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2 zamówienia publiczne\BZP.271.1.14.2022_WIM Parking Bałtycka\"/>
    </mc:Choice>
  </mc:AlternateContent>
  <bookViews>
    <workbookView xWindow="-105" yWindow="-105" windowWidth="23250" windowHeight="12450"/>
  </bookViews>
  <sheets>
    <sheet name="Część B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A21" i="1"/>
  <c r="G20" i="1"/>
  <c r="G19" i="1" s="1"/>
  <c r="A20" i="1"/>
  <c r="G166" i="1" l="1"/>
  <c r="G49" i="1"/>
  <c r="G47" i="1"/>
  <c r="G18" i="1" l="1"/>
  <c r="G17" i="1"/>
  <c r="A17" i="1"/>
  <c r="A18" i="1" s="1"/>
  <c r="A25" i="1" s="1"/>
  <c r="A27" i="1" s="1"/>
  <c r="A28" i="1" s="1"/>
  <c r="A29" i="1" s="1"/>
  <c r="A30" i="1" s="1"/>
  <c r="A31" i="1" s="1"/>
  <c r="A32" i="1" s="1"/>
  <c r="A34" i="1" s="1"/>
  <c r="G177" i="1"/>
  <c r="G176" i="1"/>
  <c r="G175" i="1"/>
  <c r="G174" i="1"/>
  <c r="G173" i="1"/>
  <c r="G172" i="1"/>
  <c r="G171" i="1"/>
  <c r="G169" i="1"/>
  <c r="G168" i="1" s="1"/>
  <c r="G167" i="1"/>
  <c r="G165" i="1"/>
  <c r="G164" i="1"/>
  <c r="G163" i="1"/>
  <c r="G161" i="1"/>
  <c r="G160" i="1"/>
  <c r="G159" i="1"/>
  <c r="G158" i="1"/>
  <c r="G157" i="1"/>
  <c r="G156" i="1"/>
  <c r="G155" i="1"/>
  <c r="G154" i="1"/>
  <c r="G152" i="1"/>
  <c r="G151" i="1"/>
  <c r="G149" i="1"/>
  <c r="G148" i="1" s="1"/>
  <c r="G145" i="1"/>
  <c r="G144" i="1" s="1"/>
  <c r="G143" i="1"/>
  <c r="G142" i="1"/>
  <c r="G141" i="1"/>
  <c r="G140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4" i="1"/>
  <c r="G103" i="1"/>
  <c r="G102" i="1"/>
  <c r="G101" i="1"/>
  <c r="G100" i="1"/>
  <c r="G99" i="1"/>
  <c r="G98" i="1"/>
  <c r="G97" i="1"/>
  <c r="G96" i="1"/>
  <c r="G95" i="1"/>
  <c r="G94" i="1"/>
  <c r="G93" i="1"/>
  <c r="G91" i="1"/>
  <c r="G90" i="1"/>
  <c r="G89" i="1"/>
  <c r="G88" i="1"/>
  <c r="G87" i="1"/>
  <c r="G86" i="1"/>
  <c r="G85" i="1"/>
  <c r="G84" i="1"/>
  <c r="G82" i="1"/>
  <c r="G81" i="1" s="1"/>
  <c r="G78" i="1"/>
  <c r="G77" i="1"/>
  <c r="G76" i="1"/>
  <c r="G75" i="1"/>
  <c r="G74" i="1"/>
  <c r="G73" i="1"/>
  <c r="G72" i="1"/>
  <c r="G70" i="1"/>
  <c r="G69" i="1"/>
  <c r="G68" i="1"/>
  <c r="G67" i="1"/>
  <c r="G66" i="1"/>
  <c r="G65" i="1"/>
  <c r="G64" i="1"/>
  <c r="G63" i="1"/>
  <c r="G61" i="1"/>
  <c r="G60" i="1" s="1"/>
  <c r="G57" i="1"/>
  <c r="G56" i="1"/>
  <c r="G55" i="1"/>
  <c r="G54" i="1"/>
  <c r="G53" i="1"/>
  <c r="G52" i="1"/>
  <c r="G51" i="1"/>
  <c r="G50" i="1"/>
  <c r="G48" i="1"/>
  <c r="G46" i="1"/>
  <c r="G45" i="1"/>
  <c r="G44" i="1"/>
  <c r="G43" i="1"/>
  <c r="G41" i="1"/>
  <c r="G40" i="1"/>
  <c r="G39" i="1"/>
  <c r="G38" i="1"/>
  <c r="G37" i="1"/>
  <c r="G36" i="1"/>
  <c r="G35" i="1"/>
  <c r="G34" i="1"/>
  <c r="G32" i="1"/>
  <c r="G31" i="1"/>
  <c r="G30" i="1"/>
  <c r="G29" i="1"/>
  <c r="G28" i="1"/>
  <c r="G27" i="1"/>
  <c r="G25" i="1"/>
  <c r="G24" i="1" s="1"/>
  <c r="G42" i="1" l="1"/>
  <c r="G83" i="1"/>
  <c r="G92" i="1"/>
  <c r="G105" i="1" s="1"/>
  <c r="A35" i="1"/>
  <c r="A36" i="1" s="1"/>
  <c r="A37" i="1" s="1"/>
  <c r="A38" i="1" s="1"/>
  <c r="A39" i="1" s="1"/>
  <c r="A40" i="1" s="1"/>
  <c r="A41" i="1" s="1"/>
  <c r="A43" i="1" s="1"/>
  <c r="A44" i="1" s="1"/>
  <c r="G16" i="1"/>
  <c r="G22" i="1" s="1"/>
  <c r="G150" i="1"/>
  <c r="G107" i="1"/>
  <c r="G122" i="1"/>
  <c r="G71" i="1"/>
  <c r="G139" i="1"/>
  <c r="G33" i="1"/>
  <c r="G153" i="1"/>
  <c r="G62" i="1"/>
  <c r="G162" i="1"/>
  <c r="G170" i="1"/>
  <c r="G26" i="1"/>
  <c r="G58" i="1" l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G146" i="1"/>
  <c r="G79" i="1"/>
  <c r="G178" i="1"/>
  <c r="G179" i="1" l="1"/>
  <c r="G181" i="1" s="1"/>
  <c r="G180" i="1" s="1"/>
  <c r="A61" i="1" l="1"/>
  <c r="A63" i="1" s="1"/>
  <c r="A64" i="1" s="1"/>
  <c r="A65" i="1" s="1"/>
  <c r="A66" i="1" s="1"/>
  <c r="A67" i="1" s="1"/>
  <c r="A68" i="1" s="1"/>
  <c r="A69" i="1" s="1"/>
  <c r="A70" i="1" s="1"/>
  <c r="A72" i="1" s="1"/>
  <c r="A73" i="1" s="1"/>
  <c r="A74" i="1" s="1"/>
  <c r="A75" i="1" s="1"/>
  <c r="A76" i="1" s="1"/>
  <c r="A77" i="1" s="1"/>
  <c r="A78" i="1" s="1"/>
  <c r="A82" i="1" s="1"/>
  <c r="A84" i="1" s="1"/>
  <c r="A85" i="1" s="1"/>
  <c r="A86" i="1" s="1"/>
  <c r="A87" i="1" s="1"/>
  <c r="A88" i="1" s="1"/>
  <c r="A89" i="1" s="1"/>
  <c r="A90" i="1" s="1"/>
  <c r="A91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3" i="1" s="1"/>
  <c r="A125" i="1" l="1"/>
  <c r="A127" i="1" s="1"/>
  <c r="A129" i="1" s="1"/>
  <c r="A131" i="1" s="1"/>
  <c r="A133" i="1" s="1"/>
  <c r="A135" i="1" s="1"/>
  <c r="A137" i="1" s="1"/>
  <c r="A124" i="1"/>
  <c r="A126" i="1" s="1"/>
  <c r="A128" i="1" s="1"/>
  <c r="A130" i="1" s="1"/>
  <c r="A132" i="1" s="1"/>
  <c r="A134" i="1" s="1"/>
  <c r="A136" i="1" s="1"/>
  <c r="A138" i="1" s="1"/>
  <c r="A140" i="1" s="1"/>
  <c r="A141" i="1" l="1"/>
  <c r="A143" i="1" s="1"/>
  <c r="A145" i="1" s="1"/>
  <c r="A149" i="1" s="1"/>
  <c r="A151" i="1" s="1"/>
  <c r="A152" i="1" s="1"/>
  <c r="A154" i="1" s="1"/>
  <c r="A142" i="1"/>
  <c r="A156" i="1" l="1"/>
  <c r="A158" i="1" s="1"/>
  <c r="A160" i="1" s="1"/>
  <c r="A155" i="1"/>
  <c r="A157" i="1" s="1"/>
  <c r="A159" i="1" s="1"/>
  <c r="A161" i="1" s="1"/>
  <c r="A163" i="1" s="1"/>
  <c r="A165" i="1" l="1"/>
  <c r="A166" i="1" s="1"/>
  <c r="A167" i="1" s="1"/>
  <c r="A164" i="1"/>
  <c r="A169" i="1" s="1"/>
  <c r="A171" i="1" s="1"/>
  <c r="A172" i="1" s="1"/>
  <c r="A173" i="1" s="1"/>
  <c r="A174" i="1" s="1"/>
  <c r="A175" i="1" s="1"/>
  <c r="A176" i="1" s="1"/>
  <c r="A177" i="1" s="1"/>
</calcChain>
</file>

<file path=xl/sharedStrings.xml><?xml version="1.0" encoding="utf-8"?>
<sst xmlns="http://schemas.openxmlformats.org/spreadsheetml/2006/main" count="439" uniqueCount="183">
  <si>
    <t>L.p</t>
  </si>
  <si>
    <t>ST</t>
  </si>
  <si>
    <t>Opis</t>
  </si>
  <si>
    <t>Jm</t>
  </si>
  <si>
    <t>Ilość</t>
  </si>
  <si>
    <t>Cena netto [zł]</t>
  </si>
  <si>
    <t>Wartość</t>
  </si>
  <si>
    <t>PARKING PRZY UL. BAŁTYCKIEJ</t>
  </si>
  <si>
    <t>ZAGOSODAROWANIE TERENU</t>
  </si>
  <si>
    <t>ROBOTY W ZAKRESIE ZIELENI</t>
  </si>
  <si>
    <t>SST-PZT-Baltycka</t>
  </si>
  <si>
    <t>szt</t>
  </si>
  <si>
    <t>Wywóz karpin wraz z utylizacją</t>
  </si>
  <si>
    <t>mp</t>
  </si>
  <si>
    <t>szt.</t>
  </si>
  <si>
    <t>m2</t>
  </si>
  <si>
    <t>Razem zagospodarowanie terenu netto</t>
  </si>
  <si>
    <t>BRANŻA DROGOWA</t>
  </si>
  <si>
    <t>I. WYMAGANIA OGÓLNE</t>
  </si>
  <si>
    <t>SST-DR-Baltycka</t>
  </si>
  <si>
    <t>Dostosowanie do wymagań ogólnych w tym m.in. wdrożenie, utrzymanie i likwidacja czasowej organizacji ruchu oraz oznakowanie terenu budowy</t>
  </si>
  <si>
    <t>ryczałt</t>
  </si>
  <si>
    <t>II. ROBOTY ROZBIÓRKOWE</t>
  </si>
  <si>
    <t>Roboty pomiarowe przy liniowych robotach ziemnych</t>
  </si>
  <si>
    <t>km</t>
  </si>
  <si>
    <t>Oczyszczenie terenu z resztek budowlanych i odpadów - zebranie i złożenie zanieczyszczeń w pryzmy</t>
  </si>
  <si>
    <t>m3</t>
  </si>
  <si>
    <t xml:space="preserve">Transport i utylizacja odpadów </t>
  </si>
  <si>
    <t>Rozbiórka nawierzchni betonowej z wywozem i utylizacją</t>
  </si>
  <si>
    <t>Cięcie piłą nawierzchni bitumicznych</t>
  </si>
  <si>
    <t>m</t>
  </si>
  <si>
    <t>Rozbiórka nawierzchni bitumicznej z wywozem materiału z rozbiórki i utylizacją</t>
  </si>
  <si>
    <t>III. ROBOTY ZIEMNE</t>
  </si>
  <si>
    <t>Roboty ziemne - wykopy</t>
  </si>
  <si>
    <t xml:space="preserve">Roboty ziemne - usunięcie gruzowiska </t>
  </si>
  <si>
    <t>Wywiezienie ziemi i gruzu z terenu rozbiórki poza teren budowy i utylizacja</t>
  </si>
  <si>
    <t xml:space="preserve">Plantowanie (obrobienie na czysto) skarp i dna wykopów </t>
  </si>
  <si>
    <t xml:space="preserve">Nasypy </t>
  </si>
  <si>
    <t xml:space="preserve">Zagęszczanie nasypów </t>
  </si>
  <si>
    <t>Wykopy liniowe pod drenaże</t>
  </si>
  <si>
    <t xml:space="preserve">Rozplantowanie ziemi wydobytej z wykopów </t>
  </si>
  <si>
    <t>IV. ROBOTY W ZAKRESIE NAWIERZCHNI ULIC</t>
  </si>
  <si>
    <t>Krawężniki betonowe o wymiarach 15x30 cm bez ław na podsypce piaskowej</t>
  </si>
  <si>
    <t xml:space="preserve">Obrzeża betonowe o wymiarach 8x30 cm na podsypce cementowopiaskowej, spoiny wypełnione zaprawą cementową </t>
  </si>
  <si>
    <t>Ława pod krawężniki betonowa (C12/15) z oporem</t>
  </si>
  <si>
    <t>Warstwa ulepszonego podłoża z mieszanki piaskowo-żwirowej, warstwa dolna gr. 15 cm z kruszywa rozściełanego mechanicznie</t>
  </si>
  <si>
    <t>t</t>
  </si>
  <si>
    <t>Podbudowa z kruszywa łamanego #0-31,5 mm, grubość warstwy 12 cm</t>
  </si>
  <si>
    <t>Podbudowa z kruszywa łamanego #0-16 mm, grubość warstwy 5 cm</t>
  </si>
  <si>
    <t>Podbudowy z betonu C8/10 gr.15 cm pielęgnowane piaskiem i wodą</t>
  </si>
  <si>
    <t>Nawierzchnia z betonu C30/37 gr. 22 cm, dylatowana, z nacięciem szczelin i wykonaniem dylatacji</t>
  </si>
  <si>
    <t>Impregnacja nawierzchni betonowej</t>
  </si>
  <si>
    <t>Umacnianie dna i ścian wykopów włókniną syntetyczną - 45 kN/m2</t>
  </si>
  <si>
    <t>Podsypka filtracyjna w gotowym wykopie wyk.z gotowego kruszywa.</t>
  </si>
  <si>
    <t>Warstwa górna z tłucznia kamiennego, gr. 20 cm.</t>
  </si>
  <si>
    <t>Rozścielenie ziemi urodzajnej ręczne z przerzutem na terenie płaskim, grubość warstwy 30 cm.</t>
  </si>
  <si>
    <t>Razem branża drogowa netto</t>
  </si>
  <si>
    <t>I. ROBOTY PRZYGOTOWAWCZE</t>
  </si>
  <si>
    <t>II. ROBOTY ZIEMNE</t>
  </si>
  <si>
    <t xml:space="preserve">Wykopy oraz przekopy </t>
  </si>
  <si>
    <t>Roboty ziemne z transp.urobku poza teren budowy i utylizacją</t>
  </si>
  <si>
    <t>Obsypka rurociągu kruszywem dowiezionym, warstwa dolna 15 cm, warstwa górna 30 cm</t>
  </si>
  <si>
    <t>III. ROBOTY MONTAŻOWE</t>
  </si>
  <si>
    <t>stud.</t>
  </si>
  <si>
    <t>Studzienki kanalizacyjne systemowe o śr 630 - zamknięcie rurą teleskopową</t>
  </si>
  <si>
    <t>Wykonanie kamerowania kanalizacji</t>
  </si>
  <si>
    <t>Odwodnienie wykopu na czas robót</t>
  </si>
  <si>
    <t>kpl.</t>
  </si>
  <si>
    <t>BRANŻA SANITARNA - KANALIZACJA SANITARNA</t>
  </si>
  <si>
    <t>SST-KS-Baltycka</t>
  </si>
  <si>
    <t>Roboty pomiarowe przy liniowych robotach ziemnych - wytyczenie przebiegu układu kanalizacji sanitarnej</t>
  </si>
  <si>
    <t>Wykopy liniowe o ścianach pionowych pod rurociągi,  głębokość do 3.0 m, szerokość 0.8-1.5 m.</t>
  </si>
  <si>
    <t>Pełne umocnienie pionowych ścian wykopów o głębok. do 3.0 m wraz z rozbiórką</t>
  </si>
  <si>
    <t>Zagęszczenie podłoża z materiałów sypkich</t>
  </si>
  <si>
    <t>Zasypywanie wykopów liniowych o ścianach 
pionowych; głębokość do 3.0 m, szerokość 0.8-1.5 m</t>
  </si>
  <si>
    <t xml:space="preserve">Zagęszczenie zasypanego wykopu ubijakami </t>
  </si>
  <si>
    <t>Kanały z rur PVC łączonych na wcisk o śr. zewn. 200 mm SN12</t>
  </si>
  <si>
    <t>Korytko DN200 z rusztem żeliwnym klasy D400</t>
  </si>
  <si>
    <t>Razem branża sanitarna - kanalizacja sanitarna netto</t>
  </si>
  <si>
    <t>BRANŻA SANITARNA - SIEĆ WODOCIĄGOWA</t>
  </si>
  <si>
    <t>SST-WODA-Baltycka</t>
  </si>
  <si>
    <t>Roboty pomiarowe przy liniowych robotach ziemnych-wytyczenie przebiegu sieci wodociągo</t>
  </si>
  <si>
    <t>Wykopy oraz przekopy</t>
  </si>
  <si>
    <t>Wykopy liniowe o ścianach pionowych pod rurociągi: głębokość do 3.0 m, szerokość 0.8-1.5 m.</t>
  </si>
  <si>
    <t>Pełne umocnienie pionowych ścian wykopów 
liniowych o głębok.do 3.0 m wraz z rozbiórką</t>
  </si>
  <si>
    <t xml:space="preserve">Zagęszczenie nasypów </t>
  </si>
  <si>
    <t>Zasypywanie wykopów liniowych o ścianach pionowych; głębokość do 3.0 m, szerokość 0.8-1.5 m</t>
  </si>
  <si>
    <t>Zagęszczenie zasypanego wykopu</t>
  </si>
  <si>
    <t>Sieci wodociągowe w miastach - rurociągi z polietylenu niskociśnieniowego (PE) łączone metodą zgrzewania o śr.zewn. 50 mm</t>
  </si>
  <si>
    <t>Sieci wodociągowe - rurociągi z polietylenu niskociśnieniowego (PE) łączone metodą zgrzewania o śr.zewn. 32 mm</t>
  </si>
  <si>
    <t>Zasuwa DN50 mm żeliwna</t>
  </si>
  <si>
    <t>Zasuwa DN25 mm żeliwna</t>
  </si>
  <si>
    <t>Opaska do nawiercania pod ciśnieniem do rur PE 
de160/50</t>
  </si>
  <si>
    <t>Mufa elektrooporowa de32mm PE.</t>
  </si>
  <si>
    <t>prob.</t>
  </si>
  <si>
    <t>Skrzynka hydrantowa wraz z wężem i prądownicą</t>
  </si>
  <si>
    <t>Razem branża sanitarna - sieć wodociągowa netto</t>
  </si>
  <si>
    <t>INSTALACJE ELEKTRYCZNE</t>
  </si>
  <si>
    <t>OŚWIETLENIE PARKINGU I TERENU</t>
  </si>
  <si>
    <t>SST-EL-Baltycka</t>
  </si>
  <si>
    <t>Fundamenty prefabrykowane o objętości w wykopie do 0.25 m3 pod rozdzielnice</t>
  </si>
  <si>
    <t>Posadowienie szafy oświetleniowej</t>
  </si>
  <si>
    <t xml:space="preserve">Kopanie rowów dla kabli </t>
  </si>
  <si>
    <t>Nasypanie warstwy piasku na dnie rowu kablowego o szerokości do 0.4 m</t>
  </si>
  <si>
    <t xml:space="preserve">Zasypywanie rowów dla kabli </t>
  </si>
  <si>
    <t>Ułożenie rur osłonowych z PCW o śr.do 140 mm</t>
  </si>
  <si>
    <t>Układanie kabli o masie do 1.0 kg/m w rurach, pustakach lub kanałach zamkniętych</t>
  </si>
  <si>
    <t>Układanie kabli o masie do 1.0 kg/m w rowach kablowych ręcznie</t>
  </si>
  <si>
    <t>Przewody uziemiające i wyrównawcze w kanałach lub tunelach luzem (bednarka o przekroju do 120 mm2)</t>
  </si>
  <si>
    <t xml:space="preserve">Mechaniczne pogrążanie uziomów pionowych prętowych </t>
  </si>
  <si>
    <t>Zarobienie na sucho końca kabla 4-żyłowego o przekroju żył do 50 mm2 na napięcie do 1 kV o izolacji i powłoce z tworzyw sztucznych</t>
  </si>
  <si>
    <t>Montaż i stawianie słupów oświetleniowych o masie do 100 kg - słup 5m</t>
  </si>
  <si>
    <t>Montaż opraw doświetlających przejście dla pieszych 48/55/W na wysiegniku</t>
  </si>
  <si>
    <t>Montaż przewodów do opraw oświetleniowych - wciąganie w słupy, rury osłonowe i wysięgniki przy wysokości latarń do 10 m</t>
  </si>
  <si>
    <t>OŚWIETLENIE HALI</t>
  </si>
  <si>
    <t>Tablice rozdzielcze o masie do 10 kg - rozdzielnia RW</t>
  </si>
  <si>
    <t>Tablice rozdzielcze o masie do 10 kg - Szkrzynka ze sterownikiem DALI</t>
  </si>
  <si>
    <t>Zasypywanie rowów dla kabli</t>
  </si>
  <si>
    <t>Rury winidurowe o śr.do 47 mm układane na drewnie</t>
  </si>
  <si>
    <t>Mechaniczne pogrążanie uziomów pionowych prętowych</t>
  </si>
  <si>
    <t>Rury winidurowe o śr.do 20 mm układane na drewnie</t>
  </si>
  <si>
    <t>Przewody kabelkowe o łącznym przekroju żył do 7.5 mm2 wciągane do rur</t>
  </si>
  <si>
    <t>Oprawy liniowe przykręcane</t>
  </si>
  <si>
    <t>Podłączenie przewodów kabelkowych o przekroju żyły do 2.5 mm2 pod zaciski lub bolce</t>
  </si>
  <si>
    <t>szt. żył</t>
  </si>
  <si>
    <t>LIKWIDACJA KOLIZJI OŚWIETLENIE DROGOWE</t>
  </si>
  <si>
    <t>Odkopanie i ułożenie po nowej trasie kabli wielożyłowych nN</t>
  </si>
  <si>
    <t>Demontaż i ponowny montaż kolidującego słupa oświetleniowego o masie do 100 kg</t>
  </si>
  <si>
    <t xml:space="preserve">szt. </t>
  </si>
  <si>
    <t>CZYNNOŚCI DODATKOWE</t>
  </si>
  <si>
    <t>Sprawdzenie i pomiary obwodów</t>
  </si>
  <si>
    <t>Razem instalacje elektryczne netto</t>
  </si>
  <si>
    <t>WIATA POSTOJOWA</t>
  </si>
  <si>
    <t>SST-KON-Baltycka</t>
  </si>
  <si>
    <t>Roboty ziemne z transportem urobku samochodami samowyładowczymi poza teren budowy oraz utylizacja</t>
  </si>
  <si>
    <t>Wykopy oraz przekopy na odkład</t>
  </si>
  <si>
    <t xml:space="preserve">Zasypywanie wykopów </t>
  </si>
  <si>
    <t>III. FUNDAMENTY</t>
  </si>
  <si>
    <t>Podkłady z ubitych materiałów sypkich na podłożu gruntowym - pospółka</t>
  </si>
  <si>
    <t xml:space="preserve">Podkłady betonowe na podłożu gruntowym </t>
  </si>
  <si>
    <t>Izolacje przeciwwilgociowe z papy powierzchni poziomych na lepiku na zimno - pierwsza warstwa</t>
  </si>
  <si>
    <t>Izolacje przeciwwilgociowe z papy powierzchni poziomych na lepiku na zimno - druga i następna warstwa</t>
  </si>
  <si>
    <t>Stopy fundamentowe prostokątne żelbetowe, o objętości do 2,5 m3 - z zastosowaniem pompy do betonu. Beton zwykły z kruszywa naturalnego C30/37     (B-37) W8</t>
  </si>
  <si>
    <t>Montaż dostarczonych prefabrykatów zbrojarskich w elementach budynku - stopy fundamentowe</t>
  </si>
  <si>
    <t>Izolacja pionowa przeciwwilgociowa z bitumicznych mas uszczelniających (KMB) - nakładana ręcznie</t>
  </si>
  <si>
    <t>IV. KONSTRUKCJA NAZIEMNA - STALOWA</t>
  </si>
  <si>
    <t>Wykonanie podlewek o gr.10 mm</t>
  </si>
  <si>
    <t>Montaż kotew fundamentowych M20 x 245 pręt gwintowany</t>
  </si>
  <si>
    <t>Izolacje przeciwwilgociowe powłokowe bitumiczne pionowe - wykonywane na zimno z lepiku asfaltowego - pierwsza warstwa</t>
  </si>
  <si>
    <t>V. WIĘŹBA DACHOWA</t>
  </si>
  <si>
    <t>Płatwie, długość ponad 3 m - przekrój poprzeczny drewna ponad 180 cm2 z drewna klejonego impregnowanego. Drewno klasy GL24h</t>
  </si>
  <si>
    <t>m3. drew.</t>
  </si>
  <si>
    <t>VI. POKRYCIE DACHU</t>
  </si>
  <si>
    <t>Deskowanie połaci dachowych z tarcicy nasyconej</t>
  </si>
  <si>
    <t>Montaż deski czołowej</t>
  </si>
  <si>
    <t>Impregnacja desek i płyt metodą smarowania preparatami olejowymi</t>
  </si>
  <si>
    <t>Pokrycie dachów dachówką bitumiczną (Gont bitumiczny z rdzeniem z włókna szklanego, nasączony i pokryty modyfikowaną masą bitumiczną –
SBS pokryty posypką bazaltową w kolorze ciemnozielonym kształt dachówka karpiówka)</t>
  </si>
  <si>
    <t>Obróbki blacharskie z blachy powlekanej aluminiowej gr. 0,7mm kolor zielony RAL 6005</t>
  </si>
  <si>
    <t>Rynny dachowe z PCW łączone na klej - półokrągłe o śr. 150 mm</t>
  </si>
  <si>
    <t>Rury spustowe z tworzyw sztucznych okrągłe o śr. 100 mm</t>
  </si>
  <si>
    <t>Razem wiata postojowa netto</t>
  </si>
  <si>
    <t>Razem parking przy ul. Bałtyckiej netto</t>
  </si>
  <si>
    <t>VAT 23%</t>
  </si>
  <si>
    <t>Razem parking przy ul. Bałtyckiej brutto</t>
  </si>
  <si>
    <t>Odkopanie i ułożenie po nowej trasie kabli wielożyłowych nN układanych w rurach osłonowych</t>
  </si>
  <si>
    <t>Oznakowanie trasy wodociągu na budynkach, ogrodzeniach</t>
  </si>
  <si>
    <t>Oznakowanie trasy rurociągu ułożonego w ziemi taśmą z tworzywa sztucznego</t>
  </si>
  <si>
    <t>Studnia wodomierzowa z kręgów betonowych o śr. 1000 mm w gotowym wykopie wraz z zestawem wodomierzowym dn15</t>
  </si>
  <si>
    <t>Studnie rewizyjne z kręgów betonowych o śr. 1000 mm w gotowym wykopie o głębokości do 3 m</t>
  </si>
  <si>
    <t>karczowanie pni</t>
  </si>
  <si>
    <t>Załącznik nr 2.2 do siwz nr WIM.271.1.14.2022</t>
  </si>
  <si>
    <t xml:space="preserve">Załącznik nr 2 do umowy nr WIM/      /2022 r. </t>
  </si>
  <si>
    <t>Zakres rzeczowo-finansowy robót</t>
  </si>
  <si>
    <t>„ Obszar koncentracji usług w rejonie ulic Wojska Polskiego i Bałtyckiej w Świnoujściu - zagospodarowanie terenu wystawienniczego i zaplecza komunikacyjnego” - część II</t>
  </si>
  <si>
    <t>Próba szczelności kanałów rurowych o śr.nom. do 200 mm</t>
  </si>
  <si>
    <t>Próba szczelności sieci wodociągowych z rur azbestowo-cementowych o śr.nom. do 100 mm</t>
  </si>
  <si>
    <t>Podbudowa zasadnicza z kruszywa betonowego, #0-32 mm, gr. 25 cm</t>
  </si>
  <si>
    <t>Nawierzchnie z kostki betonowej 20x16 (2T, bez fazy), grubości 8 cm na podsypce cementowo-piaskowej z wypełnieniem spoin piaskiem.</t>
  </si>
  <si>
    <t>Dostawa konstrukcji stalowej wiaty ze stali konstrukcyjnej S355J2+N stal przetworzona warsztatowo zabezpieczona powłokami malarskim poprzez malowanie farbami poliuretanowymi</t>
  </si>
  <si>
    <t>Montaż konstrukcji stalowej wiaty ze stali konstrukcyjnej S355J2+N stal przetworzona warsztatowo zabezpieczona powłokami malarskim poprzez malowanie farbami poliuretanowymi</t>
  </si>
  <si>
    <t>Nasadzenia zastępcze</t>
  </si>
  <si>
    <t xml:space="preserve">Sadzenie traw ozdobnych </t>
  </si>
  <si>
    <t>Nawierzchnie z kory sosnowej, warstwa gr. 5 cm z materiału rozściełanego ręcznie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</si>
</sst>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 wrapText="1"/>
    </xf>
    <xf numFmtId="4" fontId="1" fillId="3" borderId="9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vertical="center"/>
    </xf>
    <xf numFmtId="4" fontId="1" fillId="3" borderId="10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4" fontId="1" fillId="3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4" fontId="2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right" vertical="center"/>
    </xf>
    <xf numFmtId="4" fontId="1" fillId="4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4" fontId="2" fillId="6" borderId="3" xfId="0" applyNumberFormat="1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vertical="center"/>
    </xf>
    <xf numFmtId="4" fontId="2" fillId="6" borderId="4" xfId="0" applyNumberFormat="1" applyFont="1" applyFill="1" applyBorder="1" applyAlignment="1">
      <alignment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4" fontId="2" fillId="6" borderId="6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vertical="center"/>
    </xf>
    <xf numFmtId="4" fontId="2" fillId="6" borderId="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 wrapText="1"/>
    </xf>
    <xf numFmtId="4" fontId="1" fillId="5" borderId="9" xfId="0" applyNumberFormat="1" applyFont="1" applyFill="1" applyBorder="1" applyAlignment="1">
      <alignment horizontal="center" vertical="center"/>
    </xf>
    <xf numFmtId="4" fontId="1" fillId="5" borderId="14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center" vertical="center"/>
    </xf>
    <xf numFmtId="4" fontId="1" fillId="5" borderId="6" xfId="0" applyNumberFormat="1" applyFont="1" applyFill="1" applyBorder="1" applyAlignment="1">
      <alignment horizontal="right" vertical="center"/>
    </xf>
    <xf numFmtId="4" fontId="1" fillId="5" borderId="18" xfId="0" applyNumberFormat="1" applyFont="1" applyFill="1" applyBorder="1" applyAlignment="1">
      <alignment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vertical="center" wrapText="1"/>
    </xf>
    <xf numFmtId="4" fontId="2" fillId="6" borderId="9" xfId="0" applyNumberFormat="1" applyFont="1" applyFill="1" applyBorder="1" applyAlignment="1">
      <alignment horizontal="center" vertical="center"/>
    </xf>
    <xf numFmtId="4" fontId="2" fillId="6" borderId="9" xfId="0" applyNumberFormat="1" applyFont="1" applyFill="1" applyBorder="1" applyAlignment="1">
      <alignment vertical="center"/>
    </xf>
    <xf numFmtId="4" fontId="2" fillId="6" borderId="14" xfId="0" applyNumberFormat="1" applyFont="1" applyFill="1" applyBorder="1" applyAlignment="1">
      <alignment vertical="center"/>
    </xf>
    <xf numFmtId="0" fontId="1" fillId="6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vertical="center"/>
    </xf>
    <xf numFmtId="4" fontId="1" fillId="5" borderId="9" xfId="0" applyNumberFormat="1" applyFont="1" applyFill="1" applyBorder="1" applyAlignment="1">
      <alignment horizontal="right" vertical="center"/>
    </xf>
    <xf numFmtId="4" fontId="1" fillId="5" borderId="10" xfId="0" applyNumberFormat="1" applyFont="1" applyFill="1" applyBorder="1" applyAlignment="1">
      <alignment vertical="center"/>
    </xf>
    <xf numFmtId="4" fontId="0" fillId="0" borderId="0" xfId="0" applyNumberFormat="1"/>
    <xf numFmtId="2" fontId="0" fillId="0" borderId="0" xfId="0" applyNumberFormat="1"/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0" fillId="0" borderId="0" xfId="0" applyNumberFormat="1"/>
    <xf numFmtId="4" fontId="1" fillId="3" borderId="16" xfId="0" applyNumberFormat="1" applyFont="1" applyFill="1" applyBorder="1" applyAlignment="1">
      <alignment vertical="center"/>
    </xf>
    <xf numFmtId="4" fontId="1" fillId="3" borderId="14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4"/>
  <sheetViews>
    <sheetView tabSelected="1" topLeftCell="A160" zoomScale="85" zoomScaleNormal="85" zoomScaleSheetLayoutView="115" workbookViewId="0">
      <selection activeCell="C186" sqref="C186"/>
    </sheetView>
  </sheetViews>
  <sheetFormatPr defaultRowHeight="15" x14ac:dyDescent="0.25"/>
  <cols>
    <col min="1" max="1" width="6.5703125" customWidth="1"/>
    <col min="2" max="2" width="17.42578125" customWidth="1"/>
    <col min="3" max="3" width="56.42578125" customWidth="1"/>
    <col min="5" max="5" width="12.7109375" customWidth="1"/>
    <col min="6" max="6" width="11.28515625" customWidth="1"/>
    <col min="7" max="7" width="13.85546875" customWidth="1"/>
    <col min="9" max="9" width="14.140625" customWidth="1"/>
    <col min="10" max="10" width="11.7109375" bestFit="1" customWidth="1"/>
  </cols>
  <sheetData>
    <row r="1" spans="1:7" x14ac:dyDescent="0.25">
      <c r="A1" s="128"/>
      <c r="B1" s="129"/>
      <c r="C1" s="150" t="s">
        <v>170</v>
      </c>
      <c r="D1" s="151"/>
      <c r="E1" s="151"/>
      <c r="F1" s="151"/>
      <c r="G1" s="151"/>
    </row>
    <row r="2" spans="1:7" x14ac:dyDescent="0.25">
      <c r="A2" s="128"/>
      <c r="B2" s="129"/>
      <c r="C2" s="150" t="s">
        <v>171</v>
      </c>
      <c r="D2" s="151"/>
      <c r="E2" s="151"/>
      <c r="F2" s="151"/>
      <c r="G2" s="151"/>
    </row>
    <row r="3" spans="1:7" x14ac:dyDescent="0.25">
      <c r="A3" s="128"/>
      <c r="B3" s="129"/>
      <c r="C3" s="130"/>
      <c r="D3" s="130"/>
      <c r="E3" s="130"/>
      <c r="F3" s="130"/>
      <c r="G3" s="130"/>
    </row>
    <row r="4" spans="1:7" x14ac:dyDescent="0.25">
      <c r="A4" s="128"/>
      <c r="B4" s="129"/>
      <c r="C4" s="130"/>
      <c r="D4" s="131"/>
      <c r="E4" s="131"/>
      <c r="F4" s="131"/>
      <c r="G4" s="131"/>
    </row>
    <row r="5" spans="1:7" ht="18" customHeight="1" x14ac:dyDescent="0.25">
      <c r="A5" s="128"/>
      <c r="B5" s="152" t="s">
        <v>172</v>
      </c>
      <c r="C5" s="153"/>
      <c r="D5" s="153"/>
      <c r="E5" s="153"/>
      <c r="F5" s="153"/>
      <c r="G5" s="153"/>
    </row>
    <row r="6" spans="1:7" ht="4.5" customHeight="1" x14ac:dyDescent="0.25">
      <c r="A6" s="128"/>
      <c r="B6" s="129"/>
      <c r="C6" s="130"/>
      <c r="D6" s="131"/>
      <c r="E6" s="131"/>
      <c r="F6" s="131"/>
      <c r="G6" s="131"/>
    </row>
    <row r="7" spans="1:7" s="83" customFormat="1" ht="59.25" customHeight="1" x14ac:dyDescent="0.25">
      <c r="A7" s="128"/>
      <c r="B7" s="129"/>
      <c r="C7" s="154" t="s">
        <v>173</v>
      </c>
      <c r="D7" s="155"/>
      <c r="E7" s="155"/>
      <c r="F7" s="155"/>
      <c r="G7" s="131"/>
    </row>
    <row r="8" spans="1:7" s="83" customFormat="1" ht="12.75" x14ac:dyDescent="0.25">
      <c r="A8" s="128"/>
      <c r="B8" s="129"/>
      <c r="C8" s="130"/>
      <c r="D8" s="132"/>
      <c r="E8" s="132"/>
      <c r="F8" s="133"/>
      <c r="G8" s="134"/>
    </row>
    <row r="9" spans="1:7" s="83" customFormat="1" ht="12.75" x14ac:dyDescent="0.25">
      <c r="A9" s="128"/>
      <c r="B9" s="128"/>
      <c r="C9" s="135"/>
      <c r="D9" s="136"/>
      <c r="E9" s="137"/>
      <c r="F9" s="138"/>
      <c r="G9" s="139"/>
    </row>
    <row r="10" spans="1:7" ht="25.5" x14ac:dyDescent="0.25">
      <c r="A10" s="1" t="s">
        <v>0</v>
      </c>
      <c r="B10" s="2" t="s">
        <v>1</v>
      </c>
      <c r="C10" s="3" t="s">
        <v>2</v>
      </c>
      <c r="D10" s="2" t="s">
        <v>3</v>
      </c>
      <c r="E10" s="4" t="s">
        <v>4</v>
      </c>
      <c r="F10" s="5" t="s">
        <v>5</v>
      </c>
      <c r="G10" s="6" t="s">
        <v>6</v>
      </c>
    </row>
    <row r="11" spans="1:7" ht="18" customHeight="1" x14ac:dyDescent="0.25">
      <c r="A11" s="147">
        <v>1</v>
      </c>
      <c r="B11" s="147">
        <v>2</v>
      </c>
      <c r="C11" s="148">
        <v>3</v>
      </c>
      <c r="D11" s="147">
        <v>4</v>
      </c>
      <c r="E11" s="149">
        <v>5</v>
      </c>
      <c r="F11" s="149">
        <v>6</v>
      </c>
      <c r="G11" s="149">
        <v>7</v>
      </c>
    </row>
    <row r="12" spans="1:7" ht="16.5" customHeight="1" x14ac:dyDescent="0.25">
      <c r="A12" s="147"/>
      <c r="B12" s="147"/>
      <c r="C12" s="148"/>
      <c r="D12" s="147"/>
      <c r="E12" s="149"/>
      <c r="F12" s="149"/>
      <c r="G12" s="149"/>
    </row>
    <row r="13" spans="1:7" ht="28.5" customHeight="1" x14ac:dyDescent="0.25">
      <c r="A13" s="147"/>
      <c r="B13" s="147"/>
      <c r="C13" s="148"/>
      <c r="D13" s="147"/>
      <c r="E13" s="149"/>
      <c r="F13" s="149"/>
      <c r="G13" s="149"/>
    </row>
    <row r="14" spans="1:7" ht="30" customHeight="1" thickBot="1" x14ac:dyDescent="0.3">
      <c r="A14" s="84"/>
      <c r="B14" s="85"/>
      <c r="C14" s="86" t="s">
        <v>7</v>
      </c>
      <c r="D14" s="87"/>
      <c r="E14" s="87"/>
      <c r="F14" s="88"/>
      <c r="G14" s="89"/>
    </row>
    <row r="15" spans="1:7" ht="25.5" customHeight="1" thickBot="1" x14ac:dyDescent="0.3">
      <c r="A15" s="7"/>
      <c r="B15" s="8"/>
      <c r="C15" s="9" t="s">
        <v>8</v>
      </c>
      <c r="D15" s="10"/>
      <c r="E15" s="10"/>
      <c r="F15" s="11"/>
      <c r="G15" s="12"/>
    </row>
    <row r="16" spans="1:7" ht="31.5" customHeight="1" thickBot="1" x14ac:dyDescent="0.3">
      <c r="A16" s="13"/>
      <c r="B16" s="14"/>
      <c r="C16" s="15" t="s">
        <v>9</v>
      </c>
      <c r="D16" s="16"/>
      <c r="E16" s="16"/>
      <c r="F16" s="17"/>
      <c r="G16" s="18">
        <f>SUM(G17:G18)</f>
        <v>0</v>
      </c>
    </row>
    <row r="17" spans="1:7" ht="18" customHeight="1" x14ac:dyDescent="0.25">
      <c r="A17" s="19">
        <f>A16+1</f>
        <v>1</v>
      </c>
      <c r="B17" s="20" t="s">
        <v>10</v>
      </c>
      <c r="C17" s="21" t="s">
        <v>169</v>
      </c>
      <c r="D17" s="22" t="s">
        <v>11</v>
      </c>
      <c r="E17" s="22">
        <v>80</v>
      </c>
      <c r="F17" s="23">
        <v>0</v>
      </c>
      <c r="G17" s="24">
        <f t="shared" ref="G17:G18" si="0">ROUND(E17*F17,2)</f>
        <v>0</v>
      </c>
    </row>
    <row r="18" spans="1:7" ht="20.25" customHeight="1" thickBot="1" x14ac:dyDescent="0.3">
      <c r="A18" s="19">
        <f>A17+1</f>
        <v>2</v>
      </c>
      <c r="B18" s="20" t="s">
        <v>10</v>
      </c>
      <c r="C18" s="25" t="s">
        <v>12</v>
      </c>
      <c r="D18" s="26" t="s">
        <v>13</v>
      </c>
      <c r="E18" s="26">
        <v>265</v>
      </c>
      <c r="F18" s="23">
        <v>0</v>
      </c>
      <c r="G18" s="28">
        <f t="shared" si="0"/>
        <v>0</v>
      </c>
    </row>
    <row r="19" spans="1:7" s="83" customFormat="1" ht="30" customHeight="1" thickBot="1" x14ac:dyDescent="0.3">
      <c r="A19" s="143"/>
      <c r="B19" s="144"/>
      <c r="C19" s="29" t="s">
        <v>180</v>
      </c>
      <c r="D19" s="145"/>
      <c r="E19" s="145"/>
      <c r="F19" s="146"/>
      <c r="G19" s="18">
        <f>SUM(G20:G21)</f>
        <v>0</v>
      </c>
    </row>
    <row r="20" spans="1:7" s="83" customFormat="1" ht="12.75" x14ac:dyDescent="0.25">
      <c r="A20" s="30">
        <f>A19+1</f>
        <v>1</v>
      </c>
      <c r="B20" s="20" t="s">
        <v>10</v>
      </c>
      <c r="C20" s="25" t="s">
        <v>181</v>
      </c>
      <c r="D20" s="26" t="s">
        <v>14</v>
      </c>
      <c r="E20" s="26">
        <v>272</v>
      </c>
      <c r="F20" s="27">
        <v>0</v>
      </c>
      <c r="G20" s="31">
        <f t="shared" ref="G20:G21" si="1">ROUND(E20*F20,2)</f>
        <v>0</v>
      </c>
    </row>
    <row r="21" spans="1:7" s="83" customFormat="1" ht="26.25" thickBot="1" x14ac:dyDescent="0.3">
      <c r="A21" s="30">
        <f t="shared" ref="A21" si="2">A20+1</f>
        <v>2</v>
      </c>
      <c r="B21" s="20" t="s">
        <v>10</v>
      </c>
      <c r="C21" s="25" t="s">
        <v>182</v>
      </c>
      <c r="D21" s="26" t="s">
        <v>15</v>
      </c>
      <c r="E21" s="26">
        <v>130</v>
      </c>
      <c r="F21" s="27">
        <v>0</v>
      </c>
      <c r="G21" s="32">
        <f t="shared" si="1"/>
        <v>0</v>
      </c>
    </row>
    <row r="22" spans="1:7" ht="21" customHeight="1" thickBot="1" x14ac:dyDescent="0.3">
      <c r="A22" s="96"/>
      <c r="B22" s="97"/>
      <c r="C22" s="98"/>
      <c r="D22" s="97"/>
      <c r="E22" s="99"/>
      <c r="F22" s="100" t="s">
        <v>16</v>
      </c>
      <c r="G22" s="125">
        <f>G16+G19</f>
        <v>0</v>
      </c>
    </row>
    <row r="23" spans="1:7" ht="23.25" customHeight="1" thickBot="1" x14ac:dyDescent="0.3">
      <c r="A23" s="90"/>
      <c r="B23" s="91"/>
      <c r="C23" s="92" t="s">
        <v>17</v>
      </c>
      <c r="D23" s="93"/>
      <c r="E23" s="93"/>
      <c r="F23" s="94"/>
      <c r="G23" s="95"/>
    </row>
    <row r="24" spans="1:7" ht="20.25" customHeight="1" thickBot="1" x14ac:dyDescent="0.3">
      <c r="A24" s="33"/>
      <c r="B24" s="14"/>
      <c r="C24" s="15" t="s">
        <v>18</v>
      </c>
      <c r="D24" s="16"/>
      <c r="E24" s="16"/>
      <c r="F24" s="17"/>
      <c r="G24" s="18">
        <f>SUM(G25)</f>
        <v>0</v>
      </c>
    </row>
    <row r="25" spans="1:7" ht="52.5" customHeight="1" thickBot="1" x14ac:dyDescent="0.3">
      <c r="A25" s="34">
        <f>A18+1</f>
        <v>3</v>
      </c>
      <c r="B25" s="35" t="s">
        <v>19</v>
      </c>
      <c r="C25" s="36" t="s">
        <v>20</v>
      </c>
      <c r="D25" s="37" t="s">
        <v>21</v>
      </c>
      <c r="E25" s="37">
        <v>1</v>
      </c>
      <c r="F25" s="38">
        <v>0</v>
      </c>
      <c r="G25" s="24">
        <f t="shared" ref="G25" si="3">ROUND(E25*F25,2)</f>
        <v>0</v>
      </c>
    </row>
    <row r="26" spans="1:7" ht="21.75" customHeight="1" thickBot="1" x14ac:dyDescent="0.3">
      <c r="A26" s="33"/>
      <c r="B26" s="14"/>
      <c r="C26" s="15" t="s">
        <v>22</v>
      </c>
      <c r="D26" s="16"/>
      <c r="E26" s="16"/>
      <c r="F26" s="17"/>
      <c r="G26" s="18">
        <f>SUM(G27:G32)</f>
        <v>0</v>
      </c>
    </row>
    <row r="27" spans="1:7" ht="20.25" customHeight="1" x14ac:dyDescent="0.25">
      <c r="A27" s="30">
        <f>A25+1</f>
        <v>4</v>
      </c>
      <c r="B27" s="20" t="s">
        <v>19</v>
      </c>
      <c r="C27" s="21" t="s">
        <v>23</v>
      </c>
      <c r="D27" s="22" t="s">
        <v>24</v>
      </c>
      <c r="E27" s="22">
        <v>0.12</v>
      </c>
      <c r="F27" s="23">
        <v>0</v>
      </c>
      <c r="G27" s="24">
        <f t="shared" ref="G27:G32" si="4">ROUND(E27*F27,2)</f>
        <v>0</v>
      </c>
    </row>
    <row r="28" spans="1:7" ht="25.5" x14ac:dyDescent="0.25">
      <c r="A28" s="19">
        <f>A27+1</f>
        <v>5</v>
      </c>
      <c r="B28" s="20" t="s">
        <v>19</v>
      </c>
      <c r="C28" s="25" t="s">
        <v>25</v>
      </c>
      <c r="D28" s="26" t="s">
        <v>26</v>
      </c>
      <c r="E28" s="26">
        <v>135</v>
      </c>
      <c r="F28" s="23">
        <v>0</v>
      </c>
      <c r="G28" s="24">
        <f t="shared" si="4"/>
        <v>0</v>
      </c>
    </row>
    <row r="29" spans="1:7" ht="24.75" customHeight="1" x14ac:dyDescent="0.25">
      <c r="A29" s="19">
        <f t="shared" ref="A29" si="5">A28+1</f>
        <v>6</v>
      </c>
      <c r="B29" s="20" t="s">
        <v>19</v>
      </c>
      <c r="C29" s="25" t="s">
        <v>27</v>
      </c>
      <c r="D29" s="26" t="s">
        <v>26</v>
      </c>
      <c r="E29" s="26">
        <v>135</v>
      </c>
      <c r="F29" s="23">
        <v>0</v>
      </c>
      <c r="G29" s="24">
        <f t="shared" si="4"/>
        <v>0</v>
      </c>
    </row>
    <row r="30" spans="1:7" ht="22.5" customHeight="1" x14ac:dyDescent="0.25">
      <c r="A30" s="19">
        <f>A29+1</f>
        <v>7</v>
      </c>
      <c r="B30" s="20" t="s">
        <v>19</v>
      </c>
      <c r="C30" s="25" t="s">
        <v>28</v>
      </c>
      <c r="D30" s="26" t="s">
        <v>15</v>
      </c>
      <c r="E30" s="26">
        <v>180</v>
      </c>
      <c r="F30" s="23">
        <v>0</v>
      </c>
      <c r="G30" s="24">
        <f t="shared" si="4"/>
        <v>0</v>
      </c>
    </row>
    <row r="31" spans="1:7" ht="21" customHeight="1" x14ac:dyDescent="0.25">
      <c r="A31" s="19">
        <f t="shared" ref="A31:A32" si="6">A30+1</f>
        <v>8</v>
      </c>
      <c r="B31" s="20" t="s">
        <v>19</v>
      </c>
      <c r="C31" s="25" t="s">
        <v>29</v>
      </c>
      <c r="D31" s="26" t="s">
        <v>30</v>
      </c>
      <c r="E31" s="26">
        <v>12</v>
      </c>
      <c r="F31" s="23">
        <v>0</v>
      </c>
      <c r="G31" s="31">
        <f t="shared" si="4"/>
        <v>0</v>
      </c>
    </row>
    <row r="32" spans="1:7" ht="29.45" customHeight="1" thickBot="1" x14ac:dyDescent="0.3">
      <c r="A32" s="19">
        <f t="shared" si="6"/>
        <v>9</v>
      </c>
      <c r="B32" s="20" t="s">
        <v>19</v>
      </c>
      <c r="C32" s="25" t="s">
        <v>31</v>
      </c>
      <c r="D32" s="26" t="s">
        <v>15</v>
      </c>
      <c r="E32" s="26">
        <v>9</v>
      </c>
      <c r="F32" s="23">
        <v>0</v>
      </c>
      <c r="G32" s="31">
        <f t="shared" si="4"/>
        <v>0</v>
      </c>
    </row>
    <row r="33" spans="1:7" ht="22.5" customHeight="1" thickBot="1" x14ac:dyDescent="0.3">
      <c r="A33" s="33"/>
      <c r="B33" s="14"/>
      <c r="C33" s="29" t="s">
        <v>32</v>
      </c>
      <c r="D33" s="39"/>
      <c r="E33" s="39"/>
      <c r="F33" s="40"/>
      <c r="G33" s="18">
        <f>SUM(G34:G41)</f>
        <v>0</v>
      </c>
    </row>
    <row r="34" spans="1:7" ht="23.25" customHeight="1" x14ac:dyDescent="0.25">
      <c r="A34" s="30">
        <f>A32+1</f>
        <v>10</v>
      </c>
      <c r="B34" s="20" t="s">
        <v>19</v>
      </c>
      <c r="C34" s="21" t="s">
        <v>33</v>
      </c>
      <c r="D34" s="22" t="s">
        <v>26</v>
      </c>
      <c r="E34" s="22">
        <v>150</v>
      </c>
      <c r="F34" s="23">
        <v>0</v>
      </c>
      <c r="G34" s="24">
        <f t="shared" ref="G34:G41" si="7">ROUND(E34*F34,2)</f>
        <v>0</v>
      </c>
    </row>
    <row r="35" spans="1:7" ht="26.25" customHeight="1" x14ac:dyDescent="0.25">
      <c r="A35" s="19">
        <f>A34+1</f>
        <v>11</v>
      </c>
      <c r="B35" s="20" t="s">
        <v>19</v>
      </c>
      <c r="C35" s="25" t="s">
        <v>34</v>
      </c>
      <c r="D35" s="26" t="s">
        <v>26</v>
      </c>
      <c r="E35" s="26">
        <v>315.39999999999998</v>
      </c>
      <c r="F35" s="23">
        <v>0</v>
      </c>
      <c r="G35" s="24">
        <f t="shared" si="7"/>
        <v>0</v>
      </c>
    </row>
    <row r="36" spans="1:7" ht="28.5" customHeight="1" x14ac:dyDescent="0.25">
      <c r="A36" s="19">
        <f t="shared" ref="A36:A41" si="8">A35+1</f>
        <v>12</v>
      </c>
      <c r="B36" s="20" t="s">
        <v>19</v>
      </c>
      <c r="C36" s="25" t="s">
        <v>35</v>
      </c>
      <c r="D36" s="26" t="s">
        <v>26</v>
      </c>
      <c r="E36" s="26">
        <v>500</v>
      </c>
      <c r="F36" s="23">
        <v>0</v>
      </c>
      <c r="G36" s="24">
        <f t="shared" si="7"/>
        <v>0</v>
      </c>
    </row>
    <row r="37" spans="1:7" ht="25.5" customHeight="1" x14ac:dyDescent="0.25">
      <c r="A37" s="19">
        <f t="shared" si="8"/>
        <v>13</v>
      </c>
      <c r="B37" s="20" t="s">
        <v>19</v>
      </c>
      <c r="C37" s="41" t="s">
        <v>36</v>
      </c>
      <c r="D37" s="42" t="s">
        <v>15</v>
      </c>
      <c r="E37" s="42">
        <v>320</v>
      </c>
      <c r="F37" s="23">
        <v>0</v>
      </c>
      <c r="G37" s="24">
        <f t="shared" si="7"/>
        <v>0</v>
      </c>
    </row>
    <row r="38" spans="1:7" ht="21" customHeight="1" x14ac:dyDescent="0.25">
      <c r="A38" s="19">
        <f t="shared" si="8"/>
        <v>14</v>
      </c>
      <c r="B38" s="20" t="s">
        <v>19</v>
      </c>
      <c r="C38" s="41" t="s">
        <v>37</v>
      </c>
      <c r="D38" s="42" t="s">
        <v>26</v>
      </c>
      <c r="E38" s="42">
        <v>260</v>
      </c>
      <c r="F38" s="23">
        <v>0</v>
      </c>
      <c r="G38" s="24">
        <f t="shared" si="7"/>
        <v>0</v>
      </c>
    </row>
    <row r="39" spans="1:7" ht="16.5" customHeight="1" x14ac:dyDescent="0.25">
      <c r="A39" s="19">
        <f t="shared" si="8"/>
        <v>15</v>
      </c>
      <c r="B39" s="20" t="s">
        <v>19</v>
      </c>
      <c r="C39" s="41" t="s">
        <v>38</v>
      </c>
      <c r="D39" s="42" t="s">
        <v>26</v>
      </c>
      <c r="E39" s="42">
        <v>260</v>
      </c>
      <c r="F39" s="23">
        <v>0</v>
      </c>
      <c r="G39" s="24">
        <f t="shared" si="7"/>
        <v>0</v>
      </c>
    </row>
    <row r="40" spans="1:7" ht="26.25" customHeight="1" x14ac:dyDescent="0.25">
      <c r="A40" s="19">
        <f t="shared" si="8"/>
        <v>16</v>
      </c>
      <c r="B40" s="20" t="s">
        <v>19</v>
      </c>
      <c r="C40" s="41" t="s">
        <v>39</v>
      </c>
      <c r="D40" s="42" t="s">
        <v>26</v>
      </c>
      <c r="E40" s="42">
        <v>3.6</v>
      </c>
      <c r="F40" s="23">
        <v>0</v>
      </c>
      <c r="G40" s="24">
        <f t="shared" si="7"/>
        <v>0</v>
      </c>
    </row>
    <row r="41" spans="1:7" ht="25.5" customHeight="1" thickBot="1" x14ac:dyDescent="0.3">
      <c r="A41" s="19">
        <f t="shared" si="8"/>
        <v>17</v>
      </c>
      <c r="B41" s="20" t="s">
        <v>19</v>
      </c>
      <c r="C41" s="41" t="s">
        <v>40</v>
      </c>
      <c r="D41" s="42" t="s">
        <v>26</v>
      </c>
      <c r="E41" s="42">
        <v>4</v>
      </c>
      <c r="F41" s="23">
        <v>0</v>
      </c>
      <c r="G41" s="24">
        <f t="shared" si="7"/>
        <v>0</v>
      </c>
    </row>
    <row r="42" spans="1:7" ht="17.25" customHeight="1" thickBot="1" x14ac:dyDescent="0.3">
      <c r="A42" s="33"/>
      <c r="B42" s="14"/>
      <c r="C42" s="15" t="s">
        <v>41</v>
      </c>
      <c r="D42" s="16"/>
      <c r="E42" s="16"/>
      <c r="F42" s="17"/>
      <c r="G42" s="18">
        <f>SUM(G43:G57)</f>
        <v>0</v>
      </c>
    </row>
    <row r="43" spans="1:7" ht="25.15" customHeight="1" x14ac:dyDescent="0.25">
      <c r="A43" s="30">
        <f>A41+1</f>
        <v>18</v>
      </c>
      <c r="B43" s="20" t="s">
        <v>19</v>
      </c>
      <c r="C43" s="21" t="s">
        <v>42</v>
      </c>
      <c r="D43" s="22" t="s">
        <v>30</v>
      </c>
      <c r="E43" s="22">
        <v>216</v>
      </c>
      <c r="F43" s="23">
        <v>0</v>
      </c>
      <c r="G43" s="24">
        <f t="shared" ref="G43:G57" si="9">ROUND(E43*F43,2)</f>
        <v>0</v>
      </c>
    </row>
    <row r="44" spans="1:7" ht="25.15" customHeight="1" x14ac:dyDescent="0.25">
      <c r="A44" s="19">
        <f>A43+1</f>
        <v>19</v>
      </c>
      <c r="B44" s="20" t="s">
        <v>19</v>
      </c>
      <c r="C44" s="25" t="s">
        <v>43</v>
      </c>
      <c r="D44" s="26" t="s">
        <v>30</v>
      </c>
      <c r="E44" s="26">
        <v>56</v>
      </c>
      <c r="F44" s="23">
        <v>0</v>
      </c>
      <c r="G44" s="24">
        <f t="shared" si="9"/>
        <v>0</v>
      </c>
    </row>
    <row r="45" spans="1:7" ht="27" customHeight="1" x14ac:dyDescent="0.25">
      <c r="A45" s="19">
        <f t="shared" ref="A45:A47" si="10">A44+1</f>
        <v>20</v>
      </c>
      <c r="B45" s="20" t="s">
        <v>19</v>
      </c>
      <c r="C45" s="25" t="s">
        <v>44</v>
      </c>
      <c r="D45" s="26" t="s">
        <v>26</v>
      </c>
      <c r="E45" s="26">
        <v>18</v>
      </c>
      <c r="F45" s="23">
        <v>0</v>
      </c>
      <c r="G45" s="24">
        <f t="shared" si="9"/>
        <v>0</v>
      </c>
    </row>
    <row r="46" spans="1:7" ht="25.5" x14ac:dyDescent="0.25">
      <c r="A46" s="19">
        <f t="shared" si="10"/>
        <v>21</v>
      </c>
      <c r="B46" s="20" t="s">
        <v>19</v>
      </c>
      <c r="C46" s="25" t="s">
        <v>45</v>
      </c>
      <c r="D46" s="26" t="s">
        <v>15</v>
      </c>
      <c r="E46" s="26">
        <v>864</v>
      </c>
      <c r="F46" s="23">
        <v>0</v>
      </c>
      <c r="G46" s="24">
        <f t="shared" si="9"/>
        <v>0</v>
      </c>
    </row>
    <row r="47" spans="1:7" x14ac:dyDescent="0.25">
      <c r="A47" s="19">
        <f t="shared" si="10"/>
        <v>22</v>
      </c>
      <c r="B47" s="20" t="s">
        <v>19</v>
      </c>
      <c r="C47" s="45" t="s">
        <v>176</v>
      </c>
      <c r="D47" s="26" t="s">
        <v>26</v>
      </c>
      <c r="E47" s="26">
        <v>480</v>
      </c>
      <c r="F47" s="23">
        <v>0</v>
      </c>
      <c r="G47" s="24">
        <f t="shared" si="9"/>
        <v>0</v>
      </c>
    </row>
    <row r="48" spans="1:7" ht="15" customHeight="1" x14ac:dyDescent="0.25">
      <c r="A48" s="19">
        <f>A47+1</f>
        <v>23</v>
      </c>
      <c r="B48" s="20" t="s">
        <v>19</v>
      </c>
      <c r="C48" s="25" t="s">
        <v>47</v>
      </c>
      <c r="D48" s="26" t="s">
        <v>15</v>
      </c>
      <c r="E48" s="26">
        <v>7</v>
      </c>
      <c r="F48" s="23">
        <v>0</v>
      </c>
      <c r="G48" s="24">
        <f t="shared" si="9"/>
        <v>0</v>
      </c>
    </row>
    <row r="49" spans="1:9" ht="27.6" customHeight="1" x14ac:dyDescent="0.25">
      <c r="A49" s="19">
        <f>A48+1</f>
        <v>24</v>
      </c>
      <c r="B49" s="20" t="s">
        <v>19</v>
      </c>
      <c r="C49" s="25" t="s">
        <v>177</v>
      </c>
      <c r="D49" s="26" t="s">
        <v>15</v>
      </c>
      <c r="E49" s="26">
        <v>480</v>
      </c>
      <c r="F49" s="23">
        <v>0</v>
      </c>
      <c r="G49" s="24">
        <f t="shared" si="9"/>
        <v>0</v>
      </c>
    </row>
    <row r="50" spans="1:9" ht="26.25" customHeight="1" x14ac:dyDescent="0.25">
      <c r="A50" s="19">
        <f>A49+1</f>
        <v>25</v>
      </c>
      <c r="B50" s="20" t="s">
        <v>19</v>
      </c>
      <c r="C50" s="25" t="s">
        <v>48</v>
      </c>
      <c r="D50" s="26" t="s">
        <v>15</v>
      </c>
      <c r="E50" s="26">
        <v>7</v>
      </c>
      <c r="F50" s="23">
        <v>0</v>
      </c>
      <c r="G50" s="24">
        <f t="shared" si="9"/>
        <v>0</v>
      </c>
    </row>
    <row r="51" spans="1:9" ht="28.5" customHeight="1" x14ac:dyDescent="0.25">
      <c r="A51" s="19">
        <f t="shared" ref="A51:A57" si="11">A50+1</f>
        <v>26</v>
      </c>
      <c r="B51" s="20" t="s">
        <v>19</v>
      </c>
      <c r="C51" s="25" t="s">
        <v>49</v>
      </c>
      <c r="D51" s="26" t="s">
        <v>15</v>
      </c>
      <c r="E51" s="26">
        <v>644</v>
      </c>
      <c r="F51" s="23">
        <v>0</v>
      </c>
      <c r="G51" s="24">
        <f t="shared" si="9"/>
        <v>0</v>
      </c>
    </row>
    <row r="52" spans="1:9" ht="30" customHeight="1" x14ac:dyDescent="0.25">
      <c r="A52" s="19">
        <f t="shared" si="11"/>
        <v>27</v>
      </c>
      <c r="B52" s="20" t="s">
        <v>19</v>
      </c>
      <c r="C52" s="25" t="s">
        <v>50</v>
      </c>
      <c r="D52" s="26" t="s">
        <v>15</v>
      </c>
      <c r="E52" s="26">
        <v>644</v>
      </c>
      <c r="F52" s="23">
        <v>0</v>
      </c>
      <c r="G52" s="24">
        <f t="shared" si="9"/>
        <v>0</v>
      </c>
      <c r="I52" s="126"/>
    </row>
    <row r="53" spans="1:9" ht="26.25" customHeight="1" x14ac:dyDescent="0.25">
      <c r="A53" s="19">
        <f t="shared" si="11"/>
        <v>28</v>
      </c>
      <c r="B53" s="20" t="s">
        <v>19</v>
      </c>
      <c r="C53" s="25" t="s">
        <v>51</v>
      </c>
      <c r="D53" s="26" t="s">
        <v>15</v>
      </c>
      <c r="E53" s="26">
        <v>644</v>
      </c>
      <c r="F53" s="23">
        <v>0</v>
      </c>
      <c r="G53" s="24">
        <f t="shared" si="9"/>
        <v>0</v>
      </c>
    </row>
    <row r="54" spans="1:9" ht="26.25" customHeight="1" x14ac:dyDescent="0.25">
      <c r="A54" s="19">
        <f t="shared" si="11"/>
        <v>29</v>
      </c>
      <c r="B54" s="20" t="s">
        <v>19</v>
      </c>
      <c r="C54" s="25" t="s">
        <v>52</v>
      </c>
      <c r="D54" s="26" t="s">
        <v>15</v>
      </c>
      <c r="E54" s="26">
        <v>30</v>
      </c>
      <c r="F54" s="23">
        <v>0</v>
      </c>
      <c r="G54" s="24">
        <f t="shared" si="9"/>
        <v>0</v>
      </c>
    </row>
    <row r="55" spans="1:9" ht="23.25" customHeight="1" x14ac:dyDescent="0.25">
      <c r="A55" s="19">
        <f t="shared" si="11"/>
        <v>30</v>
      </c>
      <c r="B55" s="20" t="s">
        <v>19</v>
      </c>
      <c r="C55" s="25" t="s">
        <v>53</v>
      </c>
      <c r="D55" s="26" t="s">
        <v>26</v>
      </c>
      <c r="E55" s="26">
        <v>8</v>
      </c>
      <c r="F55" s="23">
        <v>0</v>
      </c>
      <c r="G55" s="24">
        <f t="shared" si="9"/>
        <v>0</v>
      </c>
    </row>
    <row r="56" spans="1:9" ht="27" customHeight="1" x14ac:dyDescent="0.25">
      <c r="A56" s="19">
        <f t="shared" si="11"/>
        <v>31</v>
      </c>
      <c r="B56" s="20" t="s">
        <v>19</v>
      </c>
      <c r="C56" s="25" t="s">
        <v>54</v>
      </c>
      <c r="D56" s="26" t="s">
        <v>15</v>
      </c>
      <c r="E56" s="26">
        <v>15</v>
      </c>
      <c r="F56" s="23">
        <v>0</v>
      </c>
      <c r="G56" s="24">
        <f t="shared" si="9"/>
        <v>0</v>
      </c>
    </row>
    <row r="57" spans="1:9" ht="30.6" customHeight="1" thickBot="1" x14ac:dyDescent="0.3">
      <c r="A57" s="19">
        <f t="shared" si="11"/>
        <v>32</v>
      </c>
      <c r="B57" s="20" t="s">
        <v>19</v>
      </c>
      <c r="C57" s="25" t="s">
        <v>55</v>
      </c>
      <c r="D57" s="26" t="s">
        <v>26</v>
      </c>
      <c r="E57" s="26">
        <v>180</v>
      </c>
      <c r="F57" s="23">
        <v>0</v>
      </c>
      <c r="G57" s="24">
        <f t="shared" si="9"/>
        <v>0</v>
      </c>
    </row>
    <row r="58" spans="1:9" ht="28.5" customHeight="1" thickBot="1" x14ac:dyDescent="0.3">
      <c r="A58" s="96"/>
      <c r="B58" s="97"/>
      <c r="C58" s="98"/>
      <c r="D58" s="97"/>
      <c r="E58" s="99"/>
      <c r="F58" s="124" t="s">
        <v>56</v>
      </c>
      <c r="G58" s="125">
        <f>G24+G26+G33+G42</f>
        <v>0</v>
      </c>
    </row>
    <row r="59" spans="1:9" ht="24" customHeight="1" thickBot="1" x14ac:dyDescent="0.3">
      <c r="A59" s="112"/>
      <c r="B59" s="113"/>
      <c r="C59" s="114" t="s">
        <v>68</v>
      </c>
      <c r="D59" s="115"/>
      <c r="E59" s="115"/>
      <c r="F59" s="116"/>
      <c r="G59" s="117"/>
    </row>
    <row r="60" spans="1:9" ht="26.25" customHeight="1" thickBot="1" x14ac:dyDescent="0.3">
      <c r="A60" s="48"/>
      <c r="B60" s="58"/>
      <c r="C60" s="15" t="s">
        <v>57</v>
      </c>
      <c r="D60" s="49"/>
      <c r="E60" s="50"/>
      <c r="F60" s="51"/>
      <c r="G60" s="18">
        <f>SUM(G61)</f>
        <v>0</v>
      </c>
    </row>
    <row r="61" spans="1:9" ht="27" customHeight="1" thickBot="1" x14ac:dyDescent="0.3">
      <c r="A61" s="34">
        <f>A57+1</f>
        <v>33</v>
      </c>
      <c r="B61" s="52" t="s">
        <v>69</v>
      </c>
      <c r="C61" s="36" t="s">
        <v>70</v>
      </c>
      <c r="D61" s="34" t="s">
        <v>30</v>
      </c>
      <c r="E61" s="37">
        <v>51</v>
      </c>
      <c r="F61" s="38">
        <v>0</v>
      </c>
      <c r="G61" s="24">
        <f t="shared" ref="G61:G97" si="12">ROUND(E61*F61,2)</f>
        <v>0</v>
      </c>
    </row>
    <row r="62" spans="1:9" ht="21" customHeight="1" thickBot="1" x14ac:dyDescent="0.3">
      <c r="A62" s="48"/>
      <c r="B62" s="49"/>
      <c r="C62" s="15" t="s">
        <v>58</v>
      </c>
      <c r="D62" s="50"/>
      <c r="E62" s="50"/>
      <c r="F62" s="51"/>
      <c r="G62" s="18">
        <f>SUM(G63:G70)</f>
        <v>0</v>
      </c>
    </row>
    <row r="63" spans="1:9" x14ac:dyDescent="0.25">
      <c r="A63" s="30">
        <f>A61+1</f>
        <v>34</v>
      </c>
      <c r="B63" s="54" t="s">
        <v>69</v>
      </c>
      <c r="C63" s="21" t="s">
        <v>59</v>
      </c>
      <c r="D63" s="30" t="s">
        <v>26</v>
      </c>
      <c r="E63" s="22">
        <v>18.399999999999999</v>
      </c>
      <c r="F63" s="23">
        <v>0</v>
      </c>
      <c r="G63" s="24">
        <f t="shared" si="12"/>
        <v>0</v>
      </c>
    </row>
    <row r="64" spans="1:9" ht="30.75" customHeight="1" x14ac:dyDescent="0.25">
      <c r="A64" s="56">
        <f t="shared" ref="A64:A70" si="13">A63+1</f>
        <v>35</v>
      </c>
      <c r="B64" s="55" t="s">
        <v>69</v>
      </c>
      <c r="C64" s="41" t="s">
        <v>71</v>
      </c>
      <c r="D64" s="19" t="s">
        <v>26</v>
      </c>
      <c r="E64" s="42">
        <v>4.5999999999999996</v>
      </c>
      <c r="F64" s="23">
        <v>0</v>
      </c>
      <c r="G64" s="24">
        <f t="shared" si="12"/>
        <v>0</v>
      </c>
    </row>
    <row r="65" spans="1:7" ht="25.5" customHeight="1" x14ac:dyDescent="0.25">
      <c r="A65" s="56">
        <f t="shared" si="13"/>
        <v>36</v>
      </c>
      <c r="B65" s="55" t="s">
        <v>69</v>
      </c>
      <c r="C65" s="41" t="s">
        <v>60</v>
      </c>
      <c r="D65" s="19" t="s">
        <v>26</v>
      </c>
      <c r="E65" s="42">
        <v>39</v>
      </c>
      <c r="F65" s="23">
        <v>0</v>
      </c>
      <c r="G65" s="24">
        <f t="shared" si="12"/>
        <v>0</v>
      </c>
    </row>
    <row r="66" spans="1:7" ht="26.25" customHeight="1" x14ac:dyDescent="0.25">
      <c r="A66" s="56">
        <f t="shared" si="13"/>
        <v>37</v>
      </c>
      <c r="B66" s="55" t="s">
        <v>69</v>
      </c>
      <c r="C66" s="41" t="s">
        <v>72</v>
      </c>
      <c r="D66" s="19" t="s">
        <v>15</v>
      </c>
      <c r="E66" s="42">
        <v>102</v>
      </c>
      <c r="F66" s="23">
        <v>0</v>
      </c>
      <c r="G66" s="24">
        <f t="shared" si="12"/>
        <v>0</v>
      </c>
    </row>
    <row r="67" spans="1:7" ht="26.45" customHeight="1" x14ac:dyDescent="0.25">
      <c r="A67" s="56">
        <f t="shared" si="13"/>
        <v>38</v>
      </c>
      <c r="B67" s="55" t="s">
        <v>69</v>
      </c>
      <c r="C67" s="41" t="s">
        <v>61</v>
      </c>
      <c r="D67" s="19" t="s">
        <v>26</v>
      </c>
      <c r="E67" s="42">
        <v>32</v>
      </c>
      <c r="F67" s="23">
        <v>0</v>
      </c>
      <c r="G67" s="24">
        <f t="shared" si="12"/>
        <v>0</v>
      </c>
    </row>
    <row r="68" spans="1:7" ht="21" customHeight="1" x14ac:dyDescent="0.25">
      <c r="A68" s="56">
        <f t="shared" si="13"/>
        <v>39</v>
      </c>
      <c r="B68" s="55" t="s">
        <v>69</v>
      </c>
      <c r="C68" s="41" t="s">
        <v>73</v>
      </c>
      <c r="D68" s="19" t="s">
        <v>26</v>
      </c>
      <c r="E68" s="42">
        <v>32</v>
      </c>
      <c r="F68" s="23">
        <v>0</v>
      </c>
      <c r="G68" s="24">
        <f t="shared" si="12"/>
        <v>0</v>
      </c>
    </row>
    <row r="69" spans="1:7" ht="25.5" x14ac:dyDescent="0.25">
      <c r="A69" s="56">
        <f t="shared" si="13"/>
        <v>40</v>
      </c>
      <c r="B69" s="55" t="s">
        <v>69</v>
      </c>
      <c r="C69" s="41" t="s">
        <v>74</v>
      </c>
      <c r="D69" s="19" t="s">
        <v>26</v>
      </c>
      <c r="E69" s="42">
        <v>23</v>
      </c>
      <c r="F69" s="23">
        <v>0</v>
      </c>
      <c r="G69" s="24">
        <f t="shared" si="12"/>
        <v>0</v>
      </c>
    </row>
    <row r="70" spans="1:7" ht="19.5" customHeight="1" thickBot="1" x14ac:dyDescent="0.3">
      <c r="A70" s="56">
        <f t="shared" si="13"/>
        <v>41</v>
      </c>
      <c r="B70" s="55" t="s">
        <v>69</v>
      </c>
      <c r="C70" s="41" t="s">
        <v>75</v>
      </c>
      <c r="D70" s="19" t="s">
        <v>26</v>
      </c>
      <c r="E70" s="42">
        <v>23</v>
      </c>
      <c r="F70" s="23">
        <v>0</v>
      </c>
      <c r="G70" s="24">
        <f t="shared" si="12"/>
        <v>0</v>
      </c>
    </row>
    <row r="71" spans="1:7" ht="16.5" customHeight="1" thickBot="1" x14ac:dyDescent="0.3">
      <c r="A71" s="48"/>
      <c r="B71" s="58"/>
      <c r="C71" s="15" t="s">
        <v>62</v>
      </c>
      <c r="D71" s="49"/>
      <c r="E71" s="50"/>
      <c r="F71" s="53"/>
      <c r="G71" s="141">
        <f>SUM(G72:G78)</f>
        <v>0</v>
      </c>
    </row>
    <row r="72" spans="1:7" ht="24.75" customHeight="1" x14ac:dyDescent="0.25">
      <c r="A72" s="56">
        <f>A70+1</f>
        <v>42</v>
      </c>
      <c r="B72" s="55" t="s">
        <v>69</v>
      </c>
      <c r="C72" s="41" t="s">
        <v>76</v>
      </c>
      <c r="D72" s="19" t="s">
        <v>30</v>
      </c>
      <c r="E72" s="42">
        <v>50</v>
      </c>
      <c r="F72" s="43">
        <v>0</v>
      </c>
      <c r="G72" s="24">
        <f t="shared" si="12"/>
        <v>0</v>
      </c>
    </row>
    <row r="73" spans="1:7" ht="27.75" customHeight="1" x14ac:dyDescent="0.25">
      <c r="A73" s="56">
        <f>A72+1</f>
        <v>43</v>
      </c>
      <c r="B73" s="55" t="s">
        <v>69</v>
      </c>
      <c r="C73" s="41" t="s">
        <v>168</v>
      </c>
      <c r="D73" s="19" t="s">
        <v>63</v>
      </c>
      <c r="E73" s="42">
        <v>1</v>
      </c>
      <c r="F73" s="43">
        <v>0</v>
      </c>
      <c r="G73" s="24">
        <f t="shared" si="12"/>
        <v>0</v>
      </c>
    </row>
    <row r="74" spans="1:7" ht="25.5" x14ac:dyDescent="0.25">
      <c r="A74" s="56">
        <f t="shared" ref="A74:A78" si="14">A73+1</f>
        <v>44</v>
      </c>
      <c r="B74" s="55" t="s">
        <v>69</v>
      </c>
      <c r="C74" s="41" t="s">
        <v>64</v>
      </c>
      <c r="D74" s="19" t="s">
        <v>63</v>
      </c>
      <c r="E74" s="42">
        <v>1</v>
      </c>
      <c r="F74" s="43">
        <v>0</v>
      </c>
      <c r="G74" s="24">
        <f t="shared" si="12"/>
        <v>0</v>
      </c>
    </row>
    <row r="75" spans="1:7" ht="22.5" customHeight="1" x14ac:dyDescent="0.25">
      <c r="A75" s="56">
        <f>A74+1</f>
        <v>45</v>
      </c>
      <c r="B75" s="55" t="s">
        <v>69</v>
      </c>
      <c r="C75" s="41" t="s">
        <v>77</v>
      </c>
      <c r="D75" s="19" t="s">
        <v>30</v>
      </c>
      <c r="E75" s="42">
        <v>21</v>
      </c>
      <c r="F75" s="43">
        <v>0</v>
      </c>
      <c r="G75" s="24">
        <f t="shared" si="12"/>
        <v>0</v>
      </c>
    </row>
    <row r="76" spans="1:7" ht="27.6" customHeight="1" x14ac:dyDescent="0.25">
      <c r="A76" s="56">
        <f t="shared" si="14"/>
        <v>46</v>
      </c>
      <c r="B76" s="55" t="s">
        <v>69</v>
      </c>
      <c r="C76" s="41" t="s">
        <v>174</v>
      </c>
      <c r="D76" s="19" t="s">
        <v>30</v>
      </c>
      <c r="E76" s="42">
        <v>50</v>
      </c>
      <c r="F76" s="43">
        <v>0</v>
      </c>
      <c r="G76" s="24">
        <f t="shared" si="12"/>
        <v>0</v>
      </c>
    </row>
    <row r="77" spans="1:7" ht="24" customHeight="1" x14ac:dyDescent="0.25">
      <c r="A77" s="56">
        <f t="shared" si="14"/>
        <v>47</v>
      </c>
      <c r="B77" s="55" t="s">
        <v>69</v>
      </c>
      <c r="C77" s="41" t="s">
        <v>65</v>
      </c>
      <c r="D77" s="19" t="s">
        <v>30</v>
      </c>
      <c r="E77" s="42">
        <v>50</v>
      </c>
      <c r="F77" s="43">
        <v>0</v>
      </c>
      <c r="G77" s="24">
        <f t="shared" si="12"/>
        <v>0</v>
      </c>
    </row>
    <row r="78" spans="1:7" ht="26.25" customHeight="1" thickBot="1" x14ac:dyDescent="0.3">
      <c r="A78" s="56">
        <f t="shared" si="14"/>
        <v>48</v>
      </c>
      <c r="B78" s="55" t="s">
        <v>69</v>
      </c>
      <c r="C78" s="41" t="s">
        <v>66</v>
      </c>
      <c r="D78" s="19" t="s">
        <v>67</v>
      </c>
      <c r="E78" s="42">
        <v>1</v>
      </c>
      <c r="F78" s="43">
        <v>0</v>
      </c>
      <c r="G78" s="24">
        <f t="shared" si="12"/>
        <v>0</v>
      </c>
    </row>
    <row r="79" spans="1:7" ht="24.75" customHeight="1" thickBot="1" x14ac:dyDescent="0.3">
      <c r="A79" s="96"/>
      <c r="B79" s="97"/>
      <c r="C79" s="98"/>
      <c r="D79" s="97"/>
      <c r="E79" s="99"/>
      <c r="F79" s="124" t="s">
        <v>78</v>
      </c>
      <c r="G79" s="125">
        <f>G60+G62+G71</f>
        <v>0</v>
      </c>
    </row>
    <row r="80" spans="1:7" ht="21" customHeight="1" thickBot="1" x14ac:dyDescent="0.3">
      <c r="A80" s="112"/>
      <c r="B80" s="113"/>
      <c r="C80" s="114" t="s">
        <v>79</v>
      </c>
      <c r="D80" s="115"/>
      <c r="E80" s="115"/>
      <c r="F80" s="116"/>
      <c r="G80" s="117"/>
    </row>
    <row r="81" spans="1:7" ht="22.5" customHeight="1" thickBot="1" x14ac:dyDescent="0.3">
      <c r="A81" s="61"/>
      <c r="B81" s="62"/>
      <c r="C81" s="15" t="s">
        <v>57</v>
      </c>
      <c r="D81" s="49"/>
      <c r="E81" s="50"/>
      <c r="F81" s="51"/>
      <c r="G81" s="142">
        <f>G82</f>
        <v>0</v>
      </c>
    </row>
    <row r="82" spans="1:7" ht="25.15" customHeight="1" thickBot="1" x14ac:dyDescent="0.3">
      <c r="A82" s="56">
        <f>A78+1</f>
        <v>49</v>
      </c>
      <c r="B82" s="59" t="s">
        <v>80</v>
      </c>
      <c r="C82" s="36" t="s">
        <v>81</v>
      </c>
      <c r="D82" s="34" t="s">
        <v>30</v>
      </c>
      <c r="E82" s="37">
        <v>119.66</v>
      </c>
      <c r="F82" s="38">
        <v>0</v>
      </c>
      <c r="G82" s="24">
        <f t="shared" si="12"/>
        <v>0</v>
      </c>
    </row>
    <row r="83" spans="1:7" ht="21" customHeight="1" thickBot="1" x14ac:dyDescent="0.3">
      <c r="A83" s="48"/>
      <c r="B83" s="49"/>
      <c r="C83" s="15" t="s">
        <v>58</v>
      </c>
      <c r="D83" s="50"/>
      <c r="E83" s="50"/>
      <c r="F83" s="51"/>
      <c r="G83" s="142">
        <f>SUM(G84:G91)</f>
        <v>0</v>
      </c>
    </row>
    <row r="84" spans="1:7" ht="30" customHeight="1" x14ac:dyDescent="0.25">
      <c r="A84" s="56">
        <f>A82+1</f>
        <v>50</v>
      </c>
      <c r="B84" s="59" t="s">
        <v>80</v>
      </c>
      <c r="C84" s="41" t="s">
        <v>82</v>
      </c>
      <c r="D84" s="19" t="s">
        <v>26</v>
      </c>
      <c r="E84" s="42">
        <v>84</v>
      </c>
      <c r="F84" s="43">
        <v>0</v>
      </c>
      <c r="G84" s="24">
        <f t="shared" si="12"/>
        <v>0</v>
      </c>
    </row>
    <row r="85" spans="1:7" ht="24" customHeight="1" x14ac:dyDescent="0.25">
      <c r="A85" s="56">
        <f t="shared" ref="A85:A91" si="15">A84+1</f>
        <v>51</v>
      </c>
      <c r="B85" s="59" t="s">
        <v>80</v>
      </c>
      <c r="C85" s="41" t="s">
        <v>83</v>
      </c>
      <c r="D85" s="19" t="s">
        <v>26</v>
      </c>
      <c r="E85" s="42">
        <v>21</v>
      </c>
      <c r="F85" s="43">
        <v>0</v>
      </c>
      <c r="G85" s="24">
        <f t="shared" si="12"/>
        <v>0</v>
      </c>
    </row>
    <row r="86" spans="1:7" ht="24.75" customHeight="1" x14ac:dyDescent="0.25">
      <c r="A86" s="56">
        <f t="shared" si="15"/>
        <v>52</v>
      </c>
      <c r="B86" s="59" t="s">
        <v>80</v>
      </c>
      <c r="C86" s="41" t="s">
        <v>60</v>
      </c>
      <c r="D86" s="19" t="s">
        <v>26</v>
      </c>
      <c r="E86" s="42">
        <v>55</v>
      </c>
      <c r="F86" s="43">
        <v>0</v>
      </c>
      <c r="G86" s="24">
        <f t="shared" si="12"/>
        <v>0</v>
      </c>
    </row>
    <row r="87" spans="1:7" ht="28.9" customHeight="1" x14ac:dyDescent="0.25">
      <c r="A87" s="56">
        <f t="shared" si="15"/>
        <v>53</v>
      </c>
      <c r="B87" s="59" t="s">
        <v>80</v>
      </c>
      <c r="C87" s="41" t="s">
        <v>84</v>
      </c>
      <c r="D87" s="19" t="s">
        <v>15</v>
      </c>
      <c r="E87" s="42">
        <v>239.32</v>
      </c>
      <c r="F87" s="43">
        <v>0</v>
      </c>
      <c r="G87" s="24">
        <f t="shared" si="12"/>
        <v>0</v>
      </c>
    </row>
    <row r="88" spans="1:7" ht="27" customHeight="1" x14ac:dyDescent="0.25">
      <c r="A88" s="56">
        <f t="shared" si="15"/>
        <v>54</v>
      </c>
      <c r="B88" s="59" t="s">
        <v>80</v>
      </c>
      <c r="C88" s="41" t="s">
        <v>61</v>
      </c>
      <c r="D88" s="19" t="s">
        <v>26</v>
      </c>
      <c r="E88" s="42">
        <v>50</v>
      </c>
      <c r="F88" s="43">
        <v>0</v>
      </c>
      <c r="G88" s="24">
        <f t="shared" si="12"/>
        <v>0</v>
      </c>
    </row>
    <row r="89" spans="1:7" ht="25.5" x14ac:dyDescent="0.25">
      <c r="A89" s="56">
        <f t="shared" si="15"/>
        <v>55</v>
      </c>
      <c r="B89" s="59" t="s">
        <v>80</v>
      </c>
      <c r="C89" s="41" t="s">
        <v>85</v>
      </c>
      <c r="D89" s="19" t="s">
        <v>26</v>
      </c>
      <c r="E89" s="42">
        <v>50</v>
      </c>
      <c r="F89" s="43">
        <v>0</v>
      </c>
      <c r="G89" s="24">
        <f t="shared" si="12"/>
        <v>0</v>
      </c>
    </row>
    <row r="90" spans="1:7" ht="24.75" customHeight="1" x14ac:dyDescent="0.25">
      <c r="A90" s="56">
        <f t="shared" si="15"/>
        <v>56</v>
      </c>
      <c r="B90" s="59" t="s">
        <v>80</v>
      </c>
      <c r="C90" s="41" t="s">
        <v>86</v>
      </c>
      <c r="D90" s="19" t="s">
        <v>26</v>
      </c>
      <c r="E90" s="42">
        <v>105</v>
      </c>
      <c r="F90" s="43">
        <v>0</v>
      </c>
      <c r="G90" s="24">
        <f t="shared" si="12"/>
        <v>0</v>
      </c>
    </row>
    <row r="91" spans="1:7" ht="24.75" customHeight="1" thickBot="1" x14ac:dyDescent="0.3">
      <c r="A91" s="56">
        <f t="shared" si="15"/>
        <v>57</v>
      </c>
      <c r="B91" s="59" t="s">
        <v>80</v>
      </c>
      <c r="C91" s="41" t="s">
        <v>87</v>
      </c>
      <c r="D91" s="19" t="s">
        <v>26</v>
      </c>
      <c r="E91" s="42">
        <v>105</v>
      </c>
      <c r="F91" s="43">
        <v>0</v>
      </c>
      <c r="G91" s="24">
        <f t="shared" si="12"/>
        <v>0</v>
      </c>
    </row>
    <row r="92" spans="1:7" ht="27" customHeight="1" thickBot="1" x14ac:dyDescent="0.3">
      <c r="A92" s="48"/>
      <c r="B92" s="58"/>
      <c r="C92" s="15" t="s">
        <v>62</v>
      </c>
      <c r="D92" s="49"/>
      <c r="E92" s="50"/>
      <c r="F92" s="53"/>
      <c r="G92" s="141">
        <f>SUM(G93:G104)</f>
        <v>0</v>
      </c>
    </row>
    <row r="93" spans="1:7" ht="30.75" customHeight="1" x14ac:dyDescent="0.25">
      <c r="A93" s="56">
        <f>A91+1</f>
        <v>58</v>
      </c>
      <c r="B93" s="59" t="s">
        <v>80</v>
      </c>
      <c r="C93" s="41" t="s">
        <v>88</v>
      </c>
      <c r="D93" s="19" t="s">
        <v>30</v>
      </c>
      <c r="E93" s="42">
        <v>77.849999999999994</v>
      </c>
      <c r="F93" s="43">
        <v>0</v>
      </c>
      <c r="G93" s="24">
        <f t="shared" si="12"/>
        <v>0</v>
      </c>
    </row>
    <row r="94" spans="1:7" ht="26.25" customHeight="1" x14ac:dyDescent="0.25">
      <c r="A94" s="56">
        <f>A93+1</f>
        <v>59</v>
      </c>
      <c r="B94" s="59" t="s">
        <v>80</v>
      </c>
      <c r="C94" s="41" t="s">
        <v>89</v>
      </c>
      <c r="D94" s="19" t="s">
        <v>30</v>
      </c>
      <c r="E94" s="42">
        <v>41.81</v>
      </c>
      <c r="F94" s="43">
        <v>0</v>
      </c>
      <c r="G94" s="24">
        <f t="shared" si="12"/>
        <v>0</v>
      </c>
    </row>
    <row r="95" spans="1:7" ht="25.5" x14ac:dyDescent="0.25">
      <c r="A95" s="56">
        <f t="shared" ref="A95:A104" si="16">A94+1</f>
        <v>60</v>
      </c>
      <c r="B95" s="59" t="s">
        <v>80</v>
      </c>
      <c r="C95" s="41" t="s">
        <v>90</v>
      </c>
      <c r="D95" s="19" t="s">
        <v>67</v>
      </c>
      <c r="E95" s="42">
        <v>1</v>
      </c>
      <c r="F95" s="43">
        <v>0</v>
      </c>
      <c r="G95" s="24">
        <f t="shared" si="12"/>
        <v>0</v>
      </c>
    </row>
    <row r="96" spans="1:7" ht="25.5" x14ac:dyDescent="0.25">
      <c r="A96" s="56">
        <f t="shared" si="16"/>
        <v>61</v>
      </c>
      <c r="B96" s="59" t="s">
        <v>80</v>
      </c>
      <c r="C96" s="41" t="s">
        <v>91</v>
      </c>
      <c r="D96" s="19" t="s">
        <v>67</v>
      </c>
      <c r="E96" s="42">
        <v>1</v>
      </c>
      <c r="F96" s="43">
        <v>0</v>
      </c>
      <c r="G96" s="24">
        <f t="shared" si="12"/>
        <v>0</v>
      </c>
    </row>
    <row r="97" spans="1:7" ht="25.9" customHeight="1" x14ac:dyDescent="0.25">
      <c r="A97" s="56">
        <f t="shared" si="16"/>
        <v>62</v>
      </c>
      <c r="B97" s="59" t="s">
        <v>80</v>
      </c>
      <c r="C97" s="41" t="s">
        <v>92</v>
      </c>
      <c r="D97" s="19" t="s">
        <v>67</v>
      </c>
      <c r="E97" s="42">
        <v>1</v>
      </c>
      <c r="F97" s="43">
        <v>0</v>
      </c>
      <c r="G97" s="24">
        <f t="shared" si="12"/>
        <v>0</v>
      </c>
    </row>
    <row r="98" spans="1:7" ht="25.5" customHeight="1" x14ac:dyDescent="0.25">
      <c r="A98" s="56">
        <f t="shared" si="16"/>
        <v>63</v>
      </c>
      <c r="B98" s="59" t="s">
        <v>80</v>
      </c>
      <c r="C98" s="41" t="s">
        <v>93</v>
      </c>
      <c r="D98" s="19" t="s">
        <v>14</v>
      </c>
      <c r="E98" s="42">
        <v>12</v>
      </c>
      <c r="F98" s="43">
        <v>0</v>
      </c>
      <c r="G98" s="24">
        <f t="shared" ref="G98:G104" si="17">ROUND(E98*F98,2)</f>
        <v>0</v>
      </c>
    </row>
    <row r="99" spans="1:7" ht="25.9" customHeight="1" x14ac:dyDescent="0.25">
      <c r="A99" s="56">
        <f t="shared" si="16"/>
        <v>64</v>
      </c>
      <c r="B99" s="59" t="s">
        <v>80</v>
      </c>
      <c r="C99" s="41" t="s">
        <v>167</v>
      </c>
      <c r="D99" s="19" t="s">
        <v>63</v>
      </c>
      <c r="E99" s="42">
        <v>1</v>
      </c>
      <c r="F99" s="43">
        <v>0</v>
      </c>
      <c r="G99" s="24">
        <f t="shared" si="17"/>
        <v>0</v>
      </c>
    </row>
    <row r="100" spans="1:7" ht="24" customHeight="1" x14ac:dyDescent="0.25">
      <c r="A100" s="56">
        <f t="shared" si="16"/>
        <v>65</v>
      </c>
      <c r="B100" s="59" t="s">
        <v>80</v>
      </c>
      <c r="C100" s="41" t="s">
        <v>166</v>
      </c>
      <c r="D100" s="19" t="s">
        <v>30</v>
      </c>
      <c r="E100" s="42">
        <v>119.66</v>
      </c>
      <c r="F100" s="43">
        <v>0</v>
      </c>
      <c r="G100" s="24">
        <f t="shared" si="17"/>
        <v>0</v>
      </c>
    </row>
    <row r="101" spans="1:7" ht="24.75" customHeight="1" x14ac:dyDescent="0.25">
      <c r="A101" s="56">
        <f t="shared" si="16"/>
        <v>66</v>
      </c>
      <c r="B101" s="59" t="s">
        <v>80</v>
      </c>
      <c r="C101" s="41" t="s">
        <v>165</v>
      </c>
      <c r="D101" s="19" t="s">
        <v>67</v>
      </c>
      <c r="E101" s="42">
        <v>6</v>
      </c>
      <c r="F101" s="43">
        <v>0</v>
      </c>
      <c r="G101" s="24">
        <f t="shared" si="17"/>
        <v>0</v>
      </c>
    </row>
    <row r="102" spans="1:7" ht="27" customHeight="1" x14ac:dyDescent="0.25">
      <c r="A102" s="56">
        <f t="shared" si="16"/>
        <v>67</v>
      </c>
      <c r="B102" s="59" t="s">
        <v>80</v>
      </c>
      <c r="C102" s="41" t="s">
        <v>175</v>
      </c>
      <c r="D102" s="19" t="s">
        <v>94</v>
      </c>
      <c r="E102" s="42">
        <v>1</v>
      </c>
      <c r="F102" s="43">
        <v>0</v>
      </c>
      <c r="G102" s="24">
        <f t="shared" si="17"/>
        <v>0</v>
      </c>
    </row>
    <row r="103" spans="1:7" ht="22.5" customHeight="1" x14ac:dyDescent="0.25">
      <c r="A103" s="56">
        <f t="shared" si="16"/>
        <v>68</v>
      </c>
      <c r="B103" s="59" t="s">
        <v>80</v>
      </c>
      <c r="C103" s="41" t="s">
        <v>95</v>
      </c>
      <c r="D103" s="19" t="s">
        <v>14</v>
      </c>
      <c r="E103" s="42">
        <v>4</v>
      </c>
      <c r="F103" s="43">
        <v>0</v>
      </c>
      <c r="G103" s="24">
        <f t="shared" si="17"/>
        <v>0</v>
      </c>
    </row>
    <row r="104" spans="1:7" ht="23.25" customHeight="1" thickBot="1" x14ac:dyDescent="0.3">
      <c r="A104" s="56">
        <f t="shared" si="16"/>
        <v>69</v>
      </c>
      <c r="B104" s="59" t="s">
        <v>80</v>
      </c>
      <c r="C104" s="41" t="s">
        <v>66</v>
      </c>
      <c r="D104" s="19" t="s">
        <v>67</v>
      </c>
      <c r="E104" s="42">
        <v>1</v>
      </c>
      <c r="F104" s="43">
        <v>0</v>
      </c>
      <c r="G104" s="24">
        <f t="shared" si="17"/>
        <v>0</v>
      </c>
    </row>
    <row r="105" spans="1:7" ht="21.75" customHeight="1" thickBot="1" x14ac:dyDescent="0.3">
      <c r="A105" s="96"/>
      <c r="B105" s="97"/>
      <c r="C105" s="98"/>
      <c r="D105" s="97"/>
      <c r="E105" s="99"/>
      <c r="F105" s="124" t="s">
        <v>96</v>
      </c>
      <c r="G105" s="125">
        <f>G81+G83+G92</f>
        <v>0</v>
      </c>
    </row>
    <row r="106" spans="1:7" ht="24.75" customHeight="1" thickBot="1" x14ac:dyDescent="0.3">
      <c r="A106" s="112"/>
      <c r="B106" s="113"/>
      <c r="C106" s="118" t="s">
        <v>97</v>
      </c>
      <c r="D106" s="115"/>
      <c r="E106" s="115"/>
      <c r="F106" s="116"/>
      <c r="G106" s="117"/>
    </row>
    <row r="107" spans="1:7" ht="30" customHeight="1" thickBot="1" x14ac:dyDescent="0.3">
      <c r="A107" s="33"/>
      <c r="B107" s="14"/>
      <c r="C107" s="104" t="s">
        <v>98</v>
      </c>
      <c r="D107" s="16"/>
      <c r="E107" s="16"/>
      <c r="F107" s="17"/>
      <c r="G107" s="18">
        <f>SUM(G108:G121)</f>
        <v>0</v>
      </c>
    </row>
    <row r="108" spans="1:7" ht="33" customHeight="1" x14ac:dyDescent="0.25">
      <c r="A108" s="30">
        <f>A104+1</f>
        <v>70</v>
      </c>
      <c r="B108" s="20" t="s">
        <v>99</v>
      </c>
      <c r="C108" s="21" t="s">
        <v>100</v>
      </c>
      <c r="D108" s="22" t="s">
        <v>14</v>
      </c>
      <c r="E108" s="22">
        <v>1</v>
      </c>
      <c r="F108" s="23">
        <v>0</v>
      </c>
      <c r="G108" s="24">
        <f t="shared" ref="G108:G120" si="18">ROUND(E108*F108,2)</f>
        <v>0</v>
      </c>
    </row>
    <row r="109" spans="1:7" ht="26.25" customHeight="1" x14ac:dyDescent="0.25">
      <c r="A109" s="19">
        <f>A108+1</f>
        <v>71</v>
      </c>
      <c r="B109" s="20" t="s">
        <v>99</v>
      </c>
      <c r="C109" s="25" t="s">
        <v>101</v>
      </c>
      <c r="D109" s="26" t="s">
        <v>67</v>
      </c>
      <c r="E109" s="26">
        <v>1</v>
      </c>
      <c r="F109" s="23">
        <v>0</v>
      </c>
      <c r="G109" s="24">
        <f t="shared" si="18"/>
        <v>0</v>
      </c>
    </row>
    <row r="110" spans="1:7" ht="15.75" customHeight="1" x14ac:dyDescent="0.25">
      <c r="A110" s="19">
        <f t="shared" ref="A110:A121" si="19">A109+1</f>
        <v>72</v>
      </c>
      <c r="B110" s="20" t="s">
        <v>99</v>
      </c>
      <c r="C110" s="25" t="s">
        <v>102</v>
      </c>
      <c r="D110" s="26" t="s">
        <v>30</v>
      </c>
      <c r="E110" s="26">
        <v>70</v>
      </c>
      <c r="F110" s="23">
        <v>0</v>
      </c>
      <c r="G110" s="24">
        <f t="shared" si="18"/>
        <v>0</v>
      </c>
    </row>
    <row r="111" spans="1:7" ht="27.75" customHeight="1" x14ac:dyDescent="0.25">
      <c r="A111" s="19">
        <f t="shared" si="19"/>
        <v>73</v>
      </c>
      <c r="B111" s="20" t="s">
        <v>99</v>
      </c>
      <c r="C111" s="25" t="s">
        <v>103</v>
      </c>
      <c r="D111" s="26" t="s">
        <v>30</v>
      </c>
      <c r="E111" s="26">
        <v>210</v>
      </c>
      <c r="F111" s="23">
        <v>0</v>
      </c>
      <c r="G111" s="24">
        <f t="shared" si="18"/>
        <v>0</v>
      </c>
    </row>
    <row r="112" spans="1:7" x14ac:dyDescent="0.25">
      <c r="A112" s="19">
        <f t="shared" si="19"/>
        <v>74</v>
      </c>
      <c r="B112" s="20" t="s">
        <v>99</v>
      </c>
      <c r="C112" s="25" t="s">
        <v>104</v>
      </c>
      <c r="D112" s="26" t="s">
        <v>26</v>
      </c>
      <c r="E112" s="26">
        <v>70</v>
      </c>
      <c r="F112" s="23">
        <v>0</v>
      </c>
      <c r="G112" s="24">
        <f t="shared" si="18"/>
        <v>0</v>
      </c>
    </row>
    <row r="113" spans="1:7" ht="21.75" customHeight="1" x14ac:dyDescent="0.25">
      <c r="A113" s="19">
        <f>A112+1</f>
        <v>75</v>
      </c>
      <c r="B113" s="20" t="s">
        <v>99</v>
      </c>
      <c r="C113" s="25" t="s">
        <v>105</v>
      </c>
      <c r="D113" s="26" t="s">
        <v>30</v>
      </c>
      <c r="E113" s="26">
        <v>23</v>
      </c>
      <c r="F113" s="23">
        <v>0</v>
      </c>
      <c r="G113" s="24">
        <f t="shared" si="18"/>
        <v>0</v>
      </c>
    </row>
    <row r="114" spans="1:7" ht="27" customHeight="1" x14ac:dyDescent="0.25">
      <c r="A114" s="19">
        <f t="shared" si="19"/>
        <v>76</v>
      </c>
      <c r="B114" s="20" t="s">
        <v>99</v>
      </c>
      <c r="C114" s="25" t="s">
        <v>106</v>
      </c>
      <c r="D114" s="26" t="s">
        <v>30</v>
      </c>
      <c r="E114" s="26">
        <v>23</v>
      </c>
      <c r="F114" s="23">
        <v>0</v>
      </c>
      <c r="G114" s="24">
        <f t="shared" si="18"/>
        <v>0</v>
      </c>
    </row>
    <row r="115" spans="1:7" ht="21" customHeight="1" x14ac:dyDescent="0.25">
      <c r="A115" s="19">
        <f t="shared" si="19"/>
        <v>77</v>
      </c>
      <c r="B115" s="20" t="s">
        <v>99</v>
      </c>
      <c r="C115" s="41" t="s">
        <v>107</v>
      </c>
      <c r="D115" s="42" t="s">
        <v>30</v>
      </c>
      <c r="E115" s="42">
        <v>150</v>
      </c>
      <c r="F115" s="23">
        <v>0</v>
      </c>
      <c r="G115" s="24">
        <f t="shared" si="18"/>
        <v>0</v>
      </c>
    </row>
    <row r="116" spans="1:7" ht="29.45" customHeight="1" x14ac:dyDescent="0.25">
      <c r="A116" s="19">
        <f t="shared" si="19"/>
        <v>78</v>
      </c>
      <c r="B116" s="20" t="s">
        <v>99</v>
      </c>
      <c r="C116" s="41" t="s">
        <v>108</v>
      </c>
      <c r="D116" s="42" t="s">
        <v>30</v>
      </c>
      <c r="E116" s="42">
        <v>150</v>
      </c>
      <c r="F116" s="23">
        <v>0</v>
      </c>
      <c r="G116" s="24">
        <f t="shared" si="18"/>
        <v>0</v>
      </c>
    </row>
    <row r="117" spans="1:7" ht="21" customHeight="1" x14ac:dyDescent="0.25">
      <c r="A117" s="19">
        <f t="shared" si="19"/>
        <v>79</v>
      </c>
      <c r="B117" s="20" t="s">
        <v>99</v>
      </c>
      <c r="C117" s="41" t="s">
        <v>109</v>
      </c>
      <c r="D117" s="42" t="s">
        <v>30</v>
      </c>
      <c r="E117" s="42">
        <v>2</v>
      </c>
      <c r="F117" s="23">
        <v>0</v>
      </c>
      <c r="G117" s="24">
        <f t="shared" si="18"/>
        <v>0</v>
      </c>
    </row>
    <row r="118" spans="1:7" ht="29.45" customHeight="1" x14ac:dyDescent="0.25">
      <c r="A118" s="19">
        <f t="shared" si="19"/>
        <v>80</v>
      </c>
      <c r="B118" s="20" t="s">
        <v>99</v>
      </c>
      <c r="C118" s="41" t="s">
        <v>110</v>
      </c>
      <c r="D118" s="42" t="s">
        <v>14</v>
      </c>
      <c r="E118" s="42">
        <v>1</v>
      </c>
      <c r="F118" s="23">
        <v>0</v>
      </c>
      <c r="G118" s="24">
        <f t="shared" si="18"/>
        <v>0</v>
      </c>
    </row>
    <row r="119" spans="1:7" ht="28.15" customHeight="1" x14ac:dyDescent="0.25">
      <c r="A119" s="19">
        <f>A118+1</f>
        <v>81</v>
      </c>
      <c r="B119" s="20" t="s">
        <v>99</v>
      </c>
      <c r="C119" s="41" t="s">
        <v>111</v>
      </c>
      <c r="D119" s="42" t="s">
        <v>14</v>
      </c>
      <c r="E119" s="42">
        <v>1</v>
      </c>
      <c r="F119" s="23">
        <v>0</v>
      </c>
      <c r="G119" s="24">
        <f t="shared" si="18"/>
        <v>0</v>
      </c>
    </row>
    <row r="120" spans="1:7" ht="24.6" customHeight="1" x14ac:dyDescent="0.25">
      <c r="A120" s="19">
        <f>A119+1</f>
        <v>82</v>
      </c>
      <c r="B120" s="20" t="s">
        <v>99</v>
      </c>
      <c r="C120" s="41" t="s">
        <v>112</v>
      </c>
      <c r="D120" s="42" t="s">
        <v>14</v>
      </c>
      <c r="E120" s="42">
        <v>1</v>
      </c>
      <c r="F120" s="23">
        <v>0</v>
      </c>
      <c r="G120" s="24">
        <f t="shared" si="18"/>
        <v>0</v>
      </c>
    </row>
    <row r="121" spans="1:7" ht="27" customHeight="1" thickBot="1" x14ac:dyDescent="0.3">
      <c r="A121" s="19">
        <f t="shared" si="19"/>
        <v>83</v>
      </c>
      <c r="B121" s="20" t="s">
        <v>99</v>
      </c>
      <c r="C121" s="41" t="s">
        <v>113</v>
      </c>
      <c r="D121" s="42" t="s">
        <v>67</v>
      </c>
      <c r="E121" s="42">
        <v>1</v>
      </c>
      <c r="F121" s="23">
        <v>0</v>
      </c>
      <c r="G121" s="24">
        <f>ROUND(E121*F121,2)</f>
        <v>0</v>
      </c>
    </row>
    <row r="122" spans="1:7" ht="21.75" customHeight="1" thickBot="1" x14ac:dyDescent="0.3">
      <c r="A122" s="33"/>
      <c r="B122" s="14"/>
      <c r="C122" s="15" t="s">
        <v>114</v>
      </c>
      <c r="D122" s="16"/>
      <c r="E122" s="16"/>
      <c r="F122" s="17"/>
      <c r="G122" s="18">
        <f>SUM(G123:G138)</f>
        <v>0</v>
      </c>
    </row>
    <row r="123" spans="1:7" ht="26.25" customHeight="1" x14ac:dyDescent="0.25">
      <c r="A123" s="19">
        <f>A121+1</f>
        <v>84</v>
      </c>
      <c r="B123" s="20" t="s">
        <v>99</v>
      </c>
      <c r="C123" s="41" t="s">
        <v>115</v>
      </c>
      <c r="D123" s="42" t="s">
        <v>14</v>
      </c>
      <c r="E123" s="42">
        <v>1</v>
      </c>
      <c r="F123" s="43">
        <v>0</v>
      </c>
      <c r="G123" s="24">
        <f>ROUND(E123*F123,2)</f>
        <v>0</v>
      </c>
    </row>
    <row r="124" spans="1:7" ht="21" customHeight="1" x14ac:dyDescent="0.25">
      <c r="A124" s="19">
        <f>A123+1</f>
        <v>85</v>
      </c>
      <c r="B124" s="20" t="s">
        <v>99</v>
      </c>
      <c r="C124" s="41" t="s">
        <v>116</v>
      </c>
      <c r="D124" s="42" t="s">
        <v>14</v>
      </c>
      <c r="E124" s="42">
        <v>1</v>
      </c>
      <c r="F124" s="43">
        <v>0</v>
      </c>
      <c r="G124" s="24">
        <f t="shared" ref="G124:G143" si="20">ROUND(E124*F124,2)</f>
        <v>0</v>
      </c>
    </row>
    <row r="125" spans="1:7" ht="27.75" customHeight="1" x14ac:dyDescent="0.25">
      <c r="A125" s="19">
        <f t="shared" ref="A125:A138" si="21">A123+1</f>
        <v>85</v>
      </c>
      <c r="B125" s="20" t="s">
        <v>99</v>
      </c>
      <c r="C125" s="41" t="s">
        <v>102</v>
      </c>
      <c r="D125" s="42" t="s">
        <v>26</v>
      </c>
      <c r="E125" s="42">
        <v>34.4</v>
      </c>
      <c r="F125" s="43">
        <v>0</v>
      </c>
      <c r="G125" s="24">
        <f t="shared" si="20"/>
        <v>0</v>
      </c>
    </row>
    <row r="126" spans="1:7" ht="24.6" customHeight="1" x14ac:dyDescent="0.25">
      <c r="A126" s="19">
        <f t="shared" si="21"/>
        <v>86</v>
      </c>
      <c r="B126" s="20" t="s">
        <v>99</v>
      </c>
      <c r="C126" s="41" t="s">
        <v>103</v>
      </c>
      <c r="D126" s="42" t="s">
        <v>30</v>
      </c>
      <c r="E126" s="42">
        <v>107.5</v>
      </c>
      <c r="F126" s="43">
        <v>0</v>
      </c>
      <c r="G126" s="24">
        <f t="shared" si="20"/>
        <v>0</v>
      </c>
    </row>
    <row r="127" spans="1:7" ht="18.75" customHeight="1" x14ac:dyDescent="0.25">
      <c r="A127" s="19">
        <f t="shared" si="21"/>
        <v>86</v>
      </c>
      <c r="B127" s="20" t="s">
        <v>99</v>
      </c>
      <c r="C127" s="41" t="s">
        <v>117</v>
      </c>
      <c r="D127" s="42" t="s">
        <v>26</v>
      </c>
      <c r="E127" s="42">
        <v>34.4</v>
      </c>
      <c r="F127" s="43">
        <v>0</v>
      </c>
      <c r="G127" s="24">
        <f t="shared" si="20"/>
        <v>0</v>
      </c>
    </row>
    <row r="128" spans="1:7" ht="16.5" customHeight="1" x14ac:dyDescent="0.25">
      <c r="A128" s="19">
        <f t="shared" si="21"/>
        <v>87</v>
      </c>
      <c r="B128" s="20" t="s">
        <v>99</v>
      </c>
      <c r="C128" s="41" t="s">
        <v>105</v>
      </c>
      <c r="D128" s="42" t="s">
        <v>30</v>
      </c>
      <c r="E128" s="42">
        <v>24</v>
      </c>
      <c r="F128" s="43">
        <v>0</v>
      </c>
      <c r="G128" s="24">
        <f t="shared" si="20"/>
        <v>0</v>
      </c>
    </row>
    <row r="129" spans="1:7" ht="32.25" customHeight="1" x14ac:dyDescent="0.25">
      <c r="A129" s="19">
        <f t="shared" si="21"/>
        <v>87</v>
      </c>
      <c r="B129" s="20" t="s">
        <v>99</v>
      </c>
      <c r="C129" s="41" t="s">
        <v>118</v>
      </c>
      <c r="D129" s="42" t="s">
        <v>30</v>
      </c>
      <c r="E129" s="42">
        <v>2</v>
      </c>
      <c r="F129" s="43">
        <v>0</v>
      </c>
      <c r="G129" s="24">
        <f t="shared" si="20"/>
        <v>0</v>
      </c>
    </row>
    <row r="130" spans="1:7" ht="27.75" customHeight="1" x14ac:dyDescent="0.25">
      <c r="A130" s="19">
        <f t="shared" si="21"/>
        <v>88</v>
      </c>
      <c r="B130" s="20" t="s">
        <v>99</v>
      </c>
      <c r="C130" s="41" t="s">
        <v>106</v>
      </c>
      <c r="D130" s="42" t="s">
        <v>30</v>
      </c>
      <c r="E130" s="42">
        <v>26</v>
      </c>
      <c r="F130" s="43">
        <v>0</v>
      </c>
      <c r="G130" s="24">
        <f t="shared" si="20"/>
        <v>0</v>
      </c>
    </row>
    <row r="131" spans="1:7" ht="23.25" customHeight="1" x14ac:dyDescent="0.25">
      <c r="A131" s="19">
        <f t="shared" si="21"/>
        <v>88</v>
      </c>
      <c r="B131" s="20" t="s">
        <v>99</v>
      </c>
      <c r="C131" s="41" t="s">
        <v>107</v>
      </c>
      <c r="D131" s="42" t="s">
        <v>30</v>
      </c>
      <c r="E131" s="42">
        <v>90.9</v>
      </c>
      <c r="F131" s="43">
        <v>0</v>
      </c>
      <c r="G131" s="24">
        <f t="shared" si="20"/>
        <v>0</v>
      </c>
    </row>
    <row r="132" spans="1:7" ht="29.25" customHeight="1" x14ac:dyDescent="0.25">
      <c r="A132" s="19">
        <f t="shared" si="21"/>
        <v>89</v>
      </c>
      <c r="B132" s="20" t="s">
        <v>99</v>
      </c>
      <c r="C132" s="41" t="s">
        <v>108</v>
      </c>
      <c r="D132" s="42" t="s">
        <v>30</v>
      </c>
      <c r="E132" s="42">
        <v>5.5</v>
      </c>
      <c r="F132" s="43">
        <v>0</v>
      </c>
      <c r="G132" s="24">
        <f t="shared" si="20"/>
        <v>0</v>
      </c>
    </row>
    <row r="133" spans="1:7" ht="26.25" customHeight="1" x14ac:dyDescent="0.25">
      <c r="A133" s="19">
        <f t="shared" si="21"/>
        <v>89</v>
      </c>
      <c r="B133" s="20" t="s">
        <v>99</v>
      </c>
      <c r="C133" s="41" t="s">
        <v>119</v>
      </c>
      <c r="D133" s="42" t="s">
        <v>30</v>
      </c>
      <c r="E133" s="42">
        <v>3</v>
      </c>
      <c r="F133" s="43">
        <v>0</v>
      </c>
      <c r="G133" s="24">
        <f t="shared" si="20"/>
        <v>0</v>
      </c>
    </row>
    <row r="134" spans="1:7" ht="27.75" customHeight="1" x14ac:dyDescent="0.25">
      <c r="A134" s="19">
        <f t="shared" si="21"/>
        <v>90</v>
      </c>
      <c r="B134" s="20" t="s">
        <v>99</v>
      </c>
      <c r="C134" s="41" t="s">
        <v>110</v>
      </c>
      <c r="D134" s="42" t="s">
        <v>14</v>
      </c>
      <c r="E134" s="42">
        <v>2</v>
      </c>
      <c r="F134" s="43">
        <v>0</v>
      </c>
      <c r="G134" s="24">
        <f t="shared" si="20"/>
        <v>0</v>
      </c>
    </row>
    <row r="135" spans="1:7" ht="15.75" customHeight="1" x14ac:dyDescent="0.25">
      <c r="A135" s="19">
        <f t="shared" si="21"/>
        <v>90</v>
      </c>
      <c r="B135" s="20" t="s">
        <v>99</v>
      </c>
      <c r="C135" s="41" t="s">
        <v>120</v>
      </c>
      <c r="D135" s="42" t="s">
        <v>30</v>
      </c>
      <c r="E135" s="42">
        <v>99</v>
      </c>
      <c r="F135" s="43">
        <v>0</v>
      </c>
      <c r="G135" s="24">
        <f t="shared" si="20"/>
        <v>0</v>
      </c>
    </row>
    <row r="136" spans="1:7" ht="25.5" x14ac:dyDescent="0.25">
      <c r="A136" s="19">
        <f t="shared" si="21"/>
        <v>91</v>
      </c>
      <c r="B136" s="20" t="s">
        <v>99</v>
      </c>
      <c r="C136" s="41" t="s">
        <v>121</v>
      </c>
      <c r="D136" s="42" t="s">
        <v>30</v>
      </c>
      <c r="E136" s="42">
        <v>119.5</v>
      </c>
      <c r="F136" s="43">
        <v>0</v>
      </c>
      <c r="G136" s="24">
        <f t="shared" si="20"/>
        <v>0</v>
      </c>
    </row>
    <row r="137" spans="1:7" ht="20.25" customHeight="1" x14ac:dyDescent="0.25">
      <c r="A137" s="19">
        <f t="shared" si="21"/>
        <v>91</v>
      </c>
      <c r="B137" s="20" t="s">
        <v>99</v>
      </c>
      <c r="C137" s="41" t="s">
        <v>122</v>
      </c>
      <c r="D137" s="42" t="s">
        <v>67</v>
      </c>
      <c r="E137" s="42">
        <v>16</v>
      </c>
      <c r="F137" s="43">
        <v>0</v>
      </c>
      <c r="G137" s="24">
        <f t="shared" si="20"/>
        <v>0</v>
      </c>
    </row>
    <row r="138" spans="1:7" ht="21" customHeight="1" thickBot="1" x14ac:dyDescent="0.3">
      <c r="A138" s="19">
        <f t="shared" si="21"/>
        <v>92</v>
      </c>
      <c r="B138" s="20" t="s">
        <v>99</v>
      </c>
      <c r="C138" s="41" t="s">
        <v>123</v>
      </c>
      <c r="D138" s="42" t="s">
        <v>124</v>
      </c>
      <c r="E138" s="42">
        <v>160</v>
      </c>
      <c r="F138" s="43">
        <v>0</v>
      </c>
      <c r="G138" s="24">
        <f t="shared" si="20"/>
        <v>0</v>
      </c>
    </row>
    <row r="139" spans="1:7" ht="24" customHeight="1" thickBot="1" x14ac:dyDescent="0.3">
      <c r="A139" s="33"/>
      <c r="B139" s="14"/>
      <c r="C139" s="15" t="s">
        <v>125</v>
      </c>
      <c r="D139" s="16"/>
      <c r="E139" s="16"/>
      <c r="F139" s="17"/>
      <c r="G139" s="18">
        <f>SUM(G140:G143)</f>
        <v>0</v>
      </c>
    </row>
    <row r="140" spans="1:7" ht="27.75" customHeight="1" x14ac:dyDescent="0.25">
      <c r="A140" s="19">
        <f>A138+1</f>
        <v>93</v>
      </c>
      <c r="B140" s="20" t="s">
        <v>99</v>
      </c>
      <c r="C140" s="41" t="s">
        <v>105</v>
      </c>
      <c r="D140" s="42" t="s">
        <v>30</v>
      </c>
      <c r="E140" s="42">
        <v>4</v>
      </c>
      <c r="F140" s="43">
        <v>0</v>
      </c>
      <c r="G140" s="24">
        <f t="shared" si="20"/>
        <v>0</v>
      </c>
    </row>
    <row r="141" spans="1:7" ht="20.25" customHeight="1" x14ac:dyDescent="0.25">
      <c r="A141" s="19">
        <f>A140+1</f>
        <v>94</v>
      </c>
      <c r="B141" s="20" t="s">
        <v>99</v>
      </c>
      <c r="C141" s="41" t="s">
        <v>164</v>
      </c>
      <c r="D141" s="42" t="s">
        <v>30</v>
      </c>
      <c r="E141" s="42">
        <v>4</v>
      </c>
      <c r="F141" s="43">
        <v>0</v>
      </c>
      <c r="G141" s="24">
        <f t="shared" si="20"/>
        <v>0</v>
      </c>
    </row>
    <row r="142" spans="1:7" ht="21" customHeight="1" x14ac:dyDescent="0.25">
      <c r="A142" s="19">
        <f t="shared" ref="A142:A143" si="22">A140+1</f>
        <v>94</v>
      </c>
      <c r="B142" s="20" t="s">
        <v>99</v>
      </c>
      <c r="C142" s="41" t="s">
        <v>126</v>
      </c>
      <c r="D142" s="42" t="s">
        <v>30</v>
      </c>
      <c r="E142" s="42">
        <v>5.4</v>
      </c>
      <c r="F142" s="43">
        <v>0</v>
      </c>
      <c r="G142" s="24">
        <f t="shared" si="20"/>
        <v>0</v>
      </c>
    </row>
    <row r="143" spans="1:7" ht="20.25" customHeight="1" thickBot="1" x14ac:dyDescent="0.3">
      <c r="A143" s="19">
        <f t="shared" si="22"/>
        <v>95</v>
      </c>
      <c r="B143" s="20" t="s">
        <v>99</v>
      </c>
      <c r="C143" s="41" t="s">
        <v>127</v>
      </c>
      <c r="D143" s="42" t="s">
        <v>128</v>
      </c>
      <c r="E143" s="42">
        <v>1</v>
      </c>
      <c r="F143" s="43">
        <v>0</v>
      </c>
      <c r="G143" s="24">
        <f t="shared" si="20"/>
        <v>0</v>
      </c>
    </row>
    <row r="144" spans="1:7" ht="20.25" customHeight="1" thickBot="1" x14ac:dyDescent="0.3">
      <c r="A144" s="33"/>
      <c r="B144" s="14"/>
      <c r="C144" s="15" t="s">
        <v>129</v>
      </c>
      <c r="D144" s="16"/>
      <c r="E144" s="16"/>
      <c r="F144" s="17"/>
      <c r="G144" s="18">
        <f>SUM(G145:G145)</f>
        <v>0</v>
      </c>
    </row>
    <row r="145" spans="1:8" ht="22.5" customHeight="1" thickBot="1" x14ac:dyDescent="0.3">
      <c r="A145" s="19">
        <f>A143+1</f>
        <v>96</v>
      </c>
      <c r="B145" s="63" t="s">
        <v>99</v>
      </c>
      <c r="C145" s="25" t="s">
        <v>130</v>
      </c>
      <c r="D145" s="26" t="s">
        <v>67</v>
      </c>
      <c r="E145" s="26">
        <v>1</v>
      </c>
      <c r="F145" s="27">
        <v>0</v>
      </c>
      <c r="G145" s="24">
        <f t="shared" ref="G145" si="23">ROUND(E145*F145,2)</f>
        <v>0</v>
      </c>
    </row>
    <row r="146" spans="1:8" ht="21" customHeight="1" thickBot="1" x14ac:dyDescent="0.3">
      <c r="A146" s="105"/>
      <c r="B146" s="106"/>
      <c r="C146" s="107"/>
      <c r="D146" s="108"/>
      <c r="E146" s="109"/>
      <c r="F146" s="110" t="s">
        <v>131</v>
      </c>
      <c r="G146" s="111">
        <f>G107+G122+G139+G144</f>
        <v>0</v>
      </c>
    </row>
    <row r="147" spans="1:8" ht="22.5" customHeight="1" thickBot="1" x14ac:dyDescent="0.3">
      <c r="A147" s="112"/>
      <c r="B147" s="113"/>
      <c r="C147" s="118" t="s">
        <v>132</v>
      </c>
      <c r="D147" s="115"/>
      <c r="E147" s="115"/>
      <c r="F147" s="116"/>
      <c r="G147" s="117"/>
    </row>
    <row r="148" spans="1:8" ht="26.25" customHeight="1" thickBot="1" x14ac:dyDescent="0.3">
      <c r="A148" s="48"/>
      <c r="B148" s="58"/>
      <c r="C148" s="15" t="s">
        <v>57</v>
      </c>
      <c r="D148" s="49"/>
      <c r="E148" s="50"/>
      <c r="F148" s="51"/>
      <c r="G148" s="60">
        <f>SUM(G149)</f>
        <v>0</v>
      </c>
    </row>
    <row r="149" spans="1:8" ht="29.25" customHeight="1" thickBot="1" x14ac:dyDescent="0.3">
      <c r="A149" s="34">
        <f>A145+1</f>
        <v>97</v>
      </c>
      <c r="B149" s="52" t="s">
        <v>133</v>
      </c>
      <c r="C149" s="36" t="s">
        <v>134</v>
      </c>
      <c r="D149" s="34" t="s">
        <v>26</v>
      </c>
      <c r="E149" s="37">
        <v>185.458</v>
      </c>
      <c r="F149" s="38">
        <v>0</v>
      </c>
      <c r="G149" s="24">
        <f t="shared" ref="G149" si="24">ROUND(E149*F149,2)</f>
        <v>0</v>
      </c>
    </row>
    <row r="150" spans="1:8" ht="29.25" customHeight="1" thickBot="1" x14ac:dyDescent="0.3">
      <c r="A150" s="48"/>
      <c r="B150" s="49"/>
      <c r="C150" s="15" t="s">
        <v>58</v>
      </c>
      <c r="D150" s="50"/>
      <c r="E150" s="50"/>
      <c r="F150" s="51"/>
      <c r="G150" s="60">
        <f>SUM(G151:G152)</f>
        <v>0</v>
      </c>
    </row>
    <row r="151" spans="1:8" ht="25.15" customHeight="1" x14ac:dyDescent="0.25">
      <c r="A151" s="30">
        <f>A149+1</f>
        <v>98</v>
      </c>
      <c r="B151" s="54" t="s">
        <v>133</v>
      </c>
      <c r="C151" s="21" t="s">
        <v>135</v>
      </c>
      <c r="D151" s="30" t="s">
        <v>26</v>
      </c>
      <c r="E151" s="22">
        <v>313</v>
      </c>
      <c r="F151" s="23">
        <v>0</v>
      </c>
      <c r="G151" s="24">
        <f t="shared" ref="G151:G177" si="25">ROUND(E151*F151,2)</f>
        <v>0</v>
      </c>
    </row>
    <row r="152" spans="1:8" ht="25.5" customHeight="1" thickBot="1" x14ac:dyDescent="0.3">
      <c r="A152" s="19">
        <f t="shared" ref="A152" si="26">A151+1</f>
        <v>99</v>
      </c>
      <c r="B152" s="57" t="s">
        <v>133</v>
      </c>
      <c r="C152" s="41" t="s">
        <v>136</v>
      </c>
      <c r="D152" s="19" t="s">
        <v>26</v>
      </c>
      <c r="E152" s="42">
        <v>313</v>
      </c>
      <c r="F152" s="43">
        <v>0</v>
      </c>
      <c r="G152" s="28">
        <f t="shared" si="25"/>
        <v>0</v>
      </c>
    </row>
    <row r="153" spans="1:8" ht="15" customHeight="1" thickBot="1" x14ac:dyDescent="0.3">
      <c r="A153" s="48"/>
      <c r="B153" s="49"/>
      <c r="C153" s="15" t="s">
        <v>137</v>
      </c>
      <c r="D153" s="50"/>
      <c r="E153" s="50"/>
      <c r="F153" s="51"/>
      <c r="G153" s="60">
        <f>SUM(G154:G161)</f>
        <v>0</v>
      </c>
    </row>
    <row r="154" spans="1:8" ht="27" customHeight="1" x14ac:dyDescent="0.25">
      <c r="A154" s="20">
        <f>A152+1</f>
        <v>100</v>
      </c>
      <c r="B154" s="54" t="s">
        <v>133</v>
      </c>
      <c r="C154" s="64" t="s">
        <v>138</v>
      </c>
      <c r="D154" s="20" t="s">
        <v>26</v>
      </c>
      <c r="E154" s="65">
        <v>131</v>
      </c>
      <c r="F154" s="101">
        <v>0</v>
      </c>
      <c r="G154" s="24">
        <f t="shared" si="25"/>
        <v>0</v>
      </c>
    </row>
    <row r="155" spans="1:8" ht="28.9" customHeight="1" x14ac:dyDescent="0.25">
      <c r="A155" s="47">
        <f>A154+1</f>
        <v>101</v>
      </c>
      <c r="B155" s="55" t="s">
        <v>133</v>
      </c>
      <c r="C155" s="45" t="s">
        <v>85</v>
      </c>
      <c r="D155" s="47" t="s">
        <v>26</v>
      </c>
      <c r="E155" s="46">
        <v>131</v>
      </c>
      <c r="F155" s="101">
        <v>0</v>
      </c>
      <c r="G155" s="24">
        <f t="shared" si="25"/>
        <v>0</v>
      </c>
    </row>
    <row r="156" spans="1:8" ht="24.75" customHeight="1" x14ac:dyDescent="0.25">
      <c r="A156" s="47">
        <f t="shared" ref="A156:A161" si="27">A154+1</f>
        <v>101</v>
      </c>
      <c r="B156" s="55" t="s">
        <v>133</v>
      </c>
      <c r="C156" s="45" t="s">
        <v>139</v>
      </c>
      <c r="D156" s="47" t="s">
        <v>26</v>
      </c>
      <c r="E156" s="46">
        <v>11</v>
      </c>
      <c r="F156" s="101">
        <v>0</v>
      </c>
      <c r="G156" s="24">
        <f t="shared" si="25"/>
        <v>0</v>
      </c>
    </row>
    <row r="157" spans="1:8" ht="28.5" customHeight="1" x14ac:dyDescent="0.25">
      <c r="A157" s="47">
        <f t="shared" si="27"/>
        <v>102</v>
      </c>
      <c r="B157" s="55" t="s">
        <v>133</v>
      </c>
      <c r="C157" s="45" t="s">
        <v>140</v>
      </c>
      <c r="D157" s="47" t="s">
        <v>15</v>
      </c>
      <c r="E157" s="46">
        <v>108</v>
      </c>
      <c r="F157" s="101">
        <v>0</v>
      </c>
      <c r="G157" s="24">
        <f t="shared" si="25"/>
        <v>0</v>
      </c>
    </row>
    <row r="158" spans="1:8" ht="24.6" customHeight="1" x14ac:dyDescent="0.25">
      <c r="A158" s="47">
        <f t="shared" si="27"/>
        <v>102</v>
      </c>
      <c r="B158" s="55" t="s">
        <v>133</v>
      </c>
      <c r="C158" s="45" t="s">
        <v>141</v>
      </c>
      <c r="D158" s="47" t="s">
        <v>15</v>
      </c>
      <c r="E158" s="46">
        <v>108</v>
      </c>
      <c r="F158" s="101">
        <v>0</v>
      </c>
      <c r="G158" s="24">
        <f t="shared" si="25"/>
        <v>0</v>
      </c>
    </row>
    <row r="159" spans="1:8" ht="42.6" customHeight="1" x14ac:dyDescent="0.25">
      <c r="A159" s="47">
        <f t="shared" si="27"/>
        <v>103</v>
      </c>
      <c r="B159" s="55" t="s">
        <v>133</v>
      </c>
      <c r="C159" s="45" t="s">
        <v>142</v>
      </c>
      <c r="D159" s="47" t="s">
        <v>26</v>
      </c>
      <c r="E159" s="46">
        <v>32.299999999999997</v>
      </c>
      <c r="F159" s="101">
        <v>0</v>
      </c>
      <c r="G159" s="24">
        <f t="shared" si="25"/>
        <v>0</v>
      </c>
      <c r="H159" s="140"/>
    </row>
    <row r="160" spans="1:8" ht="30.6" customHeight="1" x14ac:dyDescent="0.25">
      <c r="A160" s="47">
        <f t="shared" si="27"/>
        <v>103</v>
      </c>
      <c r="B160" s="55" t="s">
        <v>133</v>
      </c>
      <c r="C160" s="45" t="s">
        <v>143</v>
      </c>
      <c r="D160" s="47" t="s">
        <v>46</v>
      </c>
      <c r="E160" s="46">
        <v>5.6</v>
      </c>
      <c r="F160" s="101">
        <v>0</v>
      </c>
      <c r="G160" s="24">
        <f t="shared" si="25"/>
        <v>0</v>
      </c>
    </row>
    <row r="161" spans="1:9" ht="32.450000000000003" customHeight="1" thickBot="1" x14ac:dyDescent="0.3">
      <c r="A161" s="44">
        <f t="shared" si="27"/>
        <v>104</v>
      </c>
      <c r="B161" s="57" t="s">
        <v>133</v>
      </c>
      <c r="C161" s="102" t="s">
        <v>144</v>
      </c>
      <c r="D161" s="44" t="s">
        <v>15</v>
      </c>
      <c r="E161" s="103">
        <v>142</v>
      </c>
      <c r="F161" s="101">
        <v>0</v>
      </c>
      <c r="G161" s="28">
        <f t="shared" si="25"/>
        <v>0</v>
      </c>
    </row>
    <row r="162" spans="1:9" ht="23.25" customHeight="1" thickBot="1" x14ac:dyDescent="0.3">
      <c r="A162" s="48"/>
      <c r="B162" s="49"/>
      <c r="C162" s="15" t="s">
        <v>145</v>
      </c>
      <c r="D162" s="50"/>
      <c r="E162" s="50"/>
      <c r="F162" s="51"/>
      <c r="G162" s="60">
        <f>SUM(G163:G167)</f>
        <v>0</v>
      </c>
    </row>
    <row r="163" spans="1:9" ht="24" customHeight="1" x14ac:dyDescent="0.25">
      <c r="A163" s="20">
        <f>A161+1</f>
        <v>105</v>
      </c>
      <c r="B163" s="54" t="s">
        <v>133</v>
      </c>
      <c r="C163" s="64" t="s">
        <v>146</v>
      </c>
      <c r="D163" s="65" t="s">
        <v>15</v>
      </c>
      <c r="E163" s="65">
        <v>4.5</v>
      </c>
      <c r="F163" s="24">
        <v>0</v>
      </c>
      <c r="G163" s="24">
        <f t="shared" si="25"/>
        <v>0</v>
      </c>
    </row>
    <row r="164" spans="1:9" ht="48.75" customHeight="1" x14ac:dyDescent="0.25">
      <c r="A164" s="20">
        <f>A163+1</f>
        <v>106</v>
      </c>
      <c r="B164" s="55" t="s">
        <v>133</v>
      </c>
      <c r="C164" s="45" t="s">
        <v>147</v>
      </c>
      <c r="D164" s="46" t="s">
        <v>14</v>
      </c>
      <c r="E164" s="46">
        <v>69</v>
      </c>
      <c r="F164" s="24">
        <v>0</v>
      </c>
      <c r="G164" s="24">
        <f t="shared" si="25"/>
        <v>0</v>
      </c>
    </row>
    <row r="165" spans="1:9" ht="42" customHeight="1" x14ac:dyDescent="0.25">
      <c r="A165" s="20">
        <f t="shared" ref="A165" si="28">A163+1</f>
        <v>106</v>
      </c>
      <c r="B165" s="55" t="s">
        <v>133</v>
      </c>
      <c r="C165" s="45" t="s">
        <v>178</v>
      </c>
      <c r="D165" s="46" t="s">
        <v>46</v>
      </c>
      <c r="E165" s="46">
        <v>18.8</v>
      </c>
      <c r="F165" s="24">
        <v>0</v>
      </c>
      <c r="G165" s="24">
        <f t="shared" si="25"/>
        <v>0</v>
      </c>
    </row>
    <row r="166" spans="1:9" ht="42" customHeight="1" x14ac:dyDescent="0.25">
      <c r="A166" s="35">
        <f>A165+1</f>
        <v>107</v>
      </c>
      <c r="B166" s="55" t="s">
        <v>133</v>
      </c>
      <c r="C166" s="45" t="s">
        <v>179</v>
      </c>
      <c r="D166" s="103" t="s">
        <v>46</v>
      </c>
      <c r="E166" s="103">
        <v>18.8</v>
      </c>
      <c r="F166" s="24">
        <v>0</v>
      </c>
      <c r="G166" s="24">
        <f t="shared" si="25"/>
        <v>0</v>
      </c>
    </row>
    <row r="167" spans="1:9" ht="25.5" customHeight="1" thickBot="1" x14ac:dyDescent="0.3">
      <c r="A167" s="35">
        <f>A166+1</f>
        <v>108</v>
      </c>
      <c r="B167" s="57" t="s">
        <v>133</v>
      </c>
      <c r="C167" s="102" t="s">
        <v>148</v>
      </c>
      <c r="D167" s="103" t="s">
        <v>15</v>
      </c>
      <c r="E167" s="103">
        <v>33.799999999999997</v>
      </c>
      <c r="F167" s="24">
        <v>0</v>
      </c>
      <c r="G167" s="28">
        <f t="shared" si="25"/>
        <v>0</v>
      </c>
    </row>
    <row r="168" spans="1:9" ht="15.75" thickBot="1" x14ac:dyDescent="0.3">
      <c r="A168" s="48"/>
      <c r="B168" s="49"/>
      <c r="C168" s="15" t="s">
        <v>149</v>
      </c>
      <c r="D168" s="50"/>
      <c r="E168" s="50"/>
      <c r="F168" s="51"/>
      <c r="G168" s="60">
        <f>SUM(G169)</f>
        <v>0</v>
      </c>
    </row>
    <row r="169" spans="1:9" ht="26.25" thickBot="1" x14ac:dyDescent="0.3">
      <c r="A169" s="66">
        <f>A167+1</f>
        <v>109</v>
      </c>
      <c r="B169" s="54" t="s">
        <v>133</v>
      </c>
      <c r="C169" s="67" t="s">
        <v>150</v>
      </c>
      <c r="D169" s="65" t="s">
        <v>151</v>
      </c>
      <c r="E169" s="65">
        <v>10.5</v>
      </c>
      <c r="F169" s="24">
        <v>0</v>
      </c>
      <c r="G169" s="24">
        <f t="shared" si="25"/>
        <v>0</v>
      </c>
    </row>
    <row r="170" spans="1:9" ht="15.75" thickBot="1" x14ac:dyDescent="0.3">
      <c r="A170" s="48"/>
      <c r="B170" s="49"/>
      <c r="C170" s="15" t="s">
        <v>152</v>
      </c>
      <c r="D170" s="50"/>
      <c r="E170" s="50"/>
      <c r="F170" s="51"/>
      <c r="G170" s="60">
        <f>SUM(G171:G177)</f>
        <v>0</v>
      </c>
      <c r="I170" s="127"/>
    </row>
    <row r="171" spans="1:9" x14ac:dyDescent="0.25">
      <c r="A171" s="66">
        <f>A169+1</f>
        <v>110</v>
      </c>
      <c r="B171" s="54" t="s">
        <v>133</v>
      </c>
      <c r="C171" s="67" t="s">
        <v>153</v>
      </c>
      <c r="D171" s="65" t="s">
        <v>15</v>
      </c>
      <c r="E171" s="65">
        <v>540</v>
      </c>
      <c r="F171" s="24">
        <v>0</v>
      </c>
      <c r="G171" s="24">
        <f t="shared" si="25"/>
        <v>0</v>
      </c>
    </row>
    <row r="172" spans="1:9" x14ac:dyDescent="0.25">
      <c r="A172" s="66">
        <f t="shared" ref="A172:A177" si="29">A171+1</f>
        <v>111</v>
      </c>
      <c r="B172" s="55" t="s">
        <v>133</v>
      </c>
      <c r="C172" s="67" t="s">
        <v>154</v>
      </c>
      <c r="D172" s="65" t="s">
        <v>30</v>
      </c>
      <c r="E172" s="65">
        <v>60</v>
      </c>
      <c r="F172" s="24">
        <v>0</v>
      </c>
      <c r="G172" s="24">
        <f t="shared" si="25"/>
        <v>0</v>
      </c>
    </row>
    <row r="173" spans="1:9" x14ac:dyDescent="0.25">
      <c r="A173" s="66">
        <f t="shared" si="29"/>
        <v>112</v>
      </c>
      <c r="B173" s="55" t="s">
        <v>133</v>
      </c>
      <c r="C173" s="67" t="s">
        <v>155</v>
      </c>
      <c r="D173" s="65" t="s">
        <v>15</v>
      </c>
      <c r="E173" s="65">
        <v>1100</v>
      </c>
      <c r="F173" s="24">
        <v>0</v>
      </c>
      <c r="G173" s="24">
        <f t="shared" si="25"/>
        <v>0</v>
      </c>
    </row>
    <row r="174" spans="1:9" ht="63.75" x14ac:dyDescent="0.25">
      <c r="A174" s="66">
        <f t="shared" si="29"/>
        <v>113</v>
      </c>
      <c r="B174" s="55" t="s">
        <v>133</v>
      </c>
      <c r="C174" s="67" t="s">
        <v>156</v>
      </c>
      <c r="D174" s="65" t="s">
        <v>15</v>
      </c>
      <c r="E174" s="65">
        <v>540</v>
      </c>
      <c r="F174" s="24">
        <v>0</v>
      </c>
      <c r="G174" s="24">
        <f t="shared" si="25"/>
        <v>0</v>
      </c>
    </row>
    <row r="175" spans="1:9" ht="25.5" x14ac:dyDescent="0.25">
      <c r="A175" s="66">
        <f t="shared" si="29"/>
        <v>114</v>
      </c>
      <c r="B175" s="55" t="s">
        <v>133</v>
      </c>
      <c r="C175" s="67" t="s">
        <v>157</v>
      </c>
      <c r="D175" s="65" t="s">
        <v>15</v>
      </c>
      <c r="E175" s="65">
        <v>29</v>
      </c>
      <c r="F175" s="24">
        <v>0</v>
      </c>
      <c r="G175" s="24">
        <f t="shared" si="25"/>
        <v>0</v>
      </c>
    </row>
    <row r="176" spans="1:9" x14ac:dyDescent="0.25">
      <c r="A176" s="66">
        <f t="shared" si="29"/>
        <v>115</v>
      </c>
      <c r="B176" s="55" t="s">
        <v>133</v>
      </c>
      <c r="C176" s="67" t="s">
        <v>158</v>
      </c>
      <c r="D176" s="65" t="s">
        <v>30</v>
      </c>
      <c r="E176" s="65">
        <v>60</v>
      </c>
      <c r="F176" s="24">
        <v>0</v>
      </c>
      <c r="G176" s="24">
        <f t="shared" si="25"/>
        <v>0</v>
      </c>
    </row>
    <row r="177" spans="1:10" ht="15.75" thickBot="1" x14ac:dyDescent="0.3">
      <c r="A177" s="66">
        <f t="shared" si="29"/>
        <v>116</v>
      </c>
      <c r="B177" s="57" t="s">
        <v>133</v>
      </c>
      <c r="C177" s="68" t="s">
        <v>159</v>
      </c>
      <c r="D177" s="69" t="s">
        <v>30</v>
      </c>
      <c r="E177" s="69">
        <v>11</v>
      </c>
      <c r="F177" s="24">
        <v>0</v>
      </c>
      <c r="G177" s="24">
        <f t="shared" si="25"/>
        <v>0</v>
      </c>
    </row>
    <row r="178" spans="1:10" ht="15.75" thickBot="1" x14ac:dyDescent="0.3">
      <c r="A178" s="105"/>
      <c r="B178" s="106"/>
      <c r="C178" s="107"/>
      <c r="D178" s="108"/>
      <c r="E178" s="109"/>
      <c r="F178" s="110" t="s">
        <v>160</v>
      </c>
      <c r="G178" s="111">
        <f>G148+G150+G153+G162+G168+G170</f>
        <v>0</v>
      </c>
    </row>
    <row r="179" spans="1:10" ht="15.75" thickBot="1" x14ac:dyDescent="0.3">
      <c r="A179" s="70"/>
      <c r="B179" s="71"/>
      <c r="C179" s="72"/>
      <c r="D179" s="119"/>
      <c r="E179" s="119"/>
      <c r="F179" s="81" t="s">
        <v>161</v>
      </c>
      <c r="G179" s="82">
        <f>G178+G146+G105+G79+G58+G22</f>
        <v>0</v>
      </c>
    </row>
    <row r="180" spans="1:10" ht="15.75" thickBot="1" x14ac:dyDescent="0.3">
      <c r="A180" s="73"/>
      <c r="B180" s="74"/>
      <c r="C180" s="75"/>
      <c r="D180" s="120"/>
      <c r="E180" s="121"/>
      <c r="F180" s="122" t="s">
        <v>162</v>
      </c>
      <c r="G180" s="123">
        <f>G181-G179</f>
        <v>0</v>
      </c>
    </row>
    <row r="181" spans="1:10" ht="15.75" thickBot="1" x14ac:dyDescent="0.3">
      <c r="A181" s="76"/>
      <c r="B181" s="77"/>
      <c r="C181" s="78"/>
      <c r="D181" s="79"/>
      <c r="E181" s="80"/>
      <c r="F181" s="81" t="s">
        <v>163</v>
      </c>
      <c r="G181" s="82">
        <f>ROUND(G179*1.23,2)</f>
        <v>0</v>
      </c>
      <c r="J181" s="127"/>
    </row>
    <row r="182" spans="1:10" x14ac:dyDescent="0.25">
      <c r="J182" s="126"/>
    </row>
    <row r="184" spans="1:10" x14ac:dyDescent="0.25">
      <c r="G184" s="126"/>
    </row>
  </sheetData>
  <mergeCells count="11">
    <mergeCell ref="C1:G1"/>
    <mergeCell ref="C2:G2"/>
    <mergeCell ref="B5:G5"/>
    <mergeCell ref="C7:F7"/>
    <mergeCell ref="G11:G13"/>
    <mergeCell ref="F11:F13"/>
    <mergeCell ref="A11:A13"/>
    <mergeCell ref="B11:B13"/>
    <mergeCell ref="C11:C13"/>
    <mergeCell ref="D11:D13"/>
    <mergeCell ref="E11:E13"/>
  </mergeCells>
  <phoneticPr fontId="7" type="noConversion"/>
  <pageMargins left="0" right="0" top="0" bottom="0" header="0" footer="0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Szłapa Łukasz</dc:creator>
  <cp:lastModifiedBy>Szłapa Łukasz</cp:lastModifiedBy>
  <cp:lastPrinted>2022-05-01T11:25:38Z</cp:lastPrinted>
  <dcterms:created xsi:type="dcterms:W3CDTF">2022-04-25T08:32:52Z</dcterms:created>
  <dcterms:modified xsi:type="dcterms:W3CDTF">2022-05-10T06:26:47Z</dcterms:modified>
</cp:coreProperties>
</file>