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2C8516A0-AD8C-4C17-A6F5-74381DE80A7C}" xr6:coauthVersionLast="46" xr6:coauthVersionMax="46" xr10:uidLastSave="{00000000-0000-0000-0000-000000000000}"/>
  <bookViews>
    <workbookView xWindow="-28920" yWindow="-2835" windowWidth="29040" windowHeight="17640" tabRatio="830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Sieci elekt. i oświetlenie " sheetId="80" r:id="rId6"/>
    <sheet name="VI. Kanalizacja deszczowa" sheetId="78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Sieci elekt. i oświetlenie '!#REF!</definedName>
    <definedName name="_Toc443992364" localSheetId="6">'VI. Kanalizacja deszczowa'!#REF!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'!$A$1:$G$15</definedName>
    <definedName name="_xlnm.Print_Area" localSheetId="4">'IV. Układ drogowy'!$A$1:$G$104</definedName>
    <definedName name="_xlnm.Print_Area" localSheetId="5">'V. Sieci elekt. i oświetlenie '!$A$1:$G$44</definedName>
    <definedName name="_xlnm.Print_Area" localSheetId="6">'VI. Kanalizacja deszczowa'!$A$1:$G$22</definedName>
    <definedName name="_xlnm.Print_Area" localSheetId="7">'VII. Telekomunikacja'!$A$1:$G$26</definedName>
    <definedName name="_xlnm.Print_Area" localSheetId="0">zestawienie!$A$1:$D$20</definedName>
    <definedName name="rrrr" localSheetId="3">#REF!</definedName>
    <definedName name="rrrr" localSheetId="5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77" l="1"/>
  <c r="G70" i="77"/>
  <c r="G71" i="77"/>
  <c r="G72" i="77"/>
  <c r="G41" i="77"/>
  <c r="G7" i="79" l="1"/>
  <c r="G8" i="79"/>
  <c r="G9" i="79"/>
  <c r="G10" i="78" l="1"/>
  <c r="G12" i="79" l="1"/>
  <c r="G19" i="77"/>
  <c r="G79" i="77" l="1"/>
  <c r="G21" i="77"/>
  <c r="G17" i="77"/>
  <c r="G15" i="77"/>
  <c r="G36" i="81" l="1"/>
  <c r="G35" i="81"/>
  <c r="G34" i="81"/>
  <c r="G33" i="81"/>
  <c r="G32" i="81"/>
  <c r="G31" i="81"/>
  <c r="G30" i="81"/>
  <c r="G29" i="81"/>
  <c r="G28" i="81"/>
  <c r="G24" i="81"/>
  <c r="G23" i="81"/>
  <c r="G22" i="81"/>
  <c r="G21" i="81"/>
  <c r="G20" i="81"/>
  <c r="G19" i="81"/>
  <c r="G18" i="81"/>
  <c r="G17" i="81"/>
  <c r="G16" i="81"/>
  <c r="G15" i="81"/>
  <c r="G14" i="81"/>
  <c r="G12" i="81"/>
  <c r="G9" i="81"/>
  <c r="G8" i="81"/>
  <c r="G6" i="81"/>
  <c r="G19" i="78"/>
  <c r="D10" i="25" s="1"/>
  <c r="G18" i="78"/>
  <c r="G16" i="78"/>
  <c r="G15" i="78"/>
  <c r="G13" i="78"/>
  <c r="G12" i="78"/>
  <c r="G9" i="78"/>
  <c r="G8" i="78"/>
  <c r="G7" i="78"/>
  <c r="G6" i="78"/>
  <c r="G40" i="80"/>
  <c r="G39" i="80"/>
  <c r="G38" i="80"/>
  <c r="G37" i="80"/>
  <c r="G36" i="80"/>
  <c r="G35" i="80"/>
  <c r="G32" i="80"/>
  <c r="G31" i="80"/>
  <c r="G30" i="80"/>
  <c r="G29" i="80"/>
  <c r="G28" i="80"/>
  <c r="G27" i="80"/>
  <c r="G26" i="80"/>
  <c r="G25" i="80"/>
  <c r="G24" i="80"/>
  <c r="G23" i="80"/>
  <c r="G20" i="80"/>
  <c r="G19" i="80"/>
  <c r="G18" i="80"/>
  <c r="G17" i="80"/>
  <c r="G16" i="80"/>
  <c r="G15" i="80"/>
  <c r="G14" i="80"/>
  <c r="G13" i="80"/>
  <c r="G12" i="80"/>
  <c r="G11" i="80"/>
  <c r="G10" i="80"/>
  <c r="G9" i="80"/>
  <c r="G7" i="80"/>
  <c r="G6" i="80"/>
  <c r="G21" i="80" s="1"/>
  <c r="G100" i="77"/>
  <c r="G101" i="77" s="1"/>
  <c r="G96" i="77"/>
  <c r="G94" i="77"/>
  <c r="G92" i="77"/>
  <c r="G91" i="77"/>
  <c r="G90" i="77"/>
  <c r="G86" i="77"/>
  <c r="G84" i="77"/>
  <c r="G83" i="77"/>
  <c r="G82" i="77"/>
  <c r="G80" i="77"/>
  <c r="G75" i="77"/>
  <c r="G74" i="77"/>
  <c r="G68" i="77"/>
  <c r="G66" i="77"/>
  <c r="G62" i="77"/>
  <c r="G61" i="77"/>
  <c r="G60" i="77"/>
  <c r="G58" i="77"/>
  <c r="G56" i="77"/>
  <c r="G54" i="77"/>
  <c r="G53" i="77"/>
  <c r="G51" i="77"/>
  <c r="G50" i="77"/>
  <c r="G49" i="77"/>
  <c r="G47" i="77"/>
  <c r="G43" i="77"/>
  <c r="G40" i="77"/>
  <c r="G39" i="77"/>
  <c r="G38" i="77"/>
  <c r="G37" i="77"/>
  <c r="G35" i="77"/>
  <c r="G34" i="77"/>
  <c r="G33" i="77"/>
  <c r="G32" i="77"/>
  <c r="G28" i="77"/>
  <c r="G27" i="77"/>
  <c r="G24" i="77"/>
  <c r="G23" i="77"/>
  <c r="G22" i="77"/>
  <c r="G20" i="77"/>
  <c r="G18" i="77"/>
  <c r="G16" i="77"/>
  <c r="G14" i="77"/>
  <c r="G12" i="77"/>
  <c r="G11" i="77"/>
  <c r="G9" i="77"/>
  <c r="G7" i="77"/>
  <c r="G6" i="77"/>
  <c r="G11" i="79"/>
  <c r="G10" i="79"/>
  <c r="G8" i="70"/>
  <c r="G7" i="70"/>
  <c r="G6" i="70"/>
  <c r="G5" i="70"/>
  <c r="A49" i="22"/>
  <c r="G6" i="22"/>
  <c r="A49" i="25"/>
  <c r="D7" i="25"/>
  <c r="D6" i="25"/>
  <c r="G41" i="80" l="1"/>
  <c r="G42" i="80" s="1"/>
  <c r="D11" i="25" s="1"/>
  <c r="G13" i="79"/>
  <c r="D8" i="25" s="1"/>
  <c r="G63" i="77"/>
  <c r="G76" i="77"/>
  <c r="G87" i="77"/>
  <c r="G44" i="77"/>
  <c r="G29" i="77"/>
  <c r="G97" i="77"/>
  <c r="G37" i="81"/>
  <c r="G25" i="81"/>
  <c r="G25" i="77"/>
  <c r="G102" i="77" l="1"/>
  <c r="D9" i="25" s="1"/>
  <c r="G38" i="81"/>
  <c r="D12" i="25" s="1"/>
  <c r="D13" i="25" l="1"/>
  <c r="D15" i="25" s="1"/>
</calcChain>
</file>

<file path=xl/sharedStrings.xml><?xml version="1.0" encoding="utf-8"?>
<sst xmlns="http://schemas.openxmlformats.org/spreadsheetml/2006/main" count="786" uniqueCount="453">
  <si>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</si>
  <si>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</si>
  <si>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</si>
  <si>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</si>
  <si>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</si>
  <si>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</si>
  <si>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</si>
  <si>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</si>
  <si>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</si>
  <si>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</si>
  <si>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</si>
  <si>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</si>
  <si>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</si>
  <si>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</si>
  <si>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</si>
  <si>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</si>
  <si>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</si>
  <si>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</si>
  <si>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</si>
  <si>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</si>
  <si>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</si>
  <si>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</si>
  <si>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</si>
  <si>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</si>
  <si>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</si>
  <si>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</si>
  <si>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</si>
  <si>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</si>
  <si>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</si>
  <si>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</si>
  <si>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</si>
  <si>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</si>
  <si>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</si>
  <si>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</si>
  <si>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</si>
  <si>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>III.1</t>
  </si>
  <si>
    <t>D-01.00.00</t>
  </si>
  <si>
    <t/>
  </si>
  <si>
    <t>III.1.3</t>
  </si>
  <si>
    <t>III.1.4</t>
  </si>
  <si>
    <t>III.1.6</t>
  </si>
  <si>
    <t>m</t>
  </si>
  <si>
    <t>kpl.</t>
  </si>
  <si>
    <t>ROBOTY PRZYGOTOWACZE</t>
  </si>
  <si>
    <t>D-01.01.01a</t>
  </si>
  <si>
    <t>V.1.1</t>
  </si>
  <si>
    <t>km</t>
  </si>
  <si>
    <t>V.1.2</t>
  </si>
  <si>
    <t>kpl</t>
  </si>
  <si>
    <t>V.1.3</t>
  </si>
  <si>
    <t>V.1.7</t>
  </si>
  <si>
    <t>V.1.8</t>
  </si>
  <si>
    <t>V.1.9</t>
  </si>
  <si>
    <t>V.1.10</t>
  </si>
  <si>
    <t>V.1.11</t>
  </si>
  <si>
    <t>V.1.12</t>
  </si>
  <si>
    <t>V.1.13</t>
  </si>
  <si>
    <t>V.1.14</t>
  </si>
  <si>
    <t>V.1.16</t>
  </si>
  <si>
    <t>V.1.17</t>
  </si>
  <si>
    <t>V.1.18</t>
  </si>
  <si>
    <t>szt.</t>
  </si>
  <si>
    <t>Razem  Roboty przygotowawcze:</t>
  </si>
  <si>
    <t>V.2.1</t>
  </si>
  <si>
    <t>Razem  Roboty ziemne:</t>
  </si>
  <si>
    <t>D-04.00.00</t>
  </si>
  <si>
    <t>Razem Pobudowy:</t>
  </si>
  <si>
    <t>D-05.00.00</t>
  </si>
  <si>
    <t>Razem Nawierzchnie:</t>
  </si>
  <si>
    <t>ROBOTY WYKOŃCZENIOWE</t>
  </si>
  <si>
    <t>D-06.03.01</t>
  </si>
  <si>
    <t>Razem Roboty wykończeniowe:</t>
  </si>
  <si>
    <t>Oznakowanie poziome</t>
  </si>
  <si>
    <t>D-07.02.01</t>
  </si>
  <si>
    <t>Oznakowanie pionowe</t>
  </si>
  <si>
    <t>Urządzenia zabezpieczające ruch pieszych</t>
  </si>
  <si>
    <t>Razem Oznakownie dróg i urządzenia bezpieczeństwa ruchu:</t>
  </si>
  <si>
    <t>D-08.00.00</t>
  </si>
  <si>
    <t>ELEMENTY ULIC</t>
  </si>
  <si>
    <t>Razem Elementy ulic:</t>
  </si>
  <si>
    <t xml:space="preserve">Razem V. Układ drogowy: 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</si>
  <si>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</si>
  <si>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</si>
  <si>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</si>
  <si>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</si>
  <si>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</si>
  <si>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</si>
  <si>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</si>
  <si>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</si>
  <si>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IV.1.9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</si>
  <si>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</si>
  <si>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</si>
  <si>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</si>
  <si>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</si>
  <si>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</si>
  <si>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</si>
  <si>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</si>
  <si>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</si>
  <si>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VI.1.1</t>
  </si>
  <si>
    <t>03.02.01</t>
  </si>
  <si>
    <t>VI.1.2</t>
  </si>
  <si>
    <t>VI.1.3</t>
  </si>
  <si>
    <t>VI.1.4</t>
  </si>
  <si>
    <t>VI.1.5</t>
  </si>
  <si>
    <t>VI.1.6</t>
  </si>
  <si>
    <t>VI.1.7</t>
  </si>
  <si>
    <t>VI.1.8</t>
  </si>
  <si>
    <t>VI.1.9</t>
  </si>
  <si>
    <t>VII.1.1</t>
  </si>
  <si>
    <t>VII.1.2</t>
  </si>
  <si>
    <t>VII.1.3</t>
  </si>
  <si>
    <t>VII.1.4</t>
  </si>
  <si>
    <t>VII.1.5</t>
  </si>
  <si>
    <t>VII.1.6</t>
  </si>
  <si>
    <t>VII.1.7</t>
  </si>
  <si>
    <t>m3</t>
  </si>
  <si>
    <t>VII.1.8</t>
  </si>
  <si>
    <t>VII.1.9</t>
  </si>
  <si>
    <t>VII.1.10</t>
  </si>
  <si>
    <t>VII.1.11</t>
  </si>
  <si>
    <t>VII.1.12</t>
  </si>
  <si>
    <t>VII.1.13</t>
  </si>
  <si>
    <t>VII.1.14</t>
  </si>
  <si>
    <t>VII.1.15</t>
  </si>
  <si>
    <t>VII.2</t>
  </si>
  <si>
    <t>VII.2.1</t>
  </si>
  <si>
    <t>Badania i pomiary</t>
  </si>
  <si>
    <t>Tymczasowe zabezpieczenie drzew i krzewów na czas trwania Robót</t>
  </si>
  <si>
    <t>ROBOTY PRZYGOTOWACZE i ZIELEŃ DROGOWA</t>
  </si>
  <si>
    <t>ROBOTY PRZYGOTOWACZE i ZIELEŃ DROGOWA:</t>
  </si>
  <si>
    <t>D.01.01.01a</t>
  </si>
  <si>
    <t>Wyniesienie i stabilizacja granic pasa drogowego</t>
  </si>
  <si>
    <t>D.01.02.02a</t>
  </si>
  <si>
    <t>D.01.02.04</t>
  </si>
  <si>
    <t>m2</t>
  </si>
  <si>
    <t>D.02.00.00</t>
  </si>
  <si>
    <t>D.02.01.01</t>
  </si>
  <si>
    <t>D.02.03.01</t>
  </si>
  <si>
    <t>Wykonanie nasypów  z pozyskaniem i transportem gruntu, formowaniem i zagęszczeniem</t>
  </si>
  <si>
    <t xml:space="preserve">Warstwa ulepszonego podłoża, podbudowy i nawierzchnie        </t>
  </si>
  <si>
    <t>D.04.00.00</t>
  </si>
  <si>
    <t>D.04.04.02</t>
  </si>
  <si>
    <t>D.04.05.00</t>
  </si>
  <si>
    <t>D.04.06.01</t>
  </si>
  <si>
    <t>Podbudowa pomocnicza z mieszanki związanej cementem C5/6
warstwa o grubości po zagęszczeniu 15cm</t>
  </si>
  <si>
    <t>Podbudowa zasadnicza z betonu cementowego C16/20
warstwa o grubości po zagęszczeniu 25cm</t>
  </si>
  <si>
    <t>D.04.07.01</t>
  </si>
  <si>
    <t>Górna warstwa podbudowy zasadniczej z AC 22P 35/50 (wraz z mechanicznym oczyszczeniem o skropieniem powierzchni)
warstwa o grubości po zagęszczeniu 11cm</t>
  </si>
  <si>
    <t>D.05.03.01</t>
  </si>
  <si>
    <t>D.05.03.05a</t>
  </si>
  <si>
    <t>Nawierzchnia z mieszanek mineralno-bitumicznych AC 8W 50/70 warstwa wiążąca
grubość po zagęszczeniu 3cm (wraz z mechanicznym oczyszczeniem i skropieniem powierzchni)</t>
  </si>
  <si>
    <t>Nawierzchnia z mieszanek mineralno-bitumicznych AC 16W 35/50 warstwa wiążąca
grubość po zagęszczeniu 4cm (wraz z mechanicznym oczyszczeniem i skropieniem powierzchni)</t>
  </si>
  <si>
    <t>D.05.03.05b</t>
  </si>
  <si>
    <t>Nawierzchnia z mieszanek mineralno-bitumicznych AC 5S 50/70 warstwa ścieralna
grubość po zagęszczeniu 3cm (wraz z mechanicznym oczyszczeniem i skropieniem powierzchni)</t>
  </si>
  <si>
    <t>D.05.03.11</t>
  </si>
  <si>
    <t>Frezowanie nawierzchni asfaltowych na zimno    
CPV: Roboty w zakresie burzenia, roboty ziemne</t>
  </si>
  <si>
    <t>D.05.03.13</t>
  </si>
  <si>
    <t>Nawierzchnia z mieszanek mineralno-bitumicznych grysowych - warstwa ścieralna asfaltowa SMA 11 PMB 45/80-65
grubość po zagęszczeniu 4 cm - jezdnia główna (wraz z mechanicznym oczyszczeniem o skropieniem powierzchni)</t>
  </si>
  <si>
    <t>D.05.03.23</t>
  </si>
  <si>
    <t>Nawierzchnia z brukowej kostki betonowej fazowanej typu "dwuteownik" koloru grafitowego, gr. 10cm, 
na podsypce cementowo - piaskowej gr. 3cm</t>
  </si>
  <si>
    <t>D.06.01.01</t>
  </si>
  <si>
    <t>D.06.00.00</t>
  </si>
  <si>
    <t>D.06.03.01</t>
  </si>
  <si>
    <t>D.07.01.01</t>
  </si>
  <si>
    <t>D.07.00.00</t>
  </si>
  <si>
    <t>D.07.02.01</t>
  </si>
  <si>
    <t>Słupki do znaków drogowych z rur stalowych o śr. 70 mm - zwykłe</t>
  </si>
  <si>
    <t>Znaki z grupy wielkości małe /M/</t>
  </si>
  <si>
    <t>Znaki z grupy wielkości mini /MI/</t>
  </si>
  <si>
    <t>D.07.06.02</t>
  </si>
  <si>
    <t>Dolna warstwa podbudowy zasadniczej z mieszanki niezwiązanej kruszywa 0/31,5 stabilizowanej mechanicznie C90/3, CBR≥80%
warstwa o grubości po zagęszczeniu 20cm</t>
  </si>
  <si>
    <t>Dolna warstwa podbudowy zasadniczej z mieszanki niezwiązanej kruszywa 0/31,5 stabilizowanej mechanicznie C90/3, CBR≥80%
warstwa o grubości po zagęszczeniu 25cm</t>
  </si>
  <si>
    <t>Dolna warstwa podbudowy zasadniczej z mieszanki niezwiązanej kruszywa 0/31,5 stabilizowanej mechanicznie C90/3, CBR≥80%
warstwa o grubości po zagęszczeniu 15cm</t>
  </si>
  <si>
    <t>Dolna warstwa podbudowy zasadniczej z mieszanki niezwiązanej kruszywa 0/31,5 stabilizowanej mechanicznie C90/3, CBR≥80%
warstwa o grubości po zagęszczeniu 12cm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</si>
  <si>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</si>
  <si>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</si>
  <si>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</si>
  <si>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</si>
  <si>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Ustawienie krawężników betonowych o wymiarach 20x30cm z wykonaniem ław betonowych z oporem z betonu C12/15</t>
  </si>
  <si>
    <t>Ustawienie krawężników betonowych zaniżonych o wymiarach 20x30cm z wykonaniem ław betonowych z oporem z betonu C12/15</t>
  </si>
  <si>
    <t>Ustawienie oporników betonowych o wymiarach 12x25cm z wykonaniem ław betonowych z oporem z betonu C12/15</t>
  </si>
  <si>
    <t>D.08.03.01</t>
  </si>
  <si>
    <t>Ustawienie obrzeży betonowych o wymiarach 8x30cm 
z wykonaniem ław betonowych z oporem z betonu C12/15</t>
  </si>
  <si>
    <t>Nawierzchnia z mieszanek mineralno-bitumicznych AC 8S 50/70 warstwa ścieralna grubość po zagęszczeniu 4cm (wraz z mechanicznym oczyszczeniem i skropieniem powierzchni)</t>
  </si>
  <si>
    <t xml:space="preserve">Humusowanie skarp z obsianiem o grubości warstwy humusu 15cm    
</t>
  </si>
  <si>
    <t>Humusowanie skarp i wykonanie trawników    
CPV: Roboty w zakresie usuwania gleby.</t>
  </si>
  <si>
    <t>D.08.05.02</t>
  </si>
  <si>
    <t>Ścieki skarpowe trapezowe  
CPV: Roboty w zakresie konstruowania, fundamentowania oraz wykonywania nawierzchni autostrad, dróg.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</si>
  <si>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</si>
  <si>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</si>
  <si>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</si>
  <si>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</si>
  <si>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Podbudowa z betonu asfaltowego   
</t>
  </si>
  <si>
    <t xml:space="preserve">NAWIERZCHNIE
CPV: Roboty w zakresie konstruowania, fundamentowania oraz wykonywania nawierzchni autostrad, dróg    </t>
  </si>
  <si>
    <t>Przepusty z rur spiralnie karbowanych
CPV: Roboty budowlane w zakresie budowy mostów i tuneli, szybów i kolei podziemnej</t>
  </si>
  <si>
    <t xml:space="preserve">Pobocza
CPV: Wykonanie poboczy
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</si>
  <si>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</si>
  <si>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</si>
  <si>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</si>
  <si>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</si>
  <si>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>D.10.01.01</t>
  </si>
  <si>
    <t>Mury oporowe z elementów prefabrykowanych                    
CPV: Roboty w zakresie konstruowania, fundamentowania oraz wykonywania nawierzchni autostrad, dróg.</t>
  </si>
  <si>
    <t xml:space="preserve">Razem Inne Roboty: </t>
  </si>
  <si>
    <t>Usunięcie kolizji elektroenergetycznych nN</t>
  </si>
  <si>
    <t>Uziom prętowy</t>
  </si>
  <si>
    <t>Badania, sprawdzenia i pomiary</t>
  </si>
  <si>
    <t>Razem PRZEBUDOWA URZĄDZEŃ ELEKTROENERGETYCZNYCH  :</t>
  </si>
  <si>
    <t>Montaż złącza kablowe w słupie</t>
  </si>
  <si>
    <t>IV.1</t>
  </si>
  <si>
    <t>IV.1.11</t>
  </si>
  <si>
    <t>IV.1.12</t>
  </si>
  <si>
    <t>IV.1.13</t>
  </si>
  <si>
    <t>IV.4.2</t>
  </si>
  <si>
    <t>IV.4.3</t>
  </si>
  <si>
    <t>IV.4.4</t>
  </si>
  <si>
    <t>IV.4.5</t>
  </si>
  <si>
    <t>IV.4.6</t>
  </si>
  <si>
    <t>IV.4.7</t>
  </si>
  <si>
    <t>IV.4.8</t>
  </si>
  <si>
    <t>IV.4.9</t>
  </si>
  <si>
    <t>IV.4.10</t>
  </si>
  <si>
    <t>IV.4.11</t>
  </si>
  <si>
    <t>IV.5</t>
  </si>
  <si>
    <t>IV.5.1</t>
  </si>
  <si>
    <t>IV.5.2</t>
  </si>
  <si>
    <t>IV.5.3</t>
  </si>
  <si>
    <t>IV.5.4</t>
  </si>
  <si>
    <t>IV.5.5</t>
  </si>
  <si>
    <t>IV.5.6</t>
  </si>
  <si>
    <t>IV.5.7</t>
  </si>
  <si>
    <t>IV.5.10</t>
  </si>
  <si>
    <t>IV.5.11</t>
  </si>
  <si>
    <t>IV.5.12</t>
  </si>
  <si>
    <t>IV.6</t>
  </si>
  <si>
    <t>IV.6.1</t>
  </si>
  <si>
    <t>IV.6.3</t>
  </si>
  <si>
    <t>IV.6.4</t>
  </si>
  <si>
    <t>IV.6.5</t>
  </si>
  <si>
    <t>IV.7</t>
  </si>
  <si>
    <t>IV.7.1</t>
  </si>
  <si>
    <t>IV.7.2</t>
  </si>
  <si>
    <t>IV.7.3</t>
  </si>
  <si>
    <t>IV.7.4</t>
  </si>
  <si>
    <t>IV.7.5</t>
  </si>
  <si>
    <t>IV.8</t>
  </si>
  <si>
    <t>IV.8.1</t>
  </si>
  <si>
    <t>IV.8.2</t>
  </si>
  <si>
    <t>IV.8.3</t>
  </si>
  <si>
    <t>IV.8.4</t>
  </si>
  <si>
    <t>IV.8.5</t>
  </si>
  <si>
    <t>IV.9.1</t>
  </si>
  <si>
    <t>V.2.5</t>
  </si>
  <si>
    <t>V.2.6</t>
  </si>
  <si>
    <t>V.2.7</t>
  </si>
  <si>
    <t>V.2.8</t>
  </si>
  <si>
    <t>V.2.11</t>
  </si>
  <si>
    <t>V.2.12</t>
  </si>
  <si>
    <t>V.2.16</t>
  </si>
  <si>
    <t>V.2.17</t>
  </si>
  <si>
    <t>V.2.18</t>
  </si>
  <si>
    <t>V.2.19</t>
  </si>
  <si>
    <t>V.2.20</t>
  </si>
  <si>
    <t>V.2.21</t>
  </si>
  <si>
    <t>V.2.22</t>
  </si>
  <si>
    <t>V.2.23</t>
  </si>
  <si>
    <t>V.2.24</t>
  </si>
  <si>
    <t>V.2.25</t>
  </si>
  <si>
    <t>V.2.34</t>
  </si>
  <si>
    <t xml:space="preserve">Montaż opraw oświetlenia zewnętrznego na wysięgniku - Oprawa oświetlenia przejść dla pieszych </t>
  </si>
  <si>
    <t>Montaż opraw oświetlenia zewnętrznego na wysięgniku - Oprawa oświetlenia drogowego</t>
  </si>
  <si>
    <t xml:space="preserve">Montaż opraw oświetlenia zewnętrznego na wysięgniku - Oprawa oświetleniowa ścieżki rowerowej </t>
  </si>
  <si>
    <t>Próby szczelnosci</t>
  </si>
  <si>
    <t>Wyloty prefabrykowany rys.: I-a-3</t>
  </si>
  <si>
    <t>Wpusty deszczowe</t>
  </si>
  <si>
    <t>Kanalizacja deszczowa wraz z robotami ziemnymi,wywozem, utylizacją podsypką,obsypką, zagęszczeniem,oznakowaniem, odwodnieniem wykopu</t>
  </si>
  <si>
    <t>Demontaż  Linia kablowa YKYżo 5x95mm2 wraz z wywiezieniem i utylizacją</t>
  </si>
  <si>
    <t>Wciąganie przewodu z udziałem podnośnika samochodowego w wysięgnik na słupie NYM-J(YDYżo) 5x1,5mm2</t>
  </si>
  <si>
    <t>Studnie betonowe kablowe wraz z robotami ziemnymi,wywozem, utylizacją podsypką,obsypką, zagęszczeniem</t>
  </si>
  <si>
    <t>D 01.03.04</t>
  </si>
  <si>
    <t>Studnia kablowa prefabrykowana rozdzielcza SKR, typ SKR-1</t>
  </si>
  <si>
    <t>Studnia kablowa prefabrykowana rozdzielcza SKR, typ SKR-2</t>
  </si>
  <si>
    <t>Korekta trasy rurociągu</t>
  </si>
  <si>
    <t xml:space="preserve">Układanie rury RHDPEp 110/6,3 przeciskiem
</t>
  </si>
  <si>
    <t xml:space="preserve">Układanie rury RHDPEp 110/6,3 przewiertem
</t>
  </si>
  <si>
    <t xml:space="preserve">Budowa rurociągu </t>
  </si>
  <si>
    <t xml:space="preserve">Stelaż dla zapasu z montażem w studni </t>
  </si>
  <si>
    <t>Puszka w studniach (zakończneie kabla lokalizacyjnego)</t>
  </si>
  <si>
    <t xml:space="preserve">Rurociąg HDPE Fi 40 mm  - wciąganie do rur ochronnych i oznaczeniem
</t>
  </si>
  <si>
    <t>Sprawdzenia, badania i pomiary</t>
  </si>
  <si>
    <t>Kabel światłowodowego Z-XOTKtsdD 24J, w tym: wciąganie, montaż złaczy przelotowych, mufy światłowodowe, podłączenie / nawinięcie na stelaż.</t>
  </si>
  <si>
    <t xml:space="preserve">Rurociąg HDPE Fi 40 mm   wraz z robotami ziemnymi,wywozem, utylizacją, podsypką, zagęszczeniem i oznaczeniem
</t>
  </si>
  <si>
    <t>Kabel lokalizacyjnego XzTKMXpw Ftlx 5x4x0,6 wciąganie, nawinięcie w studniach</t>
  </si>
  <si>
    <t>Wyciąganie istniejącego kabla światłowodowego z kanalizacji wtórnej i rurociągów kablowych</t>
  </si>
  <si>
    <t xml:space="preserve">Zabezpieczenie i korakta trasy kabli: rury dwudzielne typu 160mm - 62m, ukałdane na betonie, wraz z robotami ziemnymi(wymiana gruntu, zagęszczenie, pomiary sprawdzajace
</t>
  </si>
  <si>
    <t>Razem  PRZEBUDOWA  KABLOWYCH  LINII TELEKOMUNIKACYJNYCH:</t>
  </si>
  <si>
    <t xml:space="preserve">D 01.03.04 
</t>
  </si>
  <si>
    <t>Razem Kanalizacja deszczowa :</t>
  </si>
  <si>
    <t>Montaż elementów mechanicznej ochrony przed ingerencją osób nieuprawnionych w istniejących studniach kablowych, pokrywa dodatkowa z listwami, rama ciężka lub podwójna lekka</t>
  </si>
  <si>
    <t xml:space="preserve">Korekta trasy rurociagu 1x40mm z zabezpieczeniem rurą dwudzielną RHDPEd 110mm - 13m, robotami ziemnymi wywozem, utylizacją podsypką, zagęszczeniem, wyciągnieciem i  wprowadzeniem istniejącego kabla
</t>
  </si>
  <si>
    <t>VII.2.2</t>
  </si>
  <si>
    <t>VII.2.3</t>
  </si>
  <si>
    <t>Puszka w studni (zakończnie tasmy lokalizacyjnej)</t>
  </si>
  <si>
    <t>VII.2.4</t>
  </si>
  <si>
    <t>VII.2.5</t>
  </si>
  <si>
    <t>VII.2.6</t>
  </si>
  <si>
    <t>VII.2.7</t>
  </si>
  <si>
    <t>VII.2.8</t>
  </si>
  <si>
    <t>Ogrodzenie segmentowe typu U-11a, wysokość 1,10m wraz z posadowieniem i  montażem</t>
  </si>
  <si>
    <t xml:space="preserve">Mur oporowy prefabrykowany typu L, wysokość 1,50m, gr. 12cm </t>
  </si>
  <si>
    <t>Ułożenie rur osłonowych z PCW o śrr. 160 mm odporność na ściskanie N750 kolor niebieski wraz z wykopem, podsypką, zasypaniem i zagęszczeniem oraz oznaczeniem teśmą</t>
  </si>
  <si>
    <t>Ułożenie rur osłonowych z PCW o śrr. 110 mm odporność na ściskanie N750 kolor niebieski wraz z wykopem, podsypką, zasypaniem i zagęszczeniem oraz oznaczeniem teśmą</t>
  </si>
  <si>
    <t>Rura osłonowa giętka karbowana dwuścienna 110 odporność na ściskanie N250 kolor niebieski wraz z wykopem, podsypką, zasypaniem i zagęszczeniem oraz oznaczeniem teśmą</t>
  </si>
  <si>
    <t>Rura osłonowa karbowana dwuścienna 110 odporność na ściskanie N450 kolor niebieski wraz z wykopem, podsypką, zasypaniem i zagęszczeniem oraz oznaczeniem teśmą</t>
  </si>
  <si>
    <t>Rura osłonowa karbowana dwuścienna 110 odporność na ściskanie N450 kolor niebieski wraz z wykopem, podsypką, zasypaniem i zagęszczeniem oraz oznaczeniem taśmą</t>
  </si>
  <si>
    <t>Rura osłonowa giętka karbowana dwuścienna 110 odporność na ściskanie N250 kolor niebieski wraz z wykopem, podsypką, zasypaniem i zagęszczeniem oraz oznaczeniem taśmą</t>
  </si>
  <si>
    <t>Ułożenie rur osłonowych z PCW o śrr. 110 mm odporność na ściskanie N750 kolor niebieski wraz z wykopem, podsypką, zasypaniem i zagęszczeniem oraz oznaczeniem taśmą</t>
  </si>
  <si>
    <t>Rura osłonowa giętka karbowana 160 odporność na ściskanie N250 kolor niebieski wraz z wykopem, podsypką, zasypaniem i zagęszczeniem oraz oznaczeniem taśmą</t>
  </si>
  <si>
    <t xml:space="preserve">Demontaż unieczynnionej linii kablowej wraz z wywiezieniem i utylizacją
</t>
  </si>
  <si>
    <t>Wolnostojący złącze kablowo pomiarowe 3 licznikowe z fundamentem  wraz z podłączeniem w stacji</t>
  </si>
  <si>
    <t xml:space="preserve">Kabel NYY-J (YkYżo) 5x95mm2  wraz z wykopem, podsypką, zasypaniem i zagęszczeniem lub wciagnieciem w rurę ochronną, złączami, mufami oraz oznaczeniem taśmą </t>
  </si>
  <si>
    <t xml:space="preserve">Kabel - NAYY-O (YAKY) 4x25mm2 az z wykopem, podsypką, zasypaniem i zagęszczeniem lub wciagnieciem w rurę ochronną, złączami, mufami oraz oznaczeniem taśmą </t>
  </si>
  <si>
    <t>Bednarki 25x4mm wraz z łączeniem  - bednarka 120mm2; Wciąganie przewodów Przewód H07 V-K (LgY) 1x16mm2 (podłączenie bednarki)</t>
  </si>
  <si>
    <t>III. Prace przygotowawcze i Zieleń Drogowa</t>
  </si>
  <si>
    <t>Razem  BUDOWA KANAŁU TECHNOLOGICZNEGO:</t>
  </si>
  <si>
    <t>Razem Telekomunikacja:</t>
  </si>
  <si>
    <t>IV. Układ drogowy</t>
  </si>
  <si>
    <t>V. Kanalizacja deszczowa</t>
  </si>
  <si>
    <t>VII. Teletekomunikacja</t>
  </si>
  <si>
    <t>VI. Sieci elektr. I oświetlenie</t>
  </si>
  <si>
    <t>Kabel NAYY-O (YAKY) 4x50mm2 wraz z podłaczeniem</t>
  </si>
  <si>
    <t>Rura PCV dn 200x5,9mm PVC SN8 SDR 34 Lita</t>
  </si>
  <si>
    <t>Rura PCV dn 250 mm PVC SN8 SDR 34 Lita</t>
  </si>
  <si>
    <t>Rura PCV dn 315 mm PVC SN8 SDR 34 Lita</t>
  </si>
  <si>
    <t>Właz żeliwny typu cieżkiego D400, pokrywa min. fi 600mm</t>
  </si>
  <si>
    <t>Studnie betonowe DN 1200 z osadnikiem  wraz z robotami ziemnymi,wywozem, utylizacją podsypką,obsypką, zagęszczeniem</t>
  </si>
  <si>
    <t>Studnia betonowa</t>
  </si>
  <si>
    <t>Wylot prefabrykowany  (pkt. D17,D22,D23,D24,D25,D26) wraz podbudwą z betonu gr.10cm</t>
  </si>
  <si>
    <t xml:space="preserve">RAZEM                                                                                                                                          Cena Oferty bez VAT </t>
  </si>
  <si>
    <t>Wartość                  [PLN]*)</t>
  </si>
  <si>
    <t>Należny podatek VAT</t>
  </si>
  <si>
    <t xml:space="preserve">      Cena Oferty z VAT </t>
  </si>
  <si>
    <t xml:space="preserve">Wartość bez VAT                </t>
  </si>
  <si>
    <t xml:space="preserve">Wartość bez VAT                 </t>
  </si>
  <si>
    <t xml:space="preserve">Cena jednostkowa bez VAT                  </t>
  </si>
  <si>
    <t>Dokumentacja powykonawcza wraz z inwentaryzacją geodezyjną powykonawczą wraz z uzyskaniem mapy inwentaryzacyjnej potwierdzajacej przyjęcie do zasobu</t>
  </si>
  <si>
    <t xml:space="preserve">Cena jednostkowa bez VAT                   </t>
  </si>
  <si>
    <t>Tablice informacyjne o dofinansowaniu projektu przez UE (2 szt.)</t>
  </si>
  <si>
    <t>Tablice pamiątkowe (2 zt.)</t>
  </si>
  <si>
    <t xml:space="preserve">D 01.02.01 </t>
  </si>
  <si>
    <t xml:space="preserve">D 01.02.01 
</t>
  </si>
  <si>
    <t xml:space="preserve">D 09.01.01 
</t>
  </si>
  <si>
    <t>Nr Specyfikacji              Technicznej</t>
  </si>
  <si>
    <t xml:space="preserve">Odtworzenie trasy i punktów wysokościowych </t>
  </si>
  <si>
    <t>Usunięcie warstwy ziemi urodzajnej (humus) przy pomocy spycharek- ze skałdowniem  do ponownego wykorzystania</t>
  </si>
  <si>
    <t>Rozebranie nawierzchni z płyt betonowych typu "trylinka" wraz z wywozem  i utylizacją</t>
  </si>
  <si>
    <t>Rozebranie nawierzchni z płyt betonowych typu "trylinka" wraz z wywozem w na odl. do 15km (materiał zakwalifikowany jako użyteczny)</t>
  </si>
  <si>
    <t>Rozebranie nawierzchni z płyt betonowych drogowych wraz z wywozem  i utylizacją</t>
  </si>
  <si>
    <t>Rozebranie podbudowy o grubości 20cm - pod zjazdami gruntowymi wraz z wywozem  i utylizacją</t>
  </si>
  <si>
    <t>Rozebranie nawierzchni zjazdów gruntowych wraz z wywozem  i utylizacją</t>
  </si>
  <si>
    <t>Rozebranie obrzeży betonowych 8x30 wraz z wywozem  i utylizacją</t>
  </si>
  <si>
    <t>Rozebranie krawężników betonowych drogowych 20x30 wraz z wywozem  i utylizacją</t>
  </si>
  <si>
    <t>Rozebranie nawierzchni z płyt betonowych drogowych wraz z wywozem w na odl. do 15km (materiał zakwalifikowany jako użyteczny)</t>
  </si>
  <si>
    <t>Rozebranie krawężników betonowych drogowych 20x30 wraz z wywozem w na odl. do 15km (materiał zakwalifikowany jako użyteczny)</t>
  </si>
  <si>
    <t>Rozebranie ławy z oporem pod obrzeżami, opornikami, krawężnikami betonowymi wraz z wywozem  i utylizacją</t>
  </si>
  <si>
    <t>Rozebranie podbudowy z kruszywa kamiennego pod jezdnią o gr. 25cm  wraz z wywozem w na odl. do 15km (materiał zakwalifikowany jako użyteczny)</t>
  </si>
  <si>
    <t xml:space="preserve">Rozebranie podbudowy z kruszywa kamiennego pod jezdnią o gr. 25cm  wraz z wywozem  i utylizacją </t>
  </si>
  <si>
    <t>Wykopy oraz przekopy z wywozem nadmiaru gruntu i utylizacją (pozycja zawiera również obmiar dot. wykonania koryta)</t>
  </si>
  <si>
    <t xml:space="preserve">Mechaniczne malowanie czerwonych pasów na przejazdach rowerowych farbą grubowarstwową (masy chemoutwardzalne) </t>
  </si>
  <si>
    <t>Podbudowa pomocnicza z mieszanki związanej cementem C5/6, warstwa o grubości po zagęszczeniu 22cm</t>
  </si>
  <si>
    <t>Warstwa ulepszonego podłoża z mieszanki związanej cementem C1,5/2, grubość warstwy po zagęszczeniu 10cm</t>
  </si>
  <si>
    <t>Warstwa ulepszonego podłoża z mieszanki związanej cementem C1,5/2, grubość warstwy po zagęszczeniu 22cm</t>
  </si>
  <si>
    <t>Nawierzchnia z brukowej kostki granitowej koloru szarego, gr. 9/11cm, na podsypce cementowo - piaskowej gr. 3cm</t>
  </si>
  <si>
    <t>IV.4.12</t>
  </si>
  <si>
    <t>Nawierzchnia z brukowej kostki betonowej bezfazowej koloru szarego, gr. 8cm, na podsypce cementowo - piaskowej gr. 3cm</t>
  </si>
  <si>
    <t>Nawierzchnia z brukowej kostki betonowej bezfazowej koloru grafitowego, gr. 8cm, na podsypce cementowo - piaskowej gr. 3cm</t>
  </si>
  <si>
    <t xml:space="preserve">Pobocza z mieszanki niezwiązanej kruszywa 0/31,5 stabilizowanej mechanicznie C90/3, CBR≥80% o grubości po zagęszczeniu 15cm
</t>
  </si>
  <si>
    <t xml:space="preserve">Plac do zawracania z mieszanki niezwiązanej kruszywa 0/31,5 stabilizowanej mechanicznie C90/3, CBR≥80% o grubości po zagęszczeniu 15 cm
</t>
  </si>
  <si>
    <t>Przekopy kontrolne o głębokości do 1,5m, szerokość 1,5m
 ze złożeniem urobku na odkład</t>
  </si>
  <si>
    <t xml:space="preserve">Przekopy kontrolne o głębokości do 1,5m, szerokość 1,5m ze złożeniem urobku na odkład 
</t>
  </si>
  <si>
    <t>D.03.01.02</t>
  </si>
  <si>
    <t>D.03.01.03</t>
  </si>
  <si>
    <t xml:space="preserve">Montaż szafki oświetleniowej </t>
  </si>
  <si>
    <t>Montaż słupów oświetleniowych aluminiowych w kolorze szampańskim z fundamentem, h=8m</t>
  </si>
  <si>
    <t>Montaż słupów oświetleniowych aluminiowych w kolorze szampańskim z fundamentem, h=6m</t>
  </si>
  <si>
    <t>Montaż słupów oświetleniowych aluminiowych w kolorze szampańskim z fundamentem, h=7m</t>
  </si>
  <si>
    <t>Montaż wysięgników aluminiowych h=1, l=1m (h-wys., l-dł)</t>
  </si>
  <si>
    <t>Montaż wysięgnika podwójnego aluminiowego h=1, l=2x1m (h-wys., l-dł)</t>
  </si>
  <si>
    <t>S.03.02.01</t>
  </si>
  <si>
    <t xml:space="preserve">03.02.01
</t>
  </si>
  <si>
    <t>Wpust deszczowy dn 500 mm  z osadnikiem, zwieńczenie żeliwne D400 z uchylnym rusztem do montażu w krawężniku</t>
  </si>
  <si>
    <t>Wylot prefabrykowany  (pkt. D18)wraz podbudwą z piaskiem stabiliz. cementem gr.10cm</t>
  </si>
  <si>
    <t>Nr Specyfikacji                     Technicznej</t>
  </si>
  <si>
    <t>Przedmiar Robót 
Zadanie 5 odc. A</t>
  </si>
  <si>
    <t>Przedmiar Robót
Zadanie 5 odc. A</t>
  </si>
  <si>
    <t>Przedmiar Robot
Zadanie 5 odc. A</t>
  </si>
  <si>
    <t>Kanał technologiczny Ktu przwiertem: 
RO (rury osłonowe) – ø110/5,5mm +ø160/9,1mm 
RS (rury światłowodowe) – 3x ø40mm wraz ze złączami, uszczelkami końcowymi
WMR (wiązki mikrorur) – minimum 7x ø12/8mm  wraz ze złączami, uszczelkami końcowymi
taśma ostrzegawcza w kolorze pomarańczowym z czynnikiem lokalizacyjnym  z trwałym napisem "Uwaga kanał technologiczny"</t>
  </si>
  <si>
    <t>Kanał technologiczny Ktu przekop otwarty: wykop, wywóz utylizacja, zasyp, podbudowa,  zagęszczenie, mikrowiązka 7*12/8:
RO (rury osłonowe) – ø110/5,5mm 
RS (rury światłowodowe) – 3x ø40mm  wraz ze złączami, uszczelkami końcowymi
WMR (wiązki mikrorur) – minimum 7x ø12/8mm wraz ze złączami, uszczelkami końcowymi
tasma lokalizacyjna w kolorze pomarańczowym z trwałym napisem "Uwaga kanał technologiczny"
taśma ostrzegawcza w kolorze pomarańczowym z czynnikiem lokalizacyjnym  z trwałym napisem "Uwaga kanał technologiczny"</t>
  </si>
  <si>
    <t xml:space="preserve">Kanał technologiczny Ktp przeciskiem:
RO (rury osłonowe) – ø110mm + ø125mm (dla RS i WMR)
RS (rury światłowodowe) – 3x ø40mm wraz ze złączami, uszczelkami końcowymi
WMR (wiązki mikrorur) – minimum 7x ø12/8mm wraz ze złączami, uszczelkami końcowymi
taśma ostrzegawcza w kolorze pomarańczowym z czynnikiem lokalizacyjnym  z trwałym napisem "Uwaga kanał technologiczny"
</t>
  </si>
  <si>
    <t xml:space="preserve">Kanał technologiczny Ktp prewiertem:
RO (rury osłonowe) – ø110mm + ø125mm (dla RS i WMR)
RS (rury światłowodowe) – 3x ø40mm, wraz ze złączami, uszczelkami końcowymi
WMR (wiązki mikrorur) – minimum 7x ø12/8mm wraz ze złączami, uszczelkami końcowymi
taśma ostrzegawcza w kolorze pomarańczowym z czynnikiem lokalizacyjnym  z rwałym napisem "Uwaga kanał technologiczny"
</t>
  </si>
  <si>
    <t xml:space="preserve">Przedmiar Robót 
Zadanie 5 odc. A
</t>
  </si>
  <si>
    <t>IV.1.14</t>
  </si>
  <si>
    <t>IV.1.15</t>
  </si>
  <si>
    <t>IV.1.16</t>
  </si>
  <si>
    <t>IV.1.17</t>
  </si>
  <si>
    <t>IV.1.18</t>
  </si>
  <si>
    <t>IV.1.19</t>
  </si>
  <si>
    <t xml:space="preserve">Kabel NAYY-O (YAKY) 4x35mm2 wraz z wykopem, podsypką, zasypaniem i zagęszczeniem lub wciagnieciem w rurę ochronną, złączami, mufami oraz oznaczeniem taśmą </t>
  </si>
  <si>
    <t>D-00.00.00</t>
  </si>
  <si>
    <t>III.1.7</t>
  </si>
  <si>
    <t>Sadzenie i pielęgnacja drzew liściastych wraz z zakupem materiałów, transportem, robotami przygotowawczymi, porządkowymi, ziemnymi i zabiegami agrotechnicznymi - lipa drobnolistna</t>
  </si>
  <si>
    <t>Sadzenie i pielęgnacja trawy drobnej wraz z zakupem materiałów, transportem, robotami przygotowawczymi, porządkowymi, ziemnymi i zabiegami agrotechnicznymi - wydmuchrzyca piaskowa</t>
  </si>
  <si>
    <t>Usunięcie drzew i krzaków</t>
  </si>
  <si>
    <t>Warstwa mrozoochronna z mieszanki niezwiązanej kruszywa 0/31,5 stabilizowanej mechanicznie C90/3, CBR&gt;35% warstwa o grubości po zagęszczeniu 22cm</t>
  </si>
  <si>
    <t>Nawierzchnia z kostki brukowej granitowej</t>
  </si>
  <si>
    <t xml:space="preserve">Nawierzchnia z betonu asfaltowego - warstwa wiążąca              </t>
  </si>
  <si>
    <t xml:space="preserve">Nawierzchnia z betonu asfaltowego - warstwa ścieralna              </t>
  </si>
  <si>
    <t xml:space="preserve">Nawierzchnia z mieszanki grysowo - mastyksowej SMA - warstwa ścieralna      </t>
  </si>
  <si>
    <t>IV.5.9</t>
  </si>
  <si>
    <t>Nawierzchnia z kostki brukowej betonowej</t>
  </si>
  <si>
    <t>III. Prace Przygotowawcze</t>
  </si>
  <si>
    <t xml:space="preserve">IV. UKŁAD DROGOWY </t>
  </si>
  <si>
    <t>BUDOWA I PRZEBUDOWA OŚWIETLENIE ULICZNEGO</t>
  </si>
  <si>
    <t>Razem BUDOWA I PRZEBUDOWA OŚWIETLENIA ULICZNEGO :</t>
  </si>
  <si>
    <t>Razem Sieci elektroenergetyczne i oświetlenie:</t>
  </si>
  <si>
    <t>PRZEBUDOWA URZĄDZEŃ ELEKTROENERGETYCZNYCH</t>
  </si>
  <si>
    <t>V. SIECI ELEKTROENERGETYCZNE i OŚWIETLENIE</t>
  </si>
  <si>
    <t>VI. Kanalizacja deszczowa</t>
  </si>
  <si>
    <t>PRZEBUDOWA  KABLOWYCH  LINII TELEKOMUNIKACYJNYCH</t>
  </si>
  <si>
    <t>VII. Telekomunikacja</t>
  </si>
  <si>
    <t>BUDOWA KANAŁU TECHNOLOGICZNEGO</t>
  </si>
  <si>
    <t>Wywóz i utylizacja belek betonowych (podkładów kolejowych) - materiał złożony na Terenie Budowy</t>
  </si>
  <si>
    <t>Profilowanie jezdni - frezowanie nawierzchni bitumicznej o grubości do 5cm - ul. Ku Morzu wraz z wywozem w na odl. do 15km (materiał zakwalifikowany jako użyteczny)</t>
  </si>
  <si>
    <t>Kamerowanie kanalizacji</t>
  </si>
  <si>
    <t>III.1.1</t>
  </si>
  <si>
    <t>Usunięcie drzew, których obwód pnia na wysokości 5 cm przekracza 50 cm, 65 cm lub 80 cm wraz z karczowaniem</t>
  </si>
  <si>
    <t>ha</t>
  </si>
  <si>
    <t>D-01.02.01      D-00.00.00      pkt 1.1.15</t>
  </si>
  <si>
    <t>III.1.2</t>
  </si>
  <si>
    <t>Sadzenie i pielęgnacja drzew liściastych wraz z zakupem materiałów, transportem, robotami przygotowawczymi, porządkowymi, ziemnymi i zabiegami agrotechnicznymi - klon zwyczajny</t>
  </si>
  <si>
    <t>Rozebranie słupków do znaków (12 szt.) wraz ze zdjęciem tablic znaków drogowych zakazu, nakazu, ostrzegawczych, informacyjnych (17 szt.) wraz wraz z wywozem do skupu złomu.</t>
  </si>
  <si>
    <t>Wykonanie przepustu z rur HDPE spiralnie karbowanych o śr. 500mm</t>
  </si>
  <si>
    <t>Umocnienie skarpy kostką betonową 20x10x8cm na betonie C16/20</t>
  </si>
  <si>
    <t>Gurt betonowy z betonu C25/30 o wymiarach 30x80cm</t>
  </si>
  <si>
    <t>Podsypka i zasypka przepustu z kruszywa mineralnego, przepuszczalnego</t>
  </si>
  <si>
    <t>Geotkanina separacyjna o wytrzymałości R=45kN/m</t>
  </si>
  <si>
    <t>IV.6.6</t>
  </si>
  <si>
    <t>IV.6.7</t>
  </si>
  <si>
    <t>IV.6.8</t>
  </si>
  <si>
    <t>IV.6.9</t>
  </si>
  <si>
    <r>
      <t xml:space="preserve">Mechaniczne malowanie linii na jezdni farbą grubowarstwową (masy chemoutwardzalne)  </t>
    </r>
    <r>
      <rPr>
        <strike/>
        <sz val="10"/>
        <color rgb="FFFF0000"/>
        <rFont val="Arial Narrow"/>
        <family val="2"/>
        <charset val="238"/>
      </rPr>
      <t>linie i symbole (w tym symbole rowerów)</t>
    </r>
  </si>
  <si>
    <t>Wykonanie ścieków skarpowych z betonowych elementów prefabrykowanych trapezowych 
na podsypce cementowo - kruszywowej, gr. 10cm, w tym łącznik śecieku trójkątnego - 1 szt. na ławie betonowej z bet. C12/C15, gr. 10cm, Fundament prefabrykatu ścieku skarpowego
na ławie betonowej z betonu C12/15, gr. 10cm, Umocnienie skarpy płytami chodnikowymi 50x50x7cm na podsypce cementowo - kruszywowej, gr. 10cm</t>
  </si>
  <si>
    <r>
      <t>Nawierzchnia z mieszanek mineralno-bitumicznych AC 16W PMB 25/55-</t>
    </r>
    <r>
      <rPr>
        <sz val="10"/>
        <color rgb="FFFF0000"/>
        <rFont val="Arial Narrow"/>
        <family val="2"/>
        <charset val="238"/>
      </rPr>
      <t>60</t>
    </r>
    <r>
      <rPr>
        <sz val="10"/>
        <rFont val="Arial Narrow"/>
        <family val="2"/>
        <charset val="238"/>
      </rPr>
      <t xml:space="preserve"> warstwa wiążąca
grubość po zagęszczeniu 8cm (wraz z mechanicznym oczyszczeniem i skropieniem powierzchni)</t>
    </r>
  </si>
  <si>
    <t xml:space="preserve">Usunięcie drzew wraz z karczowaniem na powierzchni zalesionej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</si>
</sst>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#\.##\.##\.00\."/>
    <numFmt numFmtId="166" formatCode="0.0"/>
    <numFmt numFmtId="167" formatCode="0#\.##\.##\.##\."/>
    <numFmt numFmtId="168" formatCode="#,##0.00\ _z_ł"/>
    <numFmt numFmtId="169" formatCode="#0.00"/>
  </numFmts>
  <fonts count="51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sz val="10"/>
      <color theme="6" tint="-0.499984740745262"/>
      <name val="Arial Narrow"/>
      <family val="2"/>
      <charset val="238"/>
    </font>
    <font>
      <sz val="10"/>
      <color theme="6" tint="-0.499984740745262"/>
      <name val="Arial CE"/>
      <charset val="238"/>
    </font>
    <font>
      <sz val="9"/>
      <color theme="6" tint="-0.499984740745262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Narrow"/>
      <family val="2"/>
      <charset val="238"/>
    </font>
    <font>
      <sz val="1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strike/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26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0" fontId="32" fillId="0" borderId="0"/>
    <xf numFmtId="0" fontId="26" fillId="0" borderId="0"/>
  </cellStyleXfs>
  <cellXfs count="42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4" borderId="1" xfId="0" applyFont="1" applyFill="1" applyBorder="1" applyAlignment="1">
      <alignment horizontal="left" vertical="center" wrapText="1"/>
    </xf>
    <xf numFmtId="0" fontId="23" fillId="0" borderId="0" xfId="0" applyFont="1"/>
    <xf numFmtId="2" fontId="24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13" fillId="4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2" fontId="23" fillId="0" borderId="0" xfId="0" applyNumberFormat="1" applyFont="1"/>
    <xf numFmtId="4" fontId="13" fillId="4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left" vertical="top"/>
    </xf>
    <xf numFmtId="4" fontId="13" fillId="4" borderId="1" xfId="0" applyNumberFormat="1" applyFont="1" applyFill="1" applyBorder="1" applyAlignment="1">
      <alignment horizontal="left" vertical="top"/>
    </xf>
    <xf numFmtId="0" fontId="29" fillId="0" borderId="0" xfId="0" applyFont="1" applyFill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165" fontId="31" fillId="0" borderId="1" xfId="5" quotePrefix="1" applyNumberFormat="1" applyFont="1" applyFill="1" applyBorder="1" applyAlignment="1" applyProtection="1">
      <alignment horizontal="center" vertical="center" wrapText="1"/>
    </xf>
    <xf numFmtId="0" fontId="31" fillId="0" borderId="1" xfId="5" applyFont="1" applyFill="1" applyBorder="1" applyAlignment="1" applyProtection="1">
      <alignment horizontal="center" vertical="center" wrapText="1"/>
    </xf>
    <xf numFmtId="2" fontId="31" fillId="0" borderId="1" xfId="5" applyNumberFormat="1" applyFont="1" applyFill="1" applyBorder="1" applyAlignment="1" applyProtection="1">
      <alignment vertical="center"/>
      <protection locked="0"/>
    </xf>
    <xf numFmtId="0" fontId="13" fillId="0" borderId="1" xfId="5" applyFont="1" applyFill="1" applyBorder="1" applyAlignment="1" applyProtection="1">
      <alignment horizontal="center" vertical="center" wrapText="1"/>
    </xf>
    <xf numFmtId="166" fontId="13" fillId="0" borderId="1" xfId="5" applyNumberFormat="1" applyFont="1" applyFill="1" applyBorder="1" applyAlignment="1" applyProtection="1">
      <alignment vertical="center"/>
      <protection locked="0"/>
    </xf>
    <xf numFmtId="4" fontId="28" fillId="0" borderId="17" xfId="0" applyNumberFormat="1" applyFont="1" applyFill="1" applyBorder="1" applyAlignment="1">
      <alignment vertical="center"/>
    </xf>
    <xf numFmtId="0" fontId="32" fillId="0" borderId="0" xfId="0" applyFont="1" applyBorder="1" applyAlignment="1"/>
    <xf numFmtId="167" fontId="13" fillId="0" borderId="1" xfId="6" applyNumberFormat="1" applyFont="1" applyFill="1" applyBorder="1" applyAlignment="1">
      <alignment horizontal="left" vertical="top" wrapText="1"/>
    </xf>
    <xf numFmtId="0" fontId="13" fillId="0" borderId="1" xfId="6" applyFont="1" applyFill="1" applyBorder="1" applyAlignment="1">
      <alignment horizontal="left" vertical="top" wrapText="1"/>
    </xf>
    <xf numFmtId="0" fontId="31" fillId="0" borderId="1" xfId="6" applyFont="1" applyFill="1" applyBorder="1" applyAlignment="1">
      <alignment horizontal="left" vertical="top" wrapText="1"/>
    </xf>
    <xf numFmtId="0" fontId="25" fillId="0" borderId="0" xfId="0" applyFont="1"/>
    <xf numFmtId="2" fontId="25" fillId="0" borderId="0" xfId="0" applyNumberFormat="1" applyFont="1"/>
    <xf numFmtId="4" fontId="34" fillId="2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/>
    <xf numFmtId="2" fontId="25" fillId="4" borderId="0" xfId="0" applyNumberFormat="1" applyFont="1" applyFill="1"/>
    <xf numFmtId="2" fontId="37" fillId="4" borderId="1" xfId="0" applyNumberFormat="1" applyFont="1" applyFill="1" applyBorder="1" applyAlignment="1">
      <alignment vertical="center"/>
    </xf>
    <xf numFmtId="4" fontId="34" fillId="2" borderId="10" xfId="0" applyNumberFormat="1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left" vertical="top" wrapText="1"/>
    </xf>
    <xf numFmtId="4" fontId="33" fillId="0" borderId="25" xfId="2" applyNumberFormat="1" applyFont="1" applyBorder="1" applyAlignment="1">
      <alignment horizontal="left" vertical="top"/>
    </xf>
    <xf numFmtId="0" fontId="33" fillId="0" borderId="1" xfId="2" applyFont="1" applyBorder="1" applyAlignment="1">
      <alignment horizontal="left" vertical="top"/>
    </xf>
    <xf numFmtId="4" fontId="25" fillId="0" borderId="0" xfId="0" applyNumberFormat="1" applyFont="1"/>
    <xf numFmtId="0" fontId="13" fillId="0" borderId="1" xfId="1" applyFont="1" applyBorder="1" applyAlignment="1">
      <alignment horizontal="center" vertical="top"/>
    </xf>
    <xf numFmtId="0" fontId="0" fillId="0" borderId="0" xfId="0" applyAlignment="1">
      <alignment vertical="top"/>
    </xf>
    <xf numFmtId="49" fontId="13" fillId="0" borderId="5" xfId="6" applyNumberFormat="1" applyFont="1" applyFill="1" applyBorder="1" applyAlignment="1">
      <alignment horizontal="left" vertical="top" wrapText="1"/>
    </xf>
    <xf numFmtId="49" fontId="31" fillId="0" borderId="5" xfId="6" applyNumberFormat="1" applyFont="1" applyFill="1" applyBorder="1" applyAlignment="1">
      <alignment horizontal="left" vertical="top" wrapText="1"/>
    </xf>
    <xf numFmtId="2" fontId="13" fillId="4" borderId="9" xfId="0" applyNumberFormat="1" applyFont="1" applyFill="1" applyBorder="1" applyAlignment="1">
      <alignment horizontal="left" vertical="top"/>
    </xf>
    <xf numFmtId="4" fontId="25" fillId="0" borderId="1" xfId="2" applyNumberFormat="1" applyFont="1" applyBorder="1" applyAlignment="1">
      <alignment horizontal="right" vertical="top"/>
    </xf>
    <xf numFmtId="0" fontId="0" fillId="0" borderId="0" xfId="0" applyFont="1" applyBorder="1"/>
    <xf numFmtId="49" fontId="13" fillId="0" borderId="5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0" fontId="0" fillId="0" borderId="31" xfId="0" applyFont="1" applyBorder="1"/>
    <xf numFmtId="2" fontId="13" fillId="4" borderId="9" xfId="0" applyNumberFormat="1" applyFont="1" applyFill="1" applyBorder="1" applyAlignment="1">
      <alignment horizontal="right" vertical="top"/>
    </xf>
    <xf numFmtId="49" fontId="31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2" applyNumberFormat="1" applyFont="1" applyBorder="1" applyAlignment="1">
      <alignment horizontal="left" vertical="top" wrapText="1"/>
    </xf>
    <xf numFmtId="49" fontId="25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49" fontId="31" fillId="0" borderId="5" xfId="2" applyNumberFormat="1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/>
    </xf>
    <xf numFmtId="4" fontId="31" fillId="0" borderId="1" xfId="2" applyNumberFormat="1" applyFont="1" applyFill="1" applyBorder="1" applyAlignment="1">
      <alignment horizontal="right" vertical="top"/>
    </xf>
    <xf numFmtId="0" fontId="13" fillId="0" borderId="9" xfId="0" applyFont="1" applyBorder="1" applyAlignment="1">
      <alignment vertical="top"/>
    </xf>
    <xf numFmtId="0" fontId="13" fillId="0" borderId="1" xfId="2" applyFont="1" applyFill="1" applyBorder="1" applyAlignment="1">
      <alignment horizontal="left" vertical="top" wrapText="1"/>
    </xf>
    <xf numFmtId="4" fontId="13" fillId="0" borderId="1" xfId="2" applyNumberFormat="1" applyFont="1" applyFill="1" applyBorder="1" applyAlignment="1">
      <alignment horizontal="right" vertical="top"/>
    </xf>
    <xf numFmtId="2" fontId="13" fillId="0" borderId="9" xfId="0" applyNumberFormat="1" applyFont="1" applyFill="1" applyBorder="1" applyAlignment="1">
      <alignment vertical="top"/>
    </xf>
    <xf numFmtId="2" fontId="39" fillId="0" borderId="0" xfId="0" applyNumberFormat="1" applyFont="1" applyFill="1" applyBorder="1" applyAlignment="1">
      <alignment horizontal="right" vertical="center"/>
    </xf>
    <xf numFmtId="2" fontId="31" fillId="0" borderId="9" xfId="0" applyNumberFormat="1" applyFont="1" applyFill="1" applyBorder="1" applyAlignment="1">
      <alignment vertical="top"/>
    </xf>
    <xf numFmtId="4" fontId="13" fillId="0" borderId="1" xfId="2" applyNumberFormat="1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165" fontId="13" fillId="0" borderId="1" xfId="5" quotePrefix="1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>
      <alignment vertical="center"/>
    </xf>
    <xf numFmtId="0" fontId="31" fillId="0" borderId="1" xfId="1" applyFont="1" applyBorder="1" applyAlignment="1">
      <alignment horizontal="left" vertical="top" wrapText="1"/>
    </xf>
    <xf numFmtId="2" fontId="15" fillId="4" borderId="8" xfId="0" applyNumberFormat="1" applyFont="1" applyFill="1" applyBorder="1" applyAlignment="1">
      <alignment horizontal="right" vertical="top"/>
    </xf>
    <xf numFmtId="49" fontId="31" fillId="0" borderId="5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168" fontId="13" fillId="0" borderId="1" xfId="1" applyNumberFormat="1" applyFont="1" applyBorder="1" applyAlignment="1">
      <alignment vertical="top"/>
    </xf>
    <xf numFmtId="2" fontId="31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49" fontId="13" fillId="0" borderId="5" xfId="2" applyNumberFormat="1" applyFont="1" applyFill="1" applyBorder="1" applyAlignment="1">
      <alignment horizontal="left" vertical="top" wrapText="1"/>
    </xf>
    <xf numFmtId="2" fontId="13" fillId="0" borderId="9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 wrapText="1"/>
    </xf>
    <xf numFmtId="49" fontId="31" fillId="4" borderId="11" xfId="0" applyNumberFormat="1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 vertical="center"/>
    </xf>
    <xf numFmtId="49" fontId="31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49" fontId="31" fillId="4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 wrapText="1"/>
    </xf>
    <xf numFmtId="4" fontId="13" fillId="0" borderId="4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9" fontId="13" fillId="0" borderId="37" xfId="2" applyNumberFormat="1" applyFont="1" applyFill="1" applyBorder="1" applyAlignment="1">
      <alignment horizontal="left" vertical="top" wrapText="1"/>
    </xf>
    <xf numFmtId="4" fontId="13" fillId="4" borderId="32" xfId="0" applyNumberFormat="1" applyFont="1" applyFill="1" applyBorder="1" applyAlignment="1">
      <alignment horizontal="left" vertical="top"/>
    </xf>
    <xf numFmtId="2" fontId="13" fillId="0" borderId="42" xfId="0" applyNumberFormat="1" applyFont="1" applyFill="1" applyBorder="1" applyAlignment="1">
      <alignment vertical="top"/>
    </xf>
    <xf numFmtId="0" fontId="13" fillId="0" borderId="10" xfId="2" applyFont="1" applyFill="1" applyBorder="1" applyAlignment="1">
      <alignment horizontal="left" vertical="top" wrapText="1"/>
    </xf>
    <xf numFmtId="2" fontId="31" fillId="0" borderId="42" xfId="0" applyNumberFormat="1" applyFont="1" applyFill="1" applyBorder="1" applyAlignment="1">
      <alignment vertical="top"/>
    </xf>
    <xf numFmtId="49" fontId="31" fillId="0" borderId="37" xfId="2" applyNumberFormat="1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169" fontId="42" fillId="0" borderId="45" xfId="0" applyNumberFormat="1" applyFont="1" applyBorder="1" applyAlignment="1">
      <alignment horizontal="right" vertical="top" wrapText="1" shrinkToFit="1" readingOrder="1"/>
    </xf>
    <xf numFmtId="49" fontId="42" fillId="0" borderId="44" xfId="0" applyNumberFormat="1" applyFont="1" applyBorder="1" applyAlignment="1">
      <alignment horizontal="center" vertical="top" wrapText="1" shrinkToFit="1" readingOrder="1"/>
    </xf>
    <xf numFmtId="49" fontId="42" fillId="0" borderId="44" xfId="0" applyNumberFormat="1" applyFont="1" applyBorder="1" applyAlignment="1">
      <alignment horizontal="left" vertical="top" wrapText="1" shrinkToFit="1" readingOrder="1"/>
    </xf>
    <xf numFmtId="169" fontId="42" fillId="0" borderId="46" xfId="0" applyNumberFormat="1" applyFont="1" applyBorder="1" applyAlignment="1">
      <alignment horizontal="right" vertical="top" wrapText="1" shrinkToFit="1" readingOrder="1"/>
    </xf>
    <xf numFmtId="49" fontId="42" fillId="0" borderId="1" xfId="0" applyNumberFormat="1" applyFont="1" applyBorder="1" applyAlignment="1">
      <alignment horizontal="center" vertical="top" wrapText="1" shrinkToFit="1" readingOrder="1"/>
    </xf>
    <xf numFmtId="49" fontId="42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169" fontId="42" fillId="0" borderId="1" xfId="0" applyNumberFormat="1" applyFont="1" applyBorder="1" applyAlignment="1">
      <alignment horizontal="right" vertical="top" wrapText="1" shrinkToFit="1" readingOrder="1"/>
    </xf>
    <xf numFmtId="169" fontId="31" fillId="0" borderId="1" xfId="1" applyNumberFormat="1" applyFont="1" applyBorder="1" applyAlignment="1">
      <alignment horizontal="right" vertical="top"/>
    </xf>
    <xf numFmtId="169" fontId="0" fillId="0" borderId="0" xfId="0" applyNumberFormat="1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0" xfId="0" applyNumberFormat="1"/>
    <xf numFmtId="2" fontId="20" fillId="0" borderId="0" xfId="0" applyNumberFormat="1" applyFont="1"/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right" vertical="center" wrapText="1"/>
    </xf>
    <xf numFmtId="4" fontId="29" fillId="0" borderId="0" xfId="0" applyNumberFormat="1" applyFont="1" applyFill="1" applyAlignment="1">
      <alignment vertical="center"/>
    </xf>
    <xf numFmtId="49" fontId="13" fillId="4" borderId="5" xfId="6" applyNumberFormat="1" applyFont="1" applyFill="1" applyBorder="1" applyAlignment="1">
      <alignment horizontal="left" vertical="top" wrapText="1"/>
    </xf>
    <xf numFmtId="0" fontId="13" fillId="4" borderId="1" xfId="6" applyFont="1" applyFill="1" applyBorder="1" applyAlignment="1">
      <alignment horizontal="left" vertical="top" wrapText="1"/>
    </xf>
    <xf numFmtId="0" fontId="8" fillId="4" borderId="0" xfId="0" applyFont="1" applyFill="1"/>
    <xf numFmtId="0" fontId="44" fillId="0" borderId="0" xfId="0" applyFont="1"/>
    <xf numFmtId="0" fontId="45" fillId="0" borderId="0" xfId="0" applyFont="1" applyFill="1" applyAlignment="1">
      <alignment vertical="center"/>
    </xf>
    <xf numFmtId="0" fontId="45" fillId="4" borderId="0" xfId="0" applyFont="1" applyFill="1" applyAlignment="1">
      <alignment vertical="center"/>
    </xf>
    <xf numFmtId="0" fontId="43" fillId="0" borderId="0" xfId="0" applyFont="1"/>
    <xf numFmtId="0" fontId="46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vertical="center" wrapText="1"/>
    </xf>
    <xf numFmtId="0" fontId="27" fillId="2" borderId="32" xfId="0" applyFont="1" applyFill="1" applyBorder="1" applyAlignment="1">
      <alignment horizontal="center" vertical="top" wrapText="1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top" wrapText="1"/>
    </xf>
    <xf numFmtId="0" fontId="13" fillId="2" borderId="32" xfId="0" applyFont="1" applyFill="1" applyBorder="1" applyAlignment="1">
      <alignment horizontal="center" vertical="center" wrapText="1"/>
    </xf>
    <xf numFmtId="0" fontId="47" fillId="0" borderId="1" xfId="2" applyFont="1" applyFill="1" applyBorder="1" applyAlignment="1">
      <alignment horizontal="left" vertical="top" wrapText="1"/>
    </xf>
    <xf numFmtId="0" fontId="47" fillId="0" borderId="1" xfId="0" applyFont="1" applyBorder="1" applyAlignment="1">
      <alignment vertical="center" wrapText="1"/>
    </xf>
    <xf numFmtId="0" fontId="31" fillId="0" borderId="1" xfId="2" applyFont="1" applyBorder="1" applyAlignment="1">
      <alignment horizontal="center" vertical="top" wrapText="1"/>
    </xf>
    <xf numFmtId="0" fontId="31" fillId="0" borderId="32" xfId="2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24" xfId="6" applyNumberFormat="1" applyFont="1" applyFill="1" applyBorder="1" applyAlignment="1">
      <alignment horizontal="left" vertical="top" wrapText="1"/>
    </xf>
    <xf numFmtId="4" fontId="13" fillId="4" borderId="10" xfId="0" applyNumberFormat="1" applyFont="1" applyFill="1" applyBorder="1" applyAlignment="1">
      <alignment horizontal="left" vertical="top"/>
    </xf>
    <xf numFmtId="2" fontId="13" fillId="0" borderId="12" xfId="0" applyNumberFormat="1" applyFont="1" applyFill="1" applyBorder="1" applyAlignment="1">
      <alignment horizontal="right" vertical="top"/>
    </xf>
    <xf numFmtId="169" fontId="13" fillId="2" borderId="32" xfId="0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top" wrapText="1"/>
    </xf>
    <xf numFmtId="167" fontId="13" fillId="0" borderId="1" xfId="6" applyNumberFormat="1" applyFont="1" applyFill="1" applyBorder="1" applyAlignment="1">
      <alignment horizontal="center" vertical="top" wrapText="1"/>
    </xf>
    <xf numFmtId="167" fontId="31" fillId="0" borderId="1" xfId="6" applyNumberFormat="1" applyFont="1" applyFill="1" applyBorder="1" applyAlignment="1">
      <alignment horizontal="center" vertical="top" wrapText="1"/>
    </xf>
    <xf numFmtId="167" fontId="13" fillId="4" borderId="1" xfId="6" applyNumberFormat="1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right" vertical="center"/>
    </xf>
    <xf numFmtId="0" fontId="29" fillId="0" borderId="0" xfId="0" applyFont="1"/>
    <xf numFmtId="2" fontId="18" fillId="0" borderId="0" xfId="0" applyNumberFormat="1" applyFont="1" applyFill="1" applyBorder="1" applyAlignment="1">
      <alignment horizontal="left" vertical="center"/>
    </xf>
    <xf numFmtId="4" fontId="2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67" fontId="13" fillId="0" borderId="10" xfId="6" applyNumberFormat="1" applyFont="1" applyFill="1" applyBorder="1" applyAlignment="1">
      <alignment horizontal="center" vertical="top" wrapText="1"/>
    </xf>
    <xf numFmtId="0" fontId="13" fillId="0" borderId="41" xfId="6" applyFont="1" applyFill="1" applyBorder="1" applyAlignment="1">
      <alignment horizontal="left" vertical="top" wrapText="1"/>
    </xf>
    <xf numFmtId="0" fontId="13" fillId="0" borderId="10" xfId="6" applyFont="1" applyFill="1" applyBorder="1" applyAlignment="1">
      <alignment horizontal="center" vertical="top" wrapText="1"/>
    </xf>
    <xf numFmtId="169" fontId="42" fillId="0" borderId="55" xfId="0" applyNumberFormat="1" applyFont="1" applyBorder="1" applyAlignment="1">
      <alignment horizontal="right" vertical="top" wrapText="1" shrinkToFit="1" readingOrder="1"/>
    </xf>
    <xf numFmtId="0" fontId="31" fillId="4" borderId="10" xfId="0" applyFont="1" applyFill="1" applyBorder="1" applyAlignment="1">
      <alignment horizontal="left" vertical="top" wrapText="1"/>
    </xf>
    <xf numFmtId="0" fontId="31" fillId="0" borderId="27" xfId="0" applyFont="1" applyBorder="1" applyAlignment="1">
      <alignment horizontal="left" vertical="center"/>
    </xf>
    <xf numFmtId="169" fontId="42" fillId="0" borderId="54" xfId="0" applyNumberFormat="1" applyFont="1" applyBorder="1" applyAlignment="1">
      <alignment horizontal="right" vertical="top" wrapText="1" shrinkToFit="1" readingOrder="1"/>
    </xf>
    <xf numFmtId="49" fontId="42" fillId="0" borderId="53" xfId="0" applyNumberFormat="1" applyFont="1" applyBorder="1" applyAlignment="1">
      <alignment horizontal="center" vertical="top" wrapText="1" shrinkToFit="1" readingOrder="1"/>
    </xf>
    <xf numFmtId="49" fontId="42" fillId="0" borderId="53" xfId="0" applyNumberFormat="1" applyFont="1" applyBorder="1" applyAlignment="1">
      <alignment horizontal="left" vertical="top" wrapText="1" shrinkToFit="1" readingOrder="1"/>
    </xf>
    <xf numFmtId="169" fontId="42" fillId="0" borderId="53" xfId="0" applyNumberFormat="1" applyFont="1" applyBorder="1" applyAlignment="1">
      <alignment horizontal="right" vertical="top" wrapText="1" shrinkToFit="1" readingOrder="1"/>
    </xf>
    <xf numFmtId="169" fontId="42" fillId="0" borderId="44" xfId="0" applyNumberFormat="1" applyFont="1" applyBorder="1" applyAlignment="1">
      <alignment horizontal="right" vertical="top" wrapText="1" shrinkToFit="1" readingOrder="1"/>
    </xf>
    <xf numFmtId="49" fontId="42" fillId="0" borderId="47" xfId="0" applyNumberFormat="1" applyFont="1" applyBorder="1" applyAlignment="1">
      <alignment horizontal="center" vertical="top" wrapText="1" shrinkToFit="1" readingOrder="1"/>
    </xf>
    <xf numFmtId="49" fontId="42" fillId="0" borderId="47" xfId="0" applyNumberFormat="1" applyFont="1" applyBorder="1" applyAlignment="1">
      <alignment horizontal="left" vertical="top" wrapText="1" shrinkToFit="1" readingOrder="1"/>
    </xf>
    <xf numFmtId="169" fontId="42" fillId="0" borderId="47" xfId="0" applyNumberFormat="1" applyFont="1" applyBorder="1" applyAlignment="1">
      <alignment horizontal="right" vertical="top" wrapText="1" shrinkToFit="1" readingOrder="1"/>
    </xf>
    <xf numFmtId="49" fontId="42" fillId="0" borderId="1" xfId="0" applyNumberFormat="1" applyFont="1" applyFill="1" applyBorder="1" applyAlignment="1">
      <alignment horizontal="center" vertical="top" wrapText="1" shrinkToFit="1" readingOrder="1"/>
    </xf>
    <xf numFmtId="0" fontId="29" fillId="0" borderId="5" xfId="5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vertical="center" wrapText="1"/>
    </xf>
    <xf numFmtId="0" fontId="29" fillId="0" borderId="1" xfId="5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right" vertical="center"/>
    </xf>
    <xf numFmtId="2" fontId="29" fillId="0" borderId="9" xfId="0" applyNumberFormat="1" applyFont="1" applyFill="1" applyBorder="1" applyAlignment="1">
      <alignment vertical="center"/>
    </xf>
    <xf numFmtId="49" fontId="29" fillId="0" borderId="1" xfId="2" applyNumberFormat="1" applyFont="1" applyBorder="1" applyAlignment="1">
      <alignment horizontal="left" vertical="top" wrapText="1"/>
    </xf>
    <xf numFmtId="0" fontId="29" fillId="0" borderId="32" xfId="2" applyFont="1" applyBorder="1" applyAlignment="1">
      <alignment horizontal="center" vertical="top" wrapText="1"/>
    </xf>
    <xf numFmtId="0" fontId="29" fillId="0" borderId="1" xfId="2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vertical="center"/>
    </xf>
    <xf numFmtId="4" fontId="49" fillId="0" borderId="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49" fontId="29" fillId="0" borderId="5" xfId="2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29" fillId="0" borderId="41" xfId="0" applyNumberFormat="1" applyFont="1" applyBorder="1" applyAlignment="1">
      <alignment horizontal="right" vertical="center"/>
    </xf>
    <xf numFmtId="4" fontId="29" fillId="0" borderId="26" xfId="0" applyNumberFormat="1" applyFont="1" applyBorder="1" applyAlignment="1">
      <alignment horizontal="right" vertical="center"/>
    </xf>
    <xf numFmtId="49" fontId="50" fillId="0" borderId="5" xfId="2" applyNumberFormat="1" applyFont="1" applyFill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1" xfId="2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vertical="center"/>
    </xf>
    <xf numFmtId="4" fontId="50" fillId="0" borderId="26" xfId="0" applyNumberFormat="1" applyFont="1" applyBorder="1" applyAlignment="1">
      <alignment horizontal="right" vertical="center"/>
    </xf>
    <xf numFmtId="4" fontId="50" fillId="4" borderId="1" xfId="0" applyNumberFormat="1" applyFont="1" applyFill="1" applyBorder="1" applyAlignment="1">
      <alignment horizontal="left" vertical="top"/>
    </xf>
    <xf numFmtId="2" fontId="50" fillId="0" borderId="9" xfId="0" applyNumberFormat="1" applyFont="1" applyFill="1" applyBorder="1" applyAlignment="1">
      <alignment vertical="top"/>
    </xf>
    <xf numFmtId="0" fontId="29" fillId="0" borderId="32" xfId="0" applyFont="1" applyBorder="1" applyAlignment="1">
      <alignment horizontal="center" vertical="center"/>
    </xf>
    <xf numFmtId="4" fontId="29" fillId="0" borderId="32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wrapText="1"/>
    </xf>
    <xf numFmtId="1" fontId="31" fillId="4" borderId="23" xfId="0" applyNumberFormat="1" applyFont="1" applyFill="1" applyBorder="1" applyAlignment="1">
      <alignment horizontal="left" vertical="center" wrapText="1"/>
    </xf>
    <xf numFmtId="1" fontId="31" fillId="4" borderId="22" xfId="0" applyNumberFormat="1" applyFont="1" applyFill="1" applyBorder="1" applyAlignment="1">
      <alignment horizontal="left" vertical="center" wrapText="1"/>
    </xf>
    <xf numFmtId="1" fontId="31" fillId="4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" fontId="1" fillId="0" borderId="49" xfId="0" applyNumberFormat="1" applyFont="1" applyFill="1" applyBorder="1" applyAlignment="1">
      <alignment horizontal="right" vertical="center" wrapText="1"/>
    </xf>
    <xf numFmtId="1" fontId="1" fillId="0" borderId="50" xfId="0" applyNumberFormat="1" applyFont="1" applyFill="1" applyBorder="1" applyAlignment="1">
      <alignment horizontal="right" vertical="center" wrapText="1"/>
    </xf>
    <xf numFmtId="1" fontId="1" fillId="0" borderId="51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1" fontId="31" fillId="0" borderId="2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left" vertical="center" wrapText="1"/>
    </xf>
    <xf numFmtId="1" fontId="31" fillId="0" borderId="13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7" fillId="4" borderId="1" xfId="0" applyNumberFormat="1" applyFont="1" applyFill="1" applyBorder="1" applyAlignment="1">
      <alignment horizontal="right" vertical="center" wrapText="1"/>
    </xf>
    <xf numFmtId="1" fontId="37" fillId="4" borderId="10" xfId="0" applyNumberFormat="1" applyFont="1" applyFill="1" applyBorder="1" applyAlignment="1">
      <alignment horizontal="right" vertical="center" wrapText="1"/>
    </xf>
    <xf numFmtId="1" fontId="33" fillId="4" borderId="32" xfId="0" applyNumberFormat="1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0" borderId="19" xfId="0" applyFont="1" applyFill="1" applyBorder="1" applyAlignment="1">
      <alignment horizontal="right" vertical="center" wrapText="1"/>
    </xf>
    <xf numFmtId="0" fontId="31" fillId="0" borderId="21" xfId="0" applyFont="1" applyFill="1" applyBorder="1" applyAlignment="1">
      <alignment horizontal="right" vertical="center" wrapText="1"/>
    </xf>
    <xf numFmtId="0" fontId="31" fillId="0" borderId="43" xfId="0" applyFont="1" applyFill="1" applyBorder="1" applyAlignment="1">
      <alignment horizontal="right" vertical="center" wrapText="1"/>
    </xf>
    <xf numFmtId="49" fontId="31" fillId="0" borderId="5" xfId="2" applyNumberFormat="1" applyFont="1" applyFill="1" applyBorder="1" applyAlignment="1">
      <alignment horizontal="right"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32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4" borderId="26" xfId="0" applyFont="1" applyFill="1" applyBorder="1" applyAlignment="1">
      <alignment horizontal="left" vertical="center" wrapText="1"/>
    </xf>
    <xf numFmtId="0" fontId="31" fillId="4" borderId="25" xfId="0" applyFont="1" applyFill="1" applyBorder="1" applyAlignment="1">
      <alignment horizontal="left" vertical="center" wrapText="1"/>
    </xf>
    <xf numFmtId="0" fontId="31" fillId="4" borderId="28" xfId="0" applyFont="1" applyFill="1" applyBorder="1" applyAlignment="1">
      <alignment horizontal="left" vertical="center" wrapText="1"/>
    </xf>
    <xf numFmtId="0" fontId="31" fillId="4" borderId="27" xfId="0" applyFont="1" applyFill="1" applyBorder="1" applyAlignment="1">
      <alignment horizontal="left" vertical="center" wrapText="1"/>
    </xf>
    <xf numFmtId="0" fontId="31" fillId="0" borderId="26" xfId="2" applyFont="1" applyFill="1" applyBorder="1" applyAlignment="1">
      <alignment horizontal="left" vertical="top" wrapText="1"/>
    </xf>
    <xf numFmtId="0" fontId="31" fillId="0" borderId="25" xfId="2" applyFont="1" applyFill="1" applyBorder="1" applyAlignment="1">
      <alignment horizontal="left" vertical="top" wrapText="1"/>
    </xf>
    <xf numFmtId="0" fontId="31" fillId="0" borderId="27" xfId="2" applyFont="1" applyFill="1" applyBorder="1" applyAlignment="1">
      <alignment horizontal="left" vertical="top" wrapText="1"/>
    </xf>
    <xf numFmtId="0" fontId="31" fillId="0" borderId="28" xfId="2" applyFont="1" applyFill="1" applyBorder="1" applyAlignment="1">
      <alignment horizontal="left" vertical="top" wrapText="1"/>
    </xf>
    <xf numFmtId="0" fontId="31" fillId="4" borderId="26" xfId="0" applyFont="1" applyFill="1" applyBorder="1" applyAlignment="1">
      <alignment vertical="center" wrapText="1"/>
    </xf>
    <xf numFmtId="0" fontId="31" fillId="4" borderId="25" xfId="0" applyFont="1" applyFill="1" applyBorder="1" applyAlignment="1">
      <alignment vertical="center" wrapText="1"/>
    </xf>
    <xf numFmtId="0" fontId="31" fillId="4" borderId="28" xfId="0" applyFont="1" applyFill="1" applyBorder="1" applyAlignment="1">
      <alignment vertical="center" wrapText="1"/>
    </xf>
    <xf numFmtId="1" fontId="31" fillId="4" borderId="15" xfId="0" applyNumberFormat="1" applyFont="1" applyFill="1" applyBorder="1" applyAlignment="1">
      <alignment horizontal="left" vertical="center" wrapText="1"/>
    </xf>
    <xf numFmtId="1" fontId="31" fillId="4" borderId="3" xfId="0" applyNumberFormat="1" applyFont="1" applyFill="1" applyBorder="1" applyAlignment="1">
      <alignment horizontal="left" vertical="center" wrapText="1"/>
    </xf>
    <xf numFmtId="1" fontId="31" fillId="4" borderId="4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left" vertical="center"/>
    </xf>
    <xf numFmtId="49" fontId="15" fillId="0" borderId="38" xfId="1" applyNumberFormat="1" applyFont="1" applyFill="1" applyBorder="1" applyAlignment="1">
      <alignment horizontal="right" vertical="top"/>
    </xf>
    <xf numFmtId="0" fontId="38" fillId="0" borderId="39" xfId="0" applyFont="1" applyBorder="1" applyAlignment="1">
      <alignment horizontal="right" vertical="top"/>
    </xf>
    <xf numFmtId="0" fontId="38" fillId="0" borderId="40" xfId="0" applyFont="1" applyBorder="1" applyAlignment="1">
      <alignment horizontal="right" vertical="top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31" fillId="0" borderId="26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15" fillId="4" borderId="29" xfId="0" applyFont="1" applyFill="1" applyBorder="1" applyAlignment="1">
      <alignment horizontal="right" vertical="center" wrapText="1"/>
    </xf>
    <xf numFmtId="0" fontId="38" fillId="0" borderId="25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13" fillId="0" borderId="26" xfId="5" applyFont="1" applyFill="1" applyBorder="1" applyAlignment="1" applyProtection="1">
      <alignment horizontal="center" vertical="center" wrapText="1"/>
    </xf>
    <xf numFmtId="0" fontId="13" fillId="0" borderId="27" xfId="5" applyFont="1" applyFill="1" applyBorder="1" applyAlignment="1" applyProtection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31" fillId="0" borderId="29" xfId="1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9" fontId="15" fillId="0" borderId="29" xfId="1" applyNumberFormat="1" applyFont="1" applyBorder="1" applyAlignment="1">
      <alignment horizontal="right" vertical="center"/>
    </xf>
    <xf numFmtId="0" fontId="48" fillId="0" borderId="25" xfId="0" applyFont="1" applyBorder="1" applyAlignment="1">
      <alignment horizontal="right"/>
    </xf>
    <xf numFmtId="0" fontId="48" fillId="0" borderId="27" xfId="0" applyFont="1" applyBorder="1" applyAlignment="1">
      <alignment horizontal="right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6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zoomScaleSheetLayoutView="94" workbookViewId="0">
      <selection activeCell="A13" sqref="A13:D15"/>
    </sheetView>
  </sheetViews>
  <sheetFormatPr defaultRowHeight="12.75" x14ac:dyDescent="0.2"/>
  <cols>
    <col min="1" max="1" width="5" style="3" customWidth="1"/>
    <col min="2" max="2" width="58.42578125" customWidth="1"/>
    <col min="3" max="3" width="13.7109375" style="10" customWidth="1"/>
    <col min="4" max="4" width="23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98" t="s">
        <v>399</v>
      </c>
      <c r="B2" s="299"/>
      <c r="C2" s="299"/>
      <c r="D2" s="300"/>
      <c r="E2"/>
    </row>
    <row r="3" spans="1:8" ht="31.5" customHeight="1" thickBot="1" x14ac:dyDescent="0.25">
      <c r="A3" s="301" t="s">
        <v>0</v>
      </c>
      <c r="B3" s="302"/>
      <c r="C3" s="302"/>
      <c r="D3" s="303"/>
      <c r="E3" s="9"/>
      <c r="F3" s="3"/>
      <c r="G3" s="3"/>
      <c r="H3" s="3"/>
    </row>
    <row r="4" spans="1:8" s="4" customFormat="1" ht="25.9" customHeight="1" x14ac:dyDescent="0.2">
      <c r="A4" s="304" t="s">
        <v>1</v>
      </c>
      <c r="B4" s="306" t="s">
        <v>2</v>
      </c>
      <c r="C4" s="306" t="s">
        <v>3</v>
      </c>
      <c r="D4" s="304" t="s">
        <v>338</v>
      </c>
      <c r="E4" s="15"/>
      <c r="G4" s="209"/>
    </row>
    <row r="5" spans="1:8" s="4" customFormat="1" ht="22.5" customHeight="1" thickBot="1" x14ac:dyDescent="0.25">
      <c r="A5" s="305"/>
      <c r="B5" s="307"/>
      <c r="C5" s="309"/>
      <c r="D5" s="308"/>
      <c r="E5" s="15"/>
      <c r="F5" s="210"/>
    </row>
    <row r="6" spans="1:8" ht="24.75" customHeight="1" x14ac:dyDescent="0.2">
      <c r="A6" s="20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1">
        <v>2</v>
      </c>
      <c r="B7" s="19" t="s">
        <v>6</v>
      </c>
      <c r="C7" s="61" t="s">
        <v>7</v>
      </c>
      <c r="D7" s="60">
        <f>'II.WO Robót'!G8</f>
        <v>0</v>
      </c>
    </row>
    <row r="8" spans="1:8" ht="21.75" customHeight="1" x14ac:dyDescent="0.2">
      <c r="A8" s="230">
        <v>3</v>
      </c>
      <c r="B8" s="57" t="s">
        <v>322</v>
      </c>
      <c r="C8" s="61" t="s">
        <v>8</v>
      </c>
      <c r="D8" s="60">
        <f>'III. Prace przyg. i Zieleń '!G13</f>
        <v>0</v>
      </c>
    </row>
    <row r="9" spans="1:8" ht="21.75" customHeight="1" x14ac:dyDescent="0.2">
      <c r="A9" s="21">
        <v>4</v>
      </c>
      <c r="B9" s="57" t="s">
        <v>325</v>
      </c>
      <c r="C9" s="61" t="s">
        <v>9</v>
      </c>
      <c r="D9" s="60">
        <f>'IV. Układ drogowy'!G102</f>
        <v>0</v>
      </c>
    </row>
    <row r="10" spans="1:8" ht="21.75" customHeight="1" x14ac:dyDescent="0.2">
      <c r="A10" s="21">
        <v>5</v>
      </c>
      <c r="B10" s="57" t="s">
        <v>326</v>
      </c>
      <c r="C10" s="61" t="s">
        <v>10</v>
      </c>
      <c r="D10" s="60">
        <f>'VI. Kanalizacja deszczowa'!G19</f>
        <v>0</v>
      </c>
    </row>
    <row r="11" spans="1:8" ht="21.75" customHeight="1" x14ac:dyDescent="0.2">
      <c r="A11" s="230">
        <v>6</v>
      </c>
      <c r="B11" s="57" t="s">
        <v>328</v>
      </c>
      <c r="C11" s="61" t="s">
        <v>11</v>
      </c>
      <c r="D11" s="60">
        <f>'V. Sieci elekt. i oświetlenie '!G42</f>
        <v>0</v>
      </c>
    </row>
    <row r="12" spans="1:8" ht="21.75" customHeight="1" thickBot="1" x14ac:dyDescent="0.25">
      <c r="A12" s="230">
        <v>7</v>
      </c>
      <c r="B12" s="231" t="s">
        <v>327</v>
      </c>
      <c r="C12" s="232" t="s">
        <v>12</v>
      </c>
      <c r="D12" s="233">
        <f>'VII. Telekomunikacja'!G38</f>
        <v>0</v>
      </c>
    </row>
    <row r="13" spans="1:8" ht="30.75" customHeight="1" thickBot="1" x14ac:dyDescent="0.25">
      <c r="A13" s="310" t="s">
        <v>337</v>
      </c>
      <c r="B13" s="311"/>
      <c r="C13" s="312"/>
      <c r="D13" s="234">
        <f>SUM(D6:D12)</f>
        <v>0</v>
      </c>
    </row>
    <row r="14" spans="1:8" ht="21.75" customHeight="1" thickBot="1" x14ac:dyDescent="0.25">
      <c r="A14" s="310" t="s">
        <v>339</v>
      </c>
      <c r="B14" s="311"/>
      <c r="C14" s="312"/>
      <c r="D14" s="234">
        <v>0</v>
      </c>
    </row>
    <row r="15" spans="1:8" s="44" customFormat="1" ht="34.5" customHeight="1" thickBot="1" x14ac:dyDescent="0.25">
      <c r="A15" s="313" t="s">
        <v>340</v>
      </c>
      <c r="B15" s="314"/>
      <c r="C15" s="315"/>
      <c r="D15" s="75">
        <f>SUM(D13:D14)</f>
        <v>0</v>
      </c>
      <c r="E15" s="43"/>
    </row>
    <row r="16" spans="1:8" ht="24.6" customHeight="1" x14ac:dyDescent="0.2">
      <c r="A16" s="46"/>
      <c r="B16" s="47"/>
      <c r="C16" s="48"/>
      <c r="D16" s="49"/>
    </row>
    <row r="17" spans="1:4" ht="17.45" customHeight="1" x14ac:dyDescent="0.2">
      <c r="A17" s="50"/>
      <c r="B17" s="76" t="s">
        <v>13</v>
      </c>
      <c r="C17" s="76"/>
      <c r="D17" s="51"/>
    </row>
    <row r="18" spans="1:4" ht="18.75" customHeight="1" x14ac:dyDescent="0.2">
      <c r="A18" s="50"/>
      <c r="B18" s="297" t="s">
        <v>14</v>
      </c>
      <c r="C18" s="297"/>
      <c r="D18" s="51"/>
    </row>
    <row r="49" spans="1:1" x14ac:dyDescent="0.2">
      <c r="A49" s="3">
        <f>A48+1</f>
        <v>1</v>
      </c>
    </row>
  </sheetData>
  <mergeCells count="10">
    <mergeCell ref="B18:C18"/>
    <mergeCell ref="A2:D2"/>
    <mergeCell ref="A3:D3"/>
    <mergeCell ref="A4:A5"/>
    <mergeCell ref="B4:B5"/>
    <mergeCell ref="D4:D5"/>
    <mergeCell ref="C4:C5"/>
    <mergeCell ref="A13:C13"/>
    <mergeCell ref="A14:C14"/>
    <mergeCell ref="A15:C1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sqref="A1:G1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25" t="s">
        <v>392</v>
      </c>
      <c r="B1" s="326"/>
      <c r="C1" s="326"/>
      <c r="D1" s="326"/>
      <c r="E1" s="326"/>
      <c r="F1" s="326"/>
      <c r="G1" s="327"/>
    </row>
    <row r="2" spans="1:7" ht="21.75" customHeight="1" thickBot="1" x14ac:dyDescent="0.25">
      <c r="A2" s="332" t="s">
        <v>4</v>
      </c>
      <c r="B2" s="333"/>
      <c r="C2" s="333"/>
      <c r="D2" s="333"/>
      <c r="E2" s="333"/>
      <c r="F2" s="333"/>
      <c r="G2" s="334"/>
    </row>
    <row r="3" spans="1:7" s="2" customFormat="1" ht="33.75" customHeight="1" x14ac:dyDescent="0.2">
      <c r="A3" s="330" t="s">
        <v>15</v>
      </c>
      <c r="B3" s="328" t="s">
        <v>16</v>
      </c>
      <c r="C3" s="328" t="s">
        <v>17</v>
      </c>
      <c r="D3" s="316" t="s">
        <v>18</v>
      </c>
      <c r="E3" s="317"/>
      <c r="F3" s="318"/>
      <c r="G3" s="224" t="s">
        <v>341</v>
      </c>
    </row>
    <row r="4" spans="1:7" s="2" customFormat="1" ht="30.75" customHeight="1" thickBot="1" x14ac:dyDescent="0.25">
      <c r="A4" s="331"/>
      <c r="B4" s="329"/>
      <c r="C4" s="329"/>
      <c r="D4" s="335"/>
      <c r="E4" s="336"/>
      <c r="F4" s="337"/>
      <c r="G4" s="225" t="s">
        <v>19</v>
      </c>
    </row>
    <row r="5" spans="1:7" s="16" customFormat="1" ht="27" customHeight="1" thickBot="1" x14ac:dyDescent="0.25">
      <c r="A5" s="41" t="s">
        <v>20</v>
      </c>
      <c r="B5" s="17" t="s">
        <v>21</v>
      </c>
      <c r="C5" s="226" t="s">
        <v>22</v>
      </c>
      <c r="D5" s="322" t="s">
        <v>23</v>
      </c>
      <c r="E5" s="323"/>
      <c r="F5" s="324"/>
      <c r="G5" s="18"/>
    </row>
    <row r="6" spans="1:7" s="42" customFormat="1" ht="24" customHeight="1" thickBot="1" x14ac:dyDescent="0.25">
      <c r="A6" s="319" t="s">
        <v>24</v>
      </c>
      <c r="B6" s="320"/>
      <c r="C6" s="320"/>
      <c r="D6" s="320"/>
      <c r="E6" s="320"/>
      <c r="F6" s="321"/>
      <c r="G6" s="45">
        <f>G5</f>
        <v>0</v>
      </c>
    </row>
    <row r="7" spans="1:7" s="1" customFormat="1" x14ac:dyDescent="0.2">
      <c r="A7" s="227" t="s">
        <v>25</v>
      </c>
      <c r="B7" s="228"/>
      <c r="C7" s="227"/>
      <c r="D7" s="227"/>
      <c r="E7" s="227"/>
      <c r="F7" s="229"/>
      <c r="G7" s="229"/>
    </row>
    <row r="8" spans="1:7" s="1" customFormat="1" x14ac:dyDescent="0.2">
      <c r="A8" s="227"/>
      <c r="B8" s="228"/>
      <c r="C8" s="227"/>
      <c r="D8" s="227"/>
      <c r="E8" s="227"/>
      <c r="F8" s="229"/>
      <c r="G8" s="229"/>
    </row>
    <row r="9" spans="1:7" s="1" customFormat="1" ht="15.75" customHeight="1" x14ac:dyDescent="0.2">
      <c r="A9" s="227"/>
      <c r="B9" s="228"/>
      <c r="C9" s="227"/>
      <c r="D9" s="227"/>
      <c r="E9" s="227"/>
      <c r="F9" s="229"/>
      <c r="G9" s="229"/>
    </row>
    <row r="10" spans="1:7" s="1" customFormat="1" x14ac:dyDescent="0.2">
      <c r="A10" s="227"/>
      <c r="B10" s="228"/>
      <c r="C10" s="227"/>
      <c r="D10" s="227"/>
      <c r="E10" s="227"/>
      <c r="F10" s="229"/>
      <c r="G10" s="229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view="pageBreakPreview" zoomScale="130" zoomScaleNormal="100" zoomScaleSheetLayoutView="130" workbookViewId="0">
      <selection activeCell="A4" sqref="A4:G4"/>
    </sheetView>
  </sheetViews>
  <sheetFormatPr defaultColWidth="9.140625" defaultRowHeight="12.75" x14ac:dyDescent="0.2"/>
  <cols>
    <col min="1" max="1" width="7.42578125" style="22" customWidth="1"/>
    <col min="2" max="2" width="12" style="22" customWidth="1"/>
    <col min="3" max="3" width="48.85546875" style="22" customWidth="1"/>
    <col min="4" max="4" width="8.140625" style="22" customWidth="1"/>
    <col min="5" max="5" width="4.85546875" style="22" customWidth="1"/>
    <col min="6" max="6" width="12.85546875" style="23" customWidth="1"/>
    <col min="7" max="7" width="13.28515625" style="31" customWidth="1"/>
    <col min="8" max="8" width="62.85546875" style="40" customWidth="1"/>
    <col min="9" max="9" width="10.28515625" style="29" bestFit="1" customWidth="1"/>
    <col min="10" max="10" width="20.42578125" style="30" customWidth="1"/>
    <col min="11" max="16384" width="9.140625" style="31"/>
  </cols>
  <sheetData>
    <row r="1" spans="1:10" customFormat="1" ht="72.75" customHeight="1" thickBot="1" x14ac:dyDescent="0.25">
      <c r="A1" s="298" t="s">
        <v>393</v>
      </c>
      <c r="B1" s="299"/>
      <c r="C1" s="299"/>
      <c r="D1" s="299"/>
      <c r="E1" s="299"/>
      <c r="F1" s="299"/>
      <c r="G1" s="300"/>
    </row>
    <row r="2" spans="1:10" ht="33.75" customHeight="1" x14ac:dyDescent="0.2">
      <c r="A2" s="350" t="s">
        <v>15</v>
      </c>
      <c r="B2" s="345" t="s">
        <v>26</v>
      </c>
      <c r="C2" s="343" t="s">
        <v>27</v>
      </c>
      <c r="D2" s="343" t="s">
        <v>28</v>
      </c>
      <c r="E2" s="343"/>
      <c r="F2" s="11" t="s">
        <v>343</v>
      </c>
      <c r="G2" s="12" t="s">
        <v>342</v>
      </c>
      <c r="H2" s="38"/>
    </row>
    <row r="3" spans="1:10" ht="17.25" customHeight="1" x14ac:dyDescent="0.2">
      <c r="A3" s="351"/>
      <c r="B3" s="346"/>
      <c r="C3" s="344"/>
      <c r="D3" s="352" t="s">
        <v>29</v>
      </c>
      <c r="E3" s="353"/>
      <c r="F3" s="32" t="s">
        <v>19</v>
      </c>
      <c r="G3" s="33" t="s">
        <v>19</v>
      </c>
      <c r="H3" s="38"/>
    </row>
    <row r="4" spans="1:10" customFormat="1" ht="21.75" customHeight="1" x14ac:dyDescent="0.2">
      <c r="A4" s="347" t="s">
        <v>6</v>
      </c>
      <c r="B4" s="348"/>
      <c r="C4" s="348"/>
      <c r="D4" s="348"/>
      <c r="E4" s="348"/>
      <c r="F4" s="348"/>
      <c r="G4" s="349"/>
    </row>
    <row r="5" spans="1:10" s="22" customFormat="1" ht="43.5" customHeight="1" x14ac:dyDescent="0.2">
      <c r="A5" s="34" t="s">
        <v>30</v>
      </c>
      <c r="B5" s="235" t="s">
        <v>407</v>
      </c>
      <c r="C5" s="35" t="s">
        <v>344</v>
      </c>
      <c r="D5" s="338" t="s">
        <v>23</v>
      </c>
      <c r="E5" s="339"/>
      <c r="F5" s="36"/>
      <c r="G5" s="133">
        <f>F5</f>
        <v>0</v>
      </c>
      <c r="H5" s="39"/>
      <c r="I5" s="25"/>
      <c r="J5" s="26"/>
    </row>
    <row r="6" spans="1:10" s="22" customFormat="1" ht="24.75" customHeight="1" x14ac:dyDescent="0.2">
      <c r="A6" s="34" t="s">
        <v>31</v>
      </c>
      <c r="B6" s="235" t="s">
        <v>407</v>
      </c>
      <c r="C6" s="35" t="s">
        <v>346</v>
      </c>
      <c r="D6" s="338" t="s">
        <v>23</v>
      </c>
      <c r="E6" s="339"/>
      <c r="F6" s="36"/>
      <c r="G6" s="135">
        <f>F6</f>
        <v>0</v>
      </c>
      <c r="H6" s="39"/>
      <c r="I6" s="25"/>
      <c r="J6" s="26"/>
    </row>
    <row r="7" spans="1:10" s="22" customFormat="1" ht="22.5" customHeight="1" x14ac:dyDescent="0.2">
      <c r="A7" s="34" t="s">
        <v>32</v>
      </c>
      <c r="B7" s="235" t="s">
        <v>407</v>
      </c>
      <c r="C7" s="35" t="s">
        <v>347</v>
      </c>
      <c r="D7" s="338" t="s">
        <v>23</v>
      </c>
      <c r="E7" s="339"/>
      <c r="F7" s="36"/>
      <c r="G7" s="135">
        <f>F7</f>
        <v>0</v>
      </c>
      <c r="H7" s="39"/>
      <c r="I7" s="25"/>
      <c r="J7" s="26"/>
    </row>
    <row r="8" spans="1:10" s="24" customFormat="1" ht="22.5" customHeight="1" x14ac:dyDescent="0.2">
      <c r="A8" s="340" t="s">
        <v>33</v>
      </c>
      <c r="B8" s="341"/>
      <c r="C8" s="341"/>
      <c r="D8" s="341"/>
      <c r="E8" s="341"/>
      <c r="F8" s="342"/>
      <c r="G8" s="58">
        <f>SUM(G5:G7)</f>
        <v>0</v>
      </c>
      <c r="H8" s="37"/>
      <c r="I8" s="27"/>
      <c r="J8" s="28"/>
    </row>
    <row r="9" spans="1:10" ht="18" customHeight="1" x14ac:dyDescent="0.2">
      <c r="A9" s="22" t="s">
        <v>25</v>
      </c>
    </row>
  </sheetData>
  <mergeCells count="11">
    <mergeCell ref="D5:E5"/>
    <mergeCell ref="A8:F8"/>
    <mergeCell ref="D6:E6"/>
    <mergeCell ref="D7:E7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topLeftCell="A4" zoomScale="130" zoomScaleNormal="130" zoomScaleSheetLayoutView="100" workbookViewId="0">
      <selection activeCell="F10" sqref="F10"/>
    </sheetView>
  </sheetViews>
  <sheetFormatPr defaultColWidth="9.140625" defaultRowHeight="43.5" customHeight="1" x14ac:dyDescent="0.2"/>
  <cols>
    <col min="1" max="1" width="8" style="80" customWidth="1"/>
    <col min="2" max="2" width="11.85546875" style="80" customWidth="1"/>
    <col min="3" max="3" width="44.7109375" style="80" customWidth="1"/>
    <col min="4" max="4" width="7.7109375" style="80" customWidth="1"/>
    <col min="5" max="5" width="9.140625" style="90" customWidth="1"/>
    <col min="6" max="6" width="11.42578125" style="80" customWidth="1"/>
    <col min="7" max="7" width="12.85546875" style="80" customWidth="1"/>
    <col min="8" max="8" width="9.140625" style="80"/>
    <col min="9" max="9" width="9.85546875" style="81" bestFit="1" customWidth="1"/>
    <col min="10" max="16384" width="9.140625" style="80"/>
  </cols>
  <sheetData>
    <row r="1" spans="1:11" ht="65.099999999999994" customHeight="1" x14ac:dyDescent="0.2">
      <c r="A1" s="356" t="s">
        <v>393</v>
      </c>
      <c r="B1" s="356"/>
      <c r="C1" s="356"/>
      <c r="D1" s="356"/>
      <c r="E1" s="356"/>
      <c r="F1" s="356"/>
      <c r="G1" s="356"/>
    </row>
    <row r="2" spans="1:11" ht="45" customHeight="1" x14ac:dyDescent="0.2">
      <c r="A2" s="347" t="s">
        <v>419</v>
      </c>
      <c r="B2" s="348"/>
      <c r="C2" s="348"/>
      <c r="D2" s="348"/>
      <c r="E2" s="348"/>
      <c r="F2" s="348"/>
      <c r="G2" s="349"/>
    </row>
    <row r="3" spans="1:11" ht="33" customHeight="1" x14ac:dyDescent="0.2">
      <c r="A3" s="357" t="s">
        <v>15</v>
      </c>
      <c r="B3" s="359" t="s">
        <v>351</v>
      </c>
      <c r="C3" s="357" t="s">
        <v>27</v>
      </c>
      <c r="D3" s="357" t="s">
        <v>28</v>
      </c>
      <c r="E3" s="357"/>
      <c r="F3" s="86" t="s">
        <v>345</v>
      </c>
      <c r="G3" s="86" t="s">
        <v>341</v>
      </c>
    </row>
    <row r="4" spans="1:11" ht="18.600000000000001" customHeight="1" x14ac:dyDescent="0.2">
      <c r="A4" s="358"/>
      <c r="B4" s="360"/>
      <c r="C4" s="358"/>
      <c r="D4" s="132" t="s">
        <v>29</v>
      </c>
      <c r="E4" s="82" t="s">
        <v>34</v>
      </c>
      <c r="F4" s="82" t="s">
        <v>19</v>
      </c>
      <c r="G4" s="82" t="s">
        <v>19</v>
      </c>
    </row>
    <row r="5" spans="1:11" s="83" customFormat="1" ht="17.100000000000001" customHeight="1" x14ac:dyDescent="0.2">
      <c r="A5" s="104" t="s">
        <v>35</v>
      </c>
      <c r="B5" s="240" t="s">
        <v>36</v>
      </c>
      <c r="C5" s="87" t="s">
        <v>128</v>
      </c>
      <c r="D5" s="89" t="s">
        <v>37</v>
      </c>
      <c r="E5" s="88" t="s">
        <v>37</v>
      </c>
      <c r="F5" s="131"/>
      <c r="G5" s="131"/>
      <c r="I5" s="84"/>
    </row>
    <row r="6" spans="1:11" s="83" customFormat="1" ht="30.75" customHeight="1" x14ac:dyDescent="0.2">
      <c r="A6" s="104"/>
      <c r="B6" s="241" t="s">
        <v>348</v>
      </c>
      <c r="C6" s="87" t="s">
        <v>411</v>
      </c>
      <c r="D6" s="89" t="s">
        <v>37</v>
      </c>
      <c r="E6" s="88" t="s">
        <v>37</v>
      </c>
      <c r="F6" s="131"/>
      <c r="G6" s="131"/>
      <c r="I6" s="84"/>
    </row>
    <row r="7" spans="1:11" s="83" customFormat="1" ht="41.25" customHeight="1" x14ac:dyDescent="0.2">
      <c r="A7" s="277" t="s">
        <v>433</v>
      </c>
      <c r="B7" s="278" t="s">
        <v>436</v>
      </c>
      <c r="C7" s="279" t="s">
        <v>434</v>
      </c>
      <c r="D7" s="280" t="s">
        <v>61</v>
      </c>
      <c r="E7" s="281">
        <v>8</v>
      </c>
      <c r="F7" s="131"/>
      <c r="G7" s="96">
        <f t="shared" ref="G7:G9" si="0">ROUND(E7*F7,2)</f>
        <v>0</v>
      </c>
      <c r="I7" s="84"/>
    </row>
    <row r="8" spans="1:11" s="83" customFormat="1" ht="42.75" customHeight="1" x14ac:dyDescent="0.2">
      <c r="A8" s="277" t="s">
        <v>437</v>
      </c>
      <c r="B8" s="278" t="s">
        <v>436</v>
      </c>
      <c r="C8" s="279" t="s">
        <v>452</v>
      </c>
      <c r="D8" s="280" t="s">
        <v>435</v>
      </c>
      <c r="E8" s="281">
        <v>1.2</v>
      </c>
      <c r="F8" s="131"/>
      <c r="G8" s="96">
        <f t="shared" si="0"/>
        <v>0</v>
      </c>
      <c r="I8" s="84"/>
    </row>
    <row r="9" spans="1:11" s="83" customFormat="1" ht="36" customHeight="1" x14ac:dyDescent="0.2">
      <c r="A9" s="105" t="s">
        <v>38</v>
      </c>
      <c r="B9" s="242" t="s">
        <v>349</v>
      </c>
      <c r="C9" s="137" t="s">
        <v>127</v>
      </c>
      <c r="D9" s="422" t="s">
        <v>23</v>
      </c>
      <c r="E9" s="423"/>
      <c r="F9" s="236"/>
      <c r="G9" s="96">
        <f t="shared" si="0"/>
        <v>0</v>
      </c>
      <c r="I9" s="84"/>
    </row>
    <row r="10" spans="1:11" s="83" customFormat="1" ht="62.25" customHeight="1" x14ac:dyDescent="0.2">
      <c r="A10" s="105" t="s">
        <v>39</v>
      </c>
      <c r="B10" s="243" t="s">
        <v>350</v>
      </c>
      <c r="C10" s="136" t="s">
        <v>409</v>
      </c>
      <c r="D10" s="138" t="s">
        <v>61</v>
      </c>
      <c r="E10" s="255">
        <v>110</v>
      </c>
      <c r="F10" s="236"/>
      <c r="G10" s="96">
        <f>ROUND(E10*F10,2)</f>
        <v>0</v>
      </c>
      <c r="I10" s="84"/>
    </row>
    <row r="11" spans="1:11" ht="59.25" customHeight="1" x14ac:dyDescent="0.2">
      <c r="A11" s="105" t="s">
        <v>40</v>
      </c>
      <c r="B11" s="243" t="s">
        <v>350</v>
      </c>
      <c r="C11" s="136" t="s">
        <v>438</v>
      </c>
      <c r="D11" s="138" t="s">
        <v>61</v>
      </c>
      <c r="E11" s="255">
        <v>41</v>
      </c>
      <c r="F11" s="236"/>
      <c r="G11" s="96">
        <f>ROUND(E11*F11,2)</f>
        <v>0</v>
      </c>
      <c r="K11" s="90"/>
    </row>
    <row r="12" spans="1:11" ht="59.25" customHeight="1" x14ac:dyDescent="0.2">
      <c r="A12" s="105" t="s">
        <v>408</v>
      </c>
      <c r="B12" s="243" t="s">
        <v>350</v>
      </c>
      <c r="C12" s="136" t="s">
        <v>410</v>
      </c>
      <c r="D12" s="138" t="s">
        <v>61</v>
      </c>
      <c r="E12" s="255">
        <v>869</v>
      </c>
      <c r="F12" s="236"/>
      <c r="G12" s="96">
        <f>ROUND(E12*F12,2)</f>
        <v>0</v>
      </c>
      <c r="K12" s="90"/>
    </row>
    <row r="13" spans="1:11" ht="43.5" customHeight="1" x14ac:dyDescent="0.2">
      <c r="A13" s="354" t="s">
        <v>129</v>
      </c>
      <c r="B13" s="355"/>
      <c r="C13" s="355"/>
      <c r="D13" s="355"/>
      <c r="E13" s="355"/>
      <c r="F13" s="354"/>
      <c r="G13" s="85">
        <f>SUM(G9:G11)</f>
        <v>0</v>
      </c>
    </row>
    <row r="14" spans="1:11" ht="25.5" customHeight="1" x14ac:dyDescent="0.2">
      <c r="A14" s="80" t="s">
        <v>25</v>
      </c>
    </row>
  </sheetData>
  <mergeCells count="8">
    <mergeCell ref="A13:F13"/>
    <mergeCell ref="A1:G1"/>
    <mergeCell ref="A3:A4"/>
    <mergeCell ref="B3:B4"/>
    <mergeCell ref="C3:C4"/>
    <mergeCell ref="D3:E3"/>
    <mergeCell ref="A2:G2"/>
    <mergeCell ref="D9:E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03"/>
  <sheetViews>
    <sheetView zoomScale="120" zoomScaleNormal="120" zoomScaleSheetLayoutView="100" workbookViewId="0">
      <selection activeCell="C7" sqref="C7"/>
    </sheetView>
  </sheetViews>
  <sheetFormatPr defaultColWidth="9.140625" defaultRowHeight="43.5" customHeight="1" x14ac:dyDescent="0.2"/>
  <cols>
    <col min="1" max="1" width="7.7109375" style="106" customWidth="1"/>
    <col min="2" max="2" width="11" style="106" customWidth="1"/>
    <col min="3" max="3" width="50.140625" style="106" customWidth="1"/>
    <col min="4" max="4" width="7.7109375" style="106" customWidth="1"/>
    <col min="5" max="5" width="9.140625" style="106" customWidth="1"/>
    <col min="6" max="6" width="11.42578125" style="106" customWidth="1"/>
    <col min="7" max="7" width="12.85546875" style="118" customWidth="1"/>
    <col min="8" max="8" width="9.140625" style="106"/>
    <col min="9" max="9" width="83.5703125" style="106" customWidth="1"/>
    <col min="10" max="10" width="29.140625" style="106" customWidth="1"/>
    <col min="11" max="16384" width="9.140625" style="106"/>
  </cols>
  <sheetData>
    <row r="1" spans="1:14" ht="50.25" customHeight="1" x14ac:dyDescent="0.2">
      <c r="A1" s="380" t="s">
        <v>393</v>
      </c>
      <c r="B1" s="381"/>
      <c r="C1" s="381"/>
      <c r="D1" s="381"/>
      <c r="E1" s="381"/>
      <c r="F1" s="381"/>
      <c r="G1" s="382"/>
    </row>
    <row r="2" spans="1:14" ht="43.5" customHeight="1" x14ac:dyDescent="0.2">
      <c r="A2" s="383" t="s">
        <v>15</v>
      </c>
      <c r="B2" s="384" t="s">
        <v>26</v>
      </c>
      <c r="C2" s="384" t="s">
        <v>27</v>
      </c>
      <c r="D2" s="384" t="s">
        <v>28</v>
      </c>
      <c r="E2" s="384"/>
      <c r="F2" s="139" t="s">
        <v>345</v>
      </c>
      <c r="G2" s="140" t="s">
        <v>341</v>
      </c>
    </row>
    <row r="3" spans="1:14" ht="33.75" customHeight="1" x14ac:dyDescent="0.2">
      <c r="A3" s="383"/>
      <c r="B3" s="384"/>
      <c r="C3" s="384"/>
      <c r="D3" s="141" t="s">
        <v>29</v>
      </c>
      <c r="E3" s="141" t="s">
        <v>175</v>
      </c>
      <c r="F3" s="139" t="s">
        <v>19</v>
      </c>
      <c r="G3" s="140" t="s">
        <v>19</v>
      </c>
    </row>
    <row r="4" spans="1:14" ht="33.75" customHeight="1" x14ac:dyDescent="0.2">
      <c r="A4" s="347" t="s">
        <v>420</v>
      </c>
      <c r="B4" s="348"/>
      <c r="C4" s="348"/>
      <c r="D4" s="348"/>
      <c r="E4" s="348"/>
      <c r="F4" s="348"/>
      <c r="G4" s="349"/>
    </row>
    <row r="5" spans="1:14" ht="23.25" customHeight="1" x14ac:dyDescent="0.2">
      <c r="A5" s="107" t="s">
        <v>208</v>
      </c>
      <c r="B5" s="108" t="s">
        <v>36</v>
      </c>
      <c r="C5" s="108" t="s">
        <v>43</v>
      </c>
      <c r="D5" s="109" t="s">
        <v>37</v>
      </c>
      <c r="E5" s="110" t="s">
        <v>37</v>
      </c>
      <c r="F5" s="66"/>
      <c r="G5" s="111"/>
    </row>
    <row r="6" spans="1:14" ht="23.25" customHeight="1" x14ac:dyDescent="0.2">
      <c r="A6" s="134" t="s">
        <v>81</v>
      </c>
      <c r="B6" s="112" t="s">
        <v>130</v>
      </c>
      <c r="C6" s="112" t="s">
        <v>352</v>
      </c>
      <c r="D6" s="145" t="s">
        <v>46</v>
      </c>
      <c r="E6" s="113">
        <v>0.7</v>
      </c>
      <c r="F6" s="66"/>
      <c r="G6" s="114">
        <f>ROUND(E6*F6,2)</f>
        <v>0</v>
      </c>
      <c r="H6" s="253"/>
    </row>
    <row r="7" spans="1:14" ht="24" customHeight="1" x14ac:dyDescent="0.2">
      <c r="A7" s="134" t="s">
        <v>82</v>
      </c>
      <c r="B7" s="112" t="s">
        <v>44</v>
      </c>
      <c r="C7" s="112" t="s">
        <v>131</v>
      </c>
      <c r="D7" s="145" t="s">
        <v>48</v>
      </c>
      <c r="E7" s="113">
        <v>1</v>
      </c>
      <c r="F7" s="66"/>
      <c r="G7" s="114">
        <f>ROUND(E7*F7,2)</f>
        <v>0</v>
      </c>
    </row>
    <row r="8" spans="1:14" ht="30.6" customHeight="1" x14ac:dyDescent="0.2">
      <c r="A8" s="134" t="s">
        <v>83</v>
      </c>
      <c r="B8" s="108" t="s">
        <v>132</v>
      </c>
      <c r="C8" s="108" t="s">
        <v>188</v>
      </c>
      <c r="D8" s="145" t="s">
        <v>37</v>
      </c>
      <c r="E8" s="110" t="s">
        <v>37</v>
      </c>
      <c r="F8" s="142"/>
      <c r="G8" s="143"/>
    </row>
    <row r="9" spans="1:14" ht="33" customHeight="1" x14ac:dyDescent="0.2">
      <c r="A9" s="134" t="s">
        <v>84</v>
      </c>
      <c r="B9" s="112" t="s">
        <v>132</v>
      </c>
      <c r="C9" s="238" t="s">
        <v>353</v>
      </c>
      <c r="D9" s="145" t="s">
        <v>174</v>
      </c>
      <c r="E9" s="113">
        <v>4245</v>
      </c>
      <c r="F9" s="142"/>
      <c r="G9" s="114">
        <f>ROUND(E9*F9,2)</f>
        <v>0</v>
      </c>
      <c r="I9" s="223"/>
      <c r="J9" s="222"/>
      <c r="K9" s="217"/>
    </row>
    <row r="10" spans="1:14" s="22" customFormat="1" ht="30.6" customHeight="1" x14ac:dyDescent="0.2">
      <c r="A10" s="134" t="s">
        <v>85</v>
      </c>
      <c r="B10" s="108" t="s">
        <v>133</v>
      </c>
      <c r="C10" s="108" t="s">
        <v>189</v>
      </c>
      <c r="D10" s="109" t="s">
        <v>37</v>
      </c>
      <c r="E10" s="113"/>
      <c r="F10" s="67"/>
      <c r="G10" s="95"/>
      <c r="H10" s="201"/>
    </row>
    <row r="11" spans="1:14" s="22" customFormat="1" ht="45" customHeight="1" x14ac:dyDescent="0.2">
      <c r="A11" s="134" t="s">
        <v>86</v>
      </c>
      <c r="B11" s="112" t="s">
        <v>133</v>
      </c>
      <c r="C11" s="239" t="s">
        <v>439</v>
      </c>
      <c r="D11" s="145" t="s">
        <v>48</v>
      </c>
      <c r="E11" s="146">
        <v>1</v>
      </c>
      <c r="F11" s="67"/>
      <c r="G11" s="114">
        <f>ROUND(E11*F11,2)</f>
        <v>0</v>
      </c>
      <c r="H11" s="201"/>
    </row>
    <row r="12" spans="1:14" s="22" customFormat="1" ht="42" customHeight="1" x14ac:dyDescent="0.2">
      <c r="A12" s="134" t="s">
        <v>87</v>
      </c>
      <c r="B12" s="112" t="s">
        <v>133</v>
      </c>
      <c r="C12" s="239" t="s">
        <v>365</v>
      </c>
      <c r="D12" s="145" t="s">
        <v>134</v>
      </c>
      <c r="E12" s="147">
        <v>3555</v>
      </c>
      <c r="F12" s="142"/>
      <c r="G12" s="114">
        <f>ROUND(E12*F12,2)</f>
        <v>0</v>
      </c>
      <c r="H12" s="385"/>
      <c r="I12" s="386"/>
      <c r="J12" s="216"/>
      <c r="K12" s="217"/>
      <c r="L12" s="216"/>
      <c r="M12" s="216"/>
      <c r="N12" s="216"/>
    </row>
    <row r="13" spans="1:14" s="22" customFormat="1" ht="45.75" customHeight="1" x14ac:dyDescent="0.2">
      <c r="A13" s="134" t="s">
        <v>88</v>
      </c>
      <c r="B13" s="112" t="s">
        <v>133</v>
      </c>
      <c r="C13" s="144" t="s">
        <v>364</v>
      </c>
      <c r="D13" s="145" t="s">
        <v>134</v>
      </c>
      <c r="E13" s="147">
        <v>900</v>
      </c>
      <c r="F13" s="142"/>
      <c r="G13" s="114"/>
      <c r="H13" s="201"/>
      <c r="I13" s="217"/>
      <c r="J13" s="216"/>
      <c r="K13" s="217"/>
      <c r="L13" s="216"/>
      <c r="M13" s="216"/>
      <c r="N13" s="216"/>
    </row>
    <row r="14" spans="1:14" s="22" customFormat="1" ht="36.75" customHeight="1" x14ac:dyDescent="0.2">
      <c r="A14" s="134" t="s">
        <v>89</v>
      </c>
      <c r="B14" s="112" t="s">
        <v>133</v>
      </c>
      <c r="C14" s="144" t="s">
        <v>354</v>
      </c>
      <c r="D14" s="145" t="s">
        <v>134</v>
      </c>
      <c r="E14" s="147">
        <v>80</v>
      </c>
      <c r="F14" s="67"/>
      <c r="G14" s="114">
        <f t="shared" ref="G14:G24" si="0">ROUND(E14*F14,2)</f>
        <v>0</v>
      </c>
      <c r="H14" s="252"/>
      <c r="I14" s="217"/>
      <c r="J14" s="216"/>
      <c r="K14" s="217"/>
      <c r="L14" s="216"/>
      <c r="M14" s="216"/>
      <c r="N14" s="216"/>
    </row>
    <row r="15" spans="1:14" s="22" customFormat="1" ht="45" customHeight="1" x14ac:dyDescent="0.2">
      <c r="A15" s="134" t="s">
        <v>90</v>
      </c>
      <c r="B15" s="112" t="s">
        <v>133</v>
      </c>
      <c r="C15" s="144" t="s">
        <v>355</v>
      </c>
      <c r="D15" s="145" t="s">
        <v>134</v>
      </c>
      <c r="E15" s="147">
        <v>80</v>
      </c>
      <c r="F15" s="67"/>
      <c r="G15" s="114">
        <f t="shared" ref="G15" si="1">ROUND(E15*F15,2)</f>
        <v>0</v>
      </c>
      <c r="H15" s="252"/>
      <c r="I15" s="217"/>
      <c r="J15" s="216"/>
      <c r="K15" s="217"/>
      <c r="L15" s="216"/>
      <c r="M15" s="216"/>
      <c r="N15" s="216"/>
    </row>
    <row r="16" spans="1:14" s="22" customFormat="1" ht="39" customHeight="1" x14ac:dyDescent="0.2">
      <c r="A16" s="134" t="s">
        <v>209</v>
      </c>
      <c r="B16" s="112" t="s">
        <v>133</v>
      </c>
      <c r="C16" s="144" t="s">
        <v>356</v>
      </c>
      <c r="D16" s="145" t="s">
        <v>134</v>
      </c>
      <c r="E16" s="147">
        <v>3295</v>
      </c>
      <c r="F16" s="67"/>
      <c r="G16" s="114">
        <f>ROUND(E16*F16,2)</f>
        <v>0</v>
      </c>
      <c r="H16" s="252"/>
      <c r="I16" s="217"/>
      <c r="J16" s="216"/>
      <c r="K16" s="217"/>
      <c r="L16" s="216"/>
      <c r="M16" s="216"/>
      <c r="N16" s="216"/>
    </row>
    <row r="17" spans="1:14" s="22" customFormat="1" ht="43.5" customHeight="1" x14ac:dyDescent="0.2">
      <c r="A17" s="134" t="s">
        <v>210</v>
      </c>
      <c r="B17" s="112" t="s">
        <v>133</v>
      </c>
      <c r="C17" s="144" t="s">
        <v>361</v>
      </c>
      <c r="D17" s="145" t="s">
        <v>134</v>
      </c>
      <c r="E17" s="147">
        <v>1000</v>
      </c>
      <c r="F17" s="67"/>
      <c r="G17" s="114">
        <f>ROUND(E17*F17,2)</f>
        <v>0</v>
      </c>
      <c r="H17" s="201"/>
      <c r="I17" s="217"/>
      <c r="J17" s="216"/>
      <c r="K17" s="217"/>
      <c r="L17" s="216"/>
      <c r="M17" s="216"/>
      <c r="N17" s="216"/>
    </row>
    <row r="18" spans="1:14" s="22" customFormat="1" ht="38.25" customHeight="1" x14ac:dyDescent="0.2">
      <c r="A18" s="134" t="s">
        <v>211</v>
      </c>
      <c r="B18" s="112" t="s">
        <v>133</v>
      </c>
      <c r="C18" s="239" t="s">
        <v>357</v>
      </c>
      <c r="D18" s="145" t="s">
        <v>134</v>
      </c>
      <c r="E18" s="147">
        <v>57</v>
      </c>
      <c r="F18" s="67"/>
      <c r="G18" s="114">
        <f t="shared" si="0"/>
        <v>0</v>
      </c>
      <c r="H18" s="201"/>
      <c r="I18" s="217"/>
      <c r="J18" s="216"/>
      <c r="K18" s="217"/>
      <c r="L18" s="216"/>
      <c r="M18" s="216"/>
      <c r="N18" s="216"/>
    </row>
    <row r="19" spans="1:14" s="22" customFormat="1" ht="32.25" customHeight="1" x14ac:dyDescent="0.2">
      <c r="A19" s="134" t="s">
        <v>400</v>
      </c>
      <c r="B19" s="112" t="s">
        <v>133</v>
      </c>
      <c r="C19" s="239" t="s">
        <v>358</v>
      </c>
      <c r="D19" s="145" t="s">
        <v>134</v>
      </c>
      <c r="E19" s="147">
        <v>57</v>
      </c>
      <c r="F19" s="142"/>
      <c r="G19" s="114">
        <f t="shared" si="0"/>
        <v>0</v>
      </c>
      <c r="H19" s="201"/>
      <c r="I19" s="217"/>
      <c r="J19" s="216"/>
      <c r="K19" s="217"/>
      <c r="L19" s="216"/>
      <c r="M19" s="216"/>
      <c r="N19" s="216"/>
    </row>
    <row r="20" spans="1:14" s="22" customFormat="1" ht="27.75" customHeight="1" x14ac:dyDescent="0.2">
      <c r="A20" s="134" t="s">
        <v>401</v>
      </c>
      <c r="B20" s="112" t="s">
        <v>133</v>
      </c>
      <c r="C20" s="239" t="s">
        <v>359</v>
      </c>
      <c r="D20" s="145" t="s">
        <v>41</v>
      </c>
      <c r="E20" s="147">
        <v>13</v>
      </c>
      <c r="F20" s="142"/>
      <c r="G20" s="114">
        <f t="shared" si="0"/>
        <v>0</v>
      </c>
      <c r="H20" s="201"/>
      <c r="I20" s="217"/>
      <c r="J20" s="216"/>
      <c r="K20" s="217"/>
      <c r="L20" s="216"/>
      <c r="M20" s="216"/>
      <c r="N20" s="216"/>
    </row>
    <row r="21" spans="1:14" s="22" customFormat="1" ht="39" customHeight="1" x14ac:dyDescent="0.2">
      <c r="A21" s="134" t="s">
        <v>402</v>
      </c>
      <c r="B21" s="112" t="s">
        <v>133</v>
      </c>
      <c r="C21" s="144" t="s">
        <v>360</v>
      </c>
      <c r="D21" s="145" t="s">
        <v>41</v>
      </c>
      <c r="E21" s="147">
        <v>178</v>
      </c>
      <c r="F21" s="142"/>
      <c r="G21" s="114">
        <f t="shared" ref="G21" si="2">ROUND(E21*F21,2)</f>
        <v>0</v>
      </c>
      <c r="H21" s="201"/>
      <c r="I21" s="217"/>
      <c r="J21" s="216"/>
      <c r="K21" s="217"/>
      <c r="L21" s="216"/>
      <c r="M21" s="216"/>
      <c r="N21" s="216"/>
    </row>
    <row r="22" spans="1:14" s="22" customFormat="1" ht="45" customHeight="1" x14ac:dyDescent="0.2">
      <c r="A22" s="134" t="s">
        <v>403</v>
      </c>
      <c r="B22" s="112" t="s">
        <v>133</v>
      </c>
      <c r="C22" s="144" t="s">
        <v>362</v>
      </c>
      <c r="D22" s="145" t="s">
        <v>41</v>
      </c>
      <c r="E22" s="147">
        <v>100</v>
      </c>
      <c r="F22" s="142"/>
      <c r="G22" s="114">
        <f t="shared" si="0"/>
        <v>0</v>
      </c>
      <c r="H22" s="201"/>
      <c r="I22" s="217"/>
      <c r="J22" s="216"/>
      <c r="K22" s="217"/>
      <c r="L22" s="216"/>
      <c r="M22" s="216"/>
      <c r="N22" s="216"/>
    </row>
    <row r="23" spans="1:14" s="22" customFormat="1" ht="33.75" customHeight="1" x14ac:dyDescent="0.2">
      <c r="A23" s="134" t="s">
        <v>404</v>
      </c>
      <c r="B23" s="112" t="s">
        <v>133</v>
      </c>
      <c r="C23" s="144" t="s">
        <v>363</v>
      </c>
      <c r="D23" s="145" t="s">
        <v>115</v>
      </c>
      <c r="E23" s="147">
        <v>29</v>
      </c>
      <c r="F23" s="142"/>
      <c r="G23" s="114">
        <f t="shared" si="0"/>
        <v>0</v>
      </c>
      <c r="H23" s="201"/>
      <c r="I23" s="217"/>
      <c r="J23" s="216"/>
      <c r="K23" s="217"/>
      <c r="L23" s="216"/>
      <c r="M23" s="216"/>
      <c r="N23" s="216"/>
    </row>
    <row r="24" spans="1:14" s="22" customFormat="1" ht="30.6" customHeight="1" x14ac:dyDescent="0.2">
      <c r="A24" s="134" t="s">
        <v>405</v>
      </c>
      <c r="B24" s="112" t="s">
        <v>133</v>
      </c>
      <c r="C24" s="144" t="s">
        <v>430</v>
      </c>
      <c r="D24" s="145" t="s">
        <v>115</v>
      </c>
      <c r="E24" s="147">
        <v>79</v>
      </c>
      <c r="F24" s="67"/>
      <c r="G24" s="114">
        <f t="shared" si="0"/>
        <v>0</v>
      </c>
      <c r="H24" s="385"/>
      <c r="I24" s="386"/>
      <c r="J24" s="216"/>
      <c r="K24" s="221"/>
      <c r="L24" s="216"/>
      <c r="M24" s="216"/>
      <c r="N24" s="216"/>
    </row>
    <row r="25" spans="1:14" s="22" customFormat="1" ht="30.6" customHeight="1" x14ac:dyDescent="0.2">
      <c r="A25" s="365" t="s">
        <v>62</v>
      </c>
      <c r="B25" s="366"/>
      <c r="C25" s="367"/>
      <c r="D25" s="366"/>
      <c r="E25" s="366"/>
      <c r="F25" s="366"/>
      <c r="G25" s="116">
        <f>SUM(G6:G24)</f>
        <v>0</v>
      </c>
      <c r="H25" s="201"/>
    </row>
    <row r="26" spans="1:14" s="22" customFormat="1" ht="30.6" customHeight="1" x14ac:dyDescent="0.2">
      <c r="A26" s="107" t="s">
        <v>91</v>
      </c>
      <c r="B26" s="108" t="s">
        <v>135</v>
      </c>
      <c r="C26" s="167" t="s">
        <v>190</v>
      </c>
      <c r="D26" s="109" t="s">
        <v>37</v>
      </c>
      <c r="E26" s="117" t="s">
        <v>37</v>
      </c>
      <c r="F26" s="67"/>
      <c r="G26" s="95"/>
      <c r="H26" s="201"/>
    </row>
    <row r="27" spans="1:14" s="22" customFormat="1" ht="33" customHeight="1" x14ac:dyDescent="0.2">
      <c r="A27" s="134" t="s">
        <v>92</v>
      </c>
      <c r="B27" s="112" t="s">
        <v>136</v>
      </c>
      <c r="C27" s="173" t="s">
        <v>366</v>
      </c>
      <c r="D27" s="145" t="s">
        <v>174</v>
      </c>
      <c r="E27" s="113">
        <v>3062</v>
      </c>
      <c r="F27" s="142"/>
      <c r="G27" s="114">
        <f>ROUND(E27*F27,2)</f>
        <v>0</v>
      </c>
      <c r="H27" s="201"/>
      <c r="I27" s="68"/>
      <c r="J27" s="216"/>
    </row>
    <row r="28" spans="1:14" s="22" customFormat="1" ht="30.75" customHeight="1" x14ac:dyDescent="0.2">
      <c r="A28" s="134" t="s">
        <v>93</v>
      </c>
      <c r="B28" s="112" t="s">
        <v>137</v>
      </c>
      <c r="C28" s="112" t="s">
        <v>138</v>
      </c>
      <c r="D28" s="145" t="s">
        <v>174</v>
      </c>
      <c r="E28" s="113">
        <v>1318</v>
      </c>
      <c r="F28" s="67"/>
      <c r="G28" s="114">
        <f>ROUND(E28*F28,2)</f>
        <v>0</v>
      </c>
      <c r="H28" s="201"/>
      <c r="I28" s="68"/>
      <c r="J28" s="216"/>
    </row>
    <row r="29" spans="1:14" s="22" customFormat="1" ht="17.100000000000001" customHeight="1" x14ac:dyDescent="0.2">
      <c r="A29" s="365" t="s">
        <v>64</v>
      </c>
      <c r="B29" s="366"/>
      <c r="C29" s="366"/>
      <c r="D29" s="366"/>
      <c r="E29" s="366"/>
      <c r="F29" s="366"/>
      <c r="G29" s="116">
        <f>SUM(G27:G28)</f>
        <v>0</v>
      </c>
      <c r="H29" s="201"/>
    </row>
    <row r="30" spans="1:14" s="22" customFormat="1" ht="41.25" customHeight="1" x14ac:dyDescent="0.2">
      <c r="A30" s="107" t="s">
        <v>95</v>
      </c>
      <c r="B30" s="108" t="s">
        <v>140</v>
      </c>
      <c r="C30" s="108" t="s">
        <v>191</v>
      </c>
      <c r="D30" s="109" t="s">
        <v>37</v>
      </c>
      <c r="E30" s="117" t="s">
        <v>37</v>
      </c>
      <c r="F30" s="67"/>
      <c r="G30" s="95"/>
      <c r="H30" s="201"/>
    </row>
    <row r="31" spans="1:14" s="22" customFormat="1" ht="20.25" customHeight="1" x14ac:dyDescent="0.2">
      <c r="A31" s="107"/>
      <c r="B31" s="108" t="s">
        <v>65</v>
      </c>
      <c r="C31" s="108" t="s">
        <v>139</v>
      </c>
      <c r="D31" s="109" t="s">
        <v>37</v>
      </c>
      <c r="E31" s="117" t="s">
        <v>37</v>
      </c>
      <c r="F31" s="142"/>
      <c r="G31" s="143"/>
      <c r="H31" s="201"/>
    </row>
    <row r="32" spans="1:14" s="22" customFormat="1" ht="45" customHeight="1" x14ac:dyDescent="0.2">
      <c r="A32" s="134" t="s">
        <v>96</v>
      </c>
      <c r="B32" s="148" t="s">
        <v>141</v>
      </c>
      <c r="C32" s="144" t="s">
        <v>412</v>
      </c>
      <c r="D32" s="145" t="s">
        <v>134</v>
      </c>
      <c r="E32" s="146">
        <v>5928</v>
      </c>
      <c r="F32" s="67"/>
      <c r="G32" s="114">
        <f>ROUND(E32*F32,2)</f>
        <v>0</v>
      </c>
      <c r="H32" s="385"/>
      <c r="I32" s="386"/>
    </row>
    <row r="33" spans="1:11" s="22" customFormat="1" ht="49.5" customHeight="1" x14ac:dyDescent="0.2">
      <c r="A33" s="134" t="s">
        <v>212</v>
      </c>
      <c r="B33" s="149" t="s">
        <v>141</v>
      </c>
      <c r="C33" s="144" t="s">
        <v>170</v>
      </c>
      <c r="D33" s="150" t="s">
        <v>134</v>
      </c>
      <c r="E33" s="147">
        <v>5463</v>
      </c>
      <c r="F33" s="67"/>
      <c r="G33" s="114">
        <f>ROUND(E33*F33,2)</f>
        <v>0</v>
      </c>
      <c r="H33" s="201"/>
    </row>
    <row r="34" spans="1:11" s="22" customFormat="1" ht="54" customHeight="1" x14ac:dyDescent="0.2">
      <c r="A34" s="134" t="s">
        <v>213</v>
      </c>
      <c r="B34" s="149" t="s">
        <v>141</v>
      </c>
      <c r="C34" s="144" t="s">
        <v>171</v>
      </c>
      <c r="D34" s="150" t="s">
        <v>134</v>
      </c>
      <c r="E34" s="151">
        <v>137</v>
      </c>
      <c r="F34" s="67"/>
      <c r="G34" s="114">
        <f>ROUND(E34*F34,2)</f>
        <v>0</v>
      </c>
      <c r="H34" s="201"/>
    </row>
    <row r="35" spans="1:11" s="22" customFormat="1" ht="51.75" customHeight="1" x14ac:dyDescent="0.2">
      <c r="A35" s="134" t="s">
        <v>214</v>
      </c>
      <c r="B35" s="149" t="s">
        <v>141</v>
      </c>
      <c r="C35" s="144" t="s">
        <v>172</v>
      </c>
      <c r="D35" s="150" t="s">
        <v>134</v>
      </c>
      <c r="E35" s="151">
        <v>388</v>
      </c>
      <c r="F35" s="67"/>
      <c r="G35" s="114">
        <f>ROUND(E35*F35,2)</f>
        <v>0</v>
      </c>
      <c r="H35" s="201"/>
    </row>
    <row r="36" spans="1:11" s="22" customFormat="1" ht="50.25" customHeight="1" x14ac:dyDescent="0.2">
      <c r="A36" s="134" t="s">
        <v>215</v>
      </c>
      <c r="B36" s="149" t="s">
        <v>141</v>
      </c>
      <c r="C36" s="144" t="s">
        <v>173</v>
      </c>
      <c r="D36" s="150" t="s">
        <v>134</v>
      </c>
      <c r="E36" s="151">
        <v>2082</v>
      </c>
      <c r="F36" s="142"/>
      <c r="G36" s="143"/>
      <c r="H36" s="201"/>
    </row>
    <row r="37" spans="1:11" s="22" customFormat="1" ht="40.5" customHeight="1" x14ac:dyDescent="0.2">
      <c r="A37" s="134" t="s">
        <v>216</v>
      </c>
      <c r="B37" s="149" t="s">
        <v>142</v>
      </c>
      <c r="C37" s="144" t="s">
        <v>370</v>
      </c>
      <c r="D37" s="145" t="s">
        <v>134</v>
      </c>
      <c r="E37" s="151">
        <v>186</v>
      </c>
      <c r="F37" s="142"/>
      <c r="G37" s="114">
        <f>ROUND(E37*F37,2)</f>
        <v>0</v>
      </c>
      <c r="H37" s="201"/>
    </row>
    <row r="38" spans="1:11" s="22" customFormat="1" ht="39" customHeight="1" x14ac:dyDescent="0.2">
      <c r="A38" s="134" t="s">
        <v>217</v>
      </c>
      <c r="B38" s="149" t="s">
        <v>142</v>
      </c>
      <c r="C38" s="144" t="s">
        <v>369</v>
      </c>
      <c r="D38" s="145" t="s">
        <v>134</v>
      </c>
      <c r="E38" s="151">
        <v>2552</v>
      </c>
      <c r="F38" s="142"/>
      <c r="G38" s="114">
        <f t="shared" ref="G38:G43" si="3">ROUND(E38*F38,2)</f>
        <v>0</v>
      </c>
      <c r="H38" s="201"/>
    </row>
    <row r="39" spans="1:11" s="22" customFormat="1" ht="40.5" customHeight="1" x14ac:dyDescent="0.2">
      <c r="A39" s="134" t="s">
        <v>218</v>
      </c>
      <c r="B39" s="148" t="s">
        <v>143</v>
      </c>
      <c r="C39" s="152" t="s">
        <v>368</v>
      </c>
      <c r="D39" s="145" t="s">
        <v>134</v>
      </c>
      <c r="E39" s="151">
        <v>364</v>
      </c>
      <c r="F39" s="67"/>
      <c r="G39" s="114">
        <f t="shared" si="3"/>
        <v>0</v>
      </c>
      <c r="H39" s="201"/>
    </row>
    <row r="40" spans="1:11" s="22" customFormat="1" ht="43.5" customHeight="1" x14ac:dyDescent="0.2">
      <c r="A40" s="134" t="s">
        <v>219</v>
      </c>
      <c r="B40" s="148" t="s">
        <v>143</v>
      </c>
      <c r="C40" s="152" t="s">
        <v>144</v>
      </c>
      <c r="D40" s="145" t="s">
        <v>134</v>
      </c>
      <c r="E40" s="151">
        <v>137</v>
      </c>
      <c r="F40" s="142"/>
      <c r="G40" s="114">
        <f t="shared" si="3"/>
        <v>0</v>
      </c>
      <c r="H40" s="201"/>
    </row>
    <row r="41" spans="1:11" s="22" customFormat="1" ht="30.6" customHeight="1" x14ac:dyDescent="0.2">
      <c r="A41" s="134" t="s">
        <v>220</v>
      </c>
      <c r="B41" s="148" t="s">
        <v>143</v>
      </c>
      <c r="C41" s="152" t="s">
        <v>145</v>
      </c>
      <c r="D41" s="153" t="s">
        <v>134</v>
      </c>
      <c r="E41" s="154">
        <v>364</v>
      </c>
      <c r="F41" s="142"/>
      <c r="G41" s="114">
        <f t="shared" si="3"/>
        <v>0</v>
      </c>
      <c r="H41" s="201"/>
    </row>
    <row r="42" spans="1:11" s="22" customFormat="1" ht="23.25" customHeight="1" x14ac:dyDescent="0.2">
      <c r="A42" s="134" t="s">
        <v>221</v>
      </c>
      <c r="B42" s="155" t="s">
        <v>146</v>
      </c>
      <c r="C42" s="156" t="s">
        <v>192</v>
      </c>
      <c r="D42" s="157"/>
      <c r="E42" s="158"/>
      <c r="F42" s="142"/>
      <c r="G42" s="95"/>
      <c r="H42" s="201"/>
    </row>
    <row r="43" spans="1:11" s="22" customFormat="1" ht="47.25" customHeight="1" x14ac:dyDescent="0.2">
      <c r="A43" s="134" t="s">
        <v>372</v>
      </c>
      <c r="B43" s="149" t="s">
        <v>146</v>
      </c>
      <c r="C43" s="144" t="s">
        <v>147</v>
      </c>
      <c r="D43" s="145" t="s">
        <v>134</v>
      </c>
      <c r="E43" s="159">
        <v>5063</v>
      </c>
      <c r="F43" s="67"/>
      <c r="G43" s="114">
        <f t="shared" si="3"/>
        <v>0</v>
      </c>
      <c r="H43" s="201"/>
    </row>
    <row r="44" spans="1:11" s="22" customFormat="1" ht="30.6" customHeight="1" x14ac:dyDescent="0.2">
      <c r="A44" s="365" t="s">
        <v>66</v>
      </c>
      <c r="B44" s="366"/>
      <c r="C44" s="366"/>
      <c r="D44" s="366"/>
      <c r="E44" s="366"/>
      <c r="F44" s="366"/>
      <c r="G44" s="116">
        <f>SUM(G32:G43)</f>
        <v>0</v>
      </c>
      <c r="H44" s="201"/>
    </row>
    <row r="45" spans="1:11" s="22" customFormat="1" ht="38.25" customHeight="1" x14ac:dyDescent="0.2">
      <c r="A45" s="107" t="s">
        <v>222</v>
      </c>
      <c r="B45" s="108" t="s">
        <v>67</v>
      </c>
      <c r="C45" s="108" t="s">
        <v>193</v>
      </c>
      <c r="D45" s="109" t="s">
        <v>37</v>
      </c>
      <c r="E45" s="117"/>
      <c r="F45" s="142"/>
      <c r="G45" s="95"/>
      <c r="H45" s="201"/>
    </row>
    <row r="46" spans="1:11" s="22" customFormat="1" ht="26.25" customHeight="1" x14ac:dyDescent="0.2">
      <c r="A46" s="107"/>
      <c r="B46" s="160" t="s">
        <v>148</v>
      </c>
      <c r="C46" s="369" t="s">
        <v>413</v>
      </c>
      <c r="D46" s="370"/>
      <c r="E46" s="370"/>
      <c r="F46" s="370"/>
      <c r="G46" s="371"/>
      <c r="H46" s="201"/>
      <c r="I46" s="217"/>
      <c r="J46" s="222"/>
      <c r="K46" s="68"/>
    </row>
    <row r="47" spans="1:11" s="22" customFormat="1" ht="35.25" customHeight="1" x14ac:dyDescent="0.2">
      <c r="A47" s="134" t="s">
        <v>223</v>
      </c>
      <c r="B47" s="149" t="s">
        <v>148</v>
      </c>
      <c r="C47" s="144" t="s">
        <v>371</v>
      </c>
      <c r="D47" s="145" t="s">
        <v>134</v>
      </c>
      <c r="E47" s="146">
        <v>364</v>
      </c>
      <c r="F47" s="67"/>
      <c r="G47" s="114">
        <f>ROUND(E47*F47,2)</f>
        <v>0</v>
      </c>
      <c r="H47" s="201"/>
    </row>
    <row r="48" spans="1:11" s="22" customFormat="1" ht="27.75" customHeight="1" x14ac:dyDescent="0.2">
      <c r="A48" s="107"/>
      <c r="B48" s="160" t="s">
        <v>149</v>
      </c>
      <c r="C48" s="156" t="s">
        <v>414</v>
      </c>
      <c r="D48" s="109" t="s">
        <v>37</v>
      </c>
      <c r="E48" s="113"/>
      <c r="F48" s="67"/>
      <c r="G48" s="95"/>
      <c r="H48" s="201"/>
    </row>
    <row r="49" spans="1:11" s="22" customFormat="1" ht="60" customHeight="1" x14ac:dyDescent="0.2">
      <c r="A49" s="134" t="s">
        <v>224</v>
      </c>
      <c r="B49" s="149" t="s">
        <v>149</v>
      </c>
      <c r="C49" s="144" t="s">
        <v>451</v>
      </c>
      <c r="D49" s="145" t="s">
        <v>134</v>
      </c>
      <c r="E49" s="159">
        <v>4933</v>
      </c>
      <c r="F49" s="67"/>
      <c r="G49" s="114">
        <f>ROUND(E49*F49,2)</f>
        <v>0</v>
      </c>
      <c r="H49" s="201"/>
    </row>
    <row r="50" spans="1:11" s="22" customFormat="1" ht="57" customHeight="1" x14ac:dyDescent="0.2">
      <c r="A50" s="134" t="s">
        <v>225</v>
      </c>
      <c r="B50" s="149" t="s">
        <v>149</v>
      </c>
      <c r="C50" s="144" t="s">
        <v>150</v>
      </c>
      <c r="D50" s="145" t="s">
        <v>134</v>
      </c>
      <c r="E50" s="159">
        <v>2059</v>
      </c>
      <c r="F50" s="142"/>
      <c r="G50" s="114">
        <f>ROUND(E50*F50,2)</f>
        <v>0</v>
      </c>
      <c r="H50" s="201"/>
    </row>
    <row r="51" spans="1:11" s="22" customFormat="1" ht="64.5" customHeight="1" x14ac:dyDescent="0.2">
      <c r="A51" s="134" t="s">
        <v>226</v>
      </c>
      <c r="B51" s="149" t="s">
        <v>149</v>
      </c>
      <c r="C51" s="144" t="s">
        <v>151</v>
      </c>
      <c r="D51" s="145" t="s">
        <v>134</v>
      </c>
      <c r="E51" s="146">
        <v>322</v>
      </c>
      <c r="F51" s="67"/>
      <c r="G51" s="114">
        <f>ROUND(E51*F51,2)</f>
        <v>0</v>
      </c>
      <c r="H51" s="201"/>
    </row>
    <row r="52" spans="1:11" s="22" customFormat="1" ht="30" customHeight="1" x14ac:dyDescent="0.2">
      <c r="A52" s="107"/>
      <c r="B52" s="160" t="s">
        <v>152</v>
      </c>
      <c r="C52" s="156" t="s">
        <v>415</v>
      </c>
      <c r="D52" s="161"/>
      <c r="E52" s="162"/>
      <c r="F52" s="142"/>
      <c r="G52" s="95"/>
      <c r="H52" s="201"/>
    </row>
    <row r="53" spans="1:11" s="22" customFormat="1" ht="64.5" customHeight="1" x14ac:dyDescent="0.2">
      <c r="A53" s="134" t="s">
        <v>227</v>
      </c>
      <c r="B53" s="149" t="s">
        <v>152</v>
      </c>
      <c r="C53" s="144" t="s">
        <v>153</v>
      </c>
      <c r="D53" s="145" t="s">
        <v>134</v>
      </c>
      <c r="E53" s="159">
        <v>2059</v>
      </c>
      <c r="F53" s="142"/>
      <c r="G53" s="114">
        <f>ROUND(E53*F53,2)</f>
        <v>0</v>
      </c>
      <c r="H53" s="201"/>
      <c r="I53" s="217"/>
      <c r="J53" s="222"/>
      <c r="K53" s="217"/>
    </row>
    <row r="54" spans="1:11" s="22" customFormat="1" ht="44.25" customHeight="1" x14ac:dyDescent="0.2">
      <c r="A54" s="134" t="s">
        <v>228</v>
      </c>
      <c r="B54" s="163" t="s">
        <v>152</v>
      </c>
      <c r="C54" s="164" t="s">
        <v>183</v>
      </c>
      <c r="D54" s="165" t="s">
        <v>134</v>
      </c>
      <c r="E54" s="159">
        <v>322</v>
      </c>
      <c r="F54" s="67"/>
      <c r="G54" s="114">
        <f>ROUND(E54*F54,2)</f>
        <v>0</v>
      </c>
      <c r="H54" s="201"/>
    </row>
    <row r="55" spans="1:11" s="22" customFormat="1" ht="33.75" customHeight="1" x14ac:dyDescent="0.2">
      <c r="A55" s="107"/>
      <c r="B55" s="166" t="s">
        <v>154</v>
      </c>
      <c r="C55" s="167" t="s">
        <v>155</v>
      </c>
      <c r="D55" s="157"/>
      <c r="E55" s="113"/>
      <c r="F55" s="142"/>
      <c r="G55" s="95"/>
      <c r="H55" s="201"/>
    </row>
    <row r="56" spans="1:11" s="22" customFormat="1" ht="44.25" customHeight="1" x14ac:dyDescent="0.2">
      <c r="A56" s="134" t="s">
        <v>229</v>
      </c>
      <c r="B56" s="149" t="s">
        <v>154</v>
      </c>
      <c r="C56" s="144" t="s">
        <v>431</v>
      </c>
      <c r="D56" s="145" t="s">
        <v>134</v>
      </c>
      <c r="E56" s="146">
        <v>44</v>
      </c>
      <c r="F56" s="142"/>
      <c r="G56" s="114">
        <f>ROUND(E56*F56,2)</f>
        <v>0</v>
      </c>
      <c r="H56" s="385"/>
      <c r="I56" s="386"/>
    </row>
    <row r="57" spans="1:11" s="22" customFormat="1" ht="30" customHeight="1" x14ac:dyDescent="0.2">
      <c r="A57" s="134"/>
      <c r="B57" s="160" t="s">
        <v>156</v>
      </c>
      <c r="C57" s="369" t="s">
        <v>416</v>
      </c>
      <c r="D57" s="370"/>
      <c r="E57" s="372"/>
      <c r="F57" s="67"/>
      <c r="G57" s="114"/>
      <c r="H57" s="201"/>
    </row>
    <row r="58" spans="1:11" s="22" customFormat="1" ht="63.75" customHeight="1" x14ac:dyDescent="0.2">
      <c r="A58" s="134" t="s">
        <v>417</v>
      </c>
      <c r="B58" s="149" t="s">
        <v>156</v>
      </c>
      <c r="C58" s="144" t="s">
        <v>157</v>
      </c>
      <c r="D58" s="145" t="s">
        <v>134</v>
      </c>
      <c r="E58" s="146">
        <v>4851</v>
      </c>
      <c r="F58" s="67"/>
      <c r="G58" s="114">
        <f>ROUND(E58*F58,2)</f>
        <v>0</v>
      </c>
      <c r="H58" s="201"/>
    </row>
    <row r="59" spans="1:11" s="22" customFormat="1" ht="26.25" customHeight="1" x14ac:dyDescent="0.2">
      <c r="A59" s="134"/>
      <c r="B59" s="166" t="s">
        <v>158</v>
      </c>
      <c r="C59" s="167" t="s">
        <v>418</v>
      </c>
      <c r="D59" s="157"/>
      <c r="E59" s="158"/>
      <c r="F59" s="67"/>
      <c r="G59" s="114"/>
      <c r="H59" s="201"/>
    </row>
    <row r="60" spans="1:11" s="22" customFormat="1" ht="38.25" customHeight="1" x14ac:dyDescent="0.2">
      <c r="A60" s="134" t="s">
        <v>230</v>
      </c>
      <c r="B60" s="149" t="s">
        <v>158</v>
      </c>
      <c r="C60" s="144" t="s">
        <v>373</v>
      </c>
      <c r="D60" s="145" t="s">
        <v>134</v>
      </c>
      <c r="E60" s="146">
        <v>105</v>
      </c>
      <c r="F60" s="67"/>
      <c r="G60" s="114">
        <f>ROUND(E60*F60,2)</f>
        <v>0</v>
      </c>
      <c r="H60" s="201"/>
    </row>
    <row r="61" spans="1:11" s="22" customFormat="1" ht="36" customHeight="1" x14ac:dyDescent="0.2">
      <c r="A61" s="134" t="s">
        <v>231</v>
      </c>
      <c r="B61" s="149" t="s">
        <v>158</v>
      </c>
      <c r="C61" s="144" t="s">
        <v>374</v>
      </c>
      <c r="D61" s="145" t="s">
        <v>134</v>
      </c>
      <c r="E61" s="146">
        <v>66</v>
      </c>
      <c r="F61" s="67"/>
      <c r="G61" s="114">
        <f>ROUND(E61*F61,2)</f>
        <v>0</v>
      </c>
      <c r="H61" s="201"/>
    </row>
    <row r="62" spans="1:11" s="22" customFormat="1" ht="51" customHeight="1" x14ac:dyDescent="0.2">
      <c r="A62" s="134" t="s">
        <v>232</v>
      </c>
      <c r="B62" s="149" t="s">
        <v>158</v>
      </c>
      <c r="C62" s="144" t="s">
        <v>159</v>
      </c>
      <c r="D62" s="145" t="s">
        <v>134</v>
      </c>
      <c r="E62" s="146">
        <v>137</v>
      </c>
      <c r="F62" s="67"/>
      <c r="G62" s="114">
        <f>ROUND(E62*F62,2)</f>
        <v>0</v>
      </c>
      <c r="H62" s="201"/>
    </row>
    <row r="63" spans="1:11" s="22" customFormat="1" ht="23.1" customHeight="1" x14ac:dyDescent="0.2">
      <c r="A63" s="365" t="s">
        <v>68</v>
      </c>
      <c r="B63" s="368"/>
      <c r="C63" s="368"/>
      <c r="D63" s="368"/>
      <c r="E63" s="368"/>
      <c r="F63" s="366"/>
      <c r="G63" s="116">
        <f>SUM(G47:G62)</f>
        <v>0</v>
      </c>
      <c r="H63" s="201"/>
    </row>
    <row r="64" spans="1:11" s="22" customFormat="1" ht="23.25" customHeight="1" x14ac:dyDescent="0.2">
      <c r="A64" s="107" t="s">
        <v>233</v>
      </c>
      <c r="B64" s="108" t="s">
        <v>161</v>
      </c>
      <c r="C64" s="108" t="s">
        <v>69</v>
      </c>
      <c r="D64" s="109" t="s">
        <v>37</v>
      </c>
      <c r="E64" s="117"/>
      <c r="F64" s="142"/>
      <c r="G64" s="143"/>
      <c r="H64" s="201"/>
      <c r="I64" s="217"/>
      <c r="J64" s="222"/>
      <c r="K64" s="221"/>
    </row>
    <row r="65" spans="1:11" s="22" customFormat="1" ht="37.5" customHeight="1" x14ac:dyDescent="0.2">
      <c r="A65" s="107"/>
      <c r="B65" s="160" t="s">
        <v>160</v>
      </c>
      <c r="C65" s="156" t="s">
        <v>185</v>
      </c>
      <c r="D65" s="161"/>
      <c r="E65" s="162"/>
      <c r="F65" s="142"/>
      <c r="G65" s="95"/>
      <c r="H65" s="201"/>
    </row>
    <row r="66" spans="1:11" s="22" customFormat="1" ht="33" customHeight="1" x14ac:dyDescent="0.2">
      <c r="A66" s="134" t="s">
        <v>234</v>
      </c>
      <c r="B66" s="148" t="s">
        <v>160</v>
      </c>
      <c r="C66" s="152" t="s">
        <v>184</v>
      </c>
      <c r="D66" s="150" t="s">
        <v>134</v>
      </c>
      <c r="E66" s="168">
        <v>10000</v>
      </c>
      <c r="F66" s="142"/>
      <c r="G66" s="114">
        <f>ROUND(E66*F66,2)</f>
        <v>0</v>
      </c>
      <c r="H66" s="201"/>
      <c r="I66" s="206"/>
    </row>
    <row r="67" spans="1:11" s="22" customFormat="1" ht="28.5" customHeight="1" x14ac:dyDescent="0.2">
      <c r="A67" s="107"/>
      <c r="B67" s="108" t="s">
        <v>70</v>
      </c>
      <c r="C67" s="373" t="s">
        <v>194</v>
      </c>
      <c r="D67" s="374"/>
      <c r="E67" s="374"/>
      <c r="F67" s="375"/>
      <c r="G67" s="95"/>
      <c r="H67" s="201"/>
    </row>
    <row r="68" spans="1:11" s="22" customFormat="1" ht="31.5" customHeight="1" x14ac:dyDescent="0.2">
      <c r="A68" s="134" t="s">
        <v>235</v>
      </c>
      <c r="B68" s="148" t="s">
        <v>70</v>
      </c>
      <c r="C68" s="282" t="s">
        <v>440</v>
      </c>
      <c r="D68" s="285" t="s">
        <v>41</v>
      </c>
      <c r="E68" s="286">
        <v>19.5</v>
      </c>
      <c r="F68" s="67"/>
      <c r="G68" s="114">
        <f>ROUND(E68*F68,2)</f>
        <v>0</v>
      </c>
      <c r="H68" s="201"/>
    </row>
    <row r="69" spans="1:11" s="22" customFormat="1" ht="27.75" customHeight="1" x14ac:dyDescent="0.2">
      <c r="A69" s="283" t="s">
        <v>236</v>
      </c>
      <c r="B69" s="284" t="s">
        <v>70</v>
      </c>
      <c r="C69" s="282" t="s">
        <v>441</v>
      </c>
      <c r="D69" s="285" t="s">
        <v>134</v>
      </c>
      <c r="E69" s="286">
        <v>0.8</v>
      </c>
      <c r="F69" s="67"/>
      <c r="G69" s="114">
        <f t="shared" ref="G69:G72" si="4">ROUND(E69*F69,2)</f>
        <v>0</v>
      </c>
      <c r="H69" s="201"/>
    </row>
    <row r="70" spans="1:11" s="22" customFormat="1" ht="26.25" customHeight="1" x14ac:dyDescent="0.2">
      <c r="A70" s="283" t="s">
        <v>237</v>
      </c>
      <c r="B70" s="284" t="s">
        <v>70</v>
      </c>
      <c r="C70" s="282" t="s">
        <v>442</v>
      </c>
      <c r="D70" s="285" t="s">
        <v>115</v>
      </c>
      <c r="E70" s="286">
        <v>0.5</v>
      </c>
      <c r="F70" s="67"/>
      <c r="G70" s="114">
        <f t="shared" si="4"/>
        <v>0</v>
      </c>
      <c r="H70" s="201"/>
    </row>
    <row r="71" spans="1:11" s="22" customFormat="1" ht="25.5" customHeight="1" x14ac:dyDescent="0.2">
      <c r="A71" s="283" t="s">
        <v>445</v>
      </c>
      <c r="B71" s="284" t="s">
        <v>70</v>
      </c>
      <c r="C71" s="282" t="s">
        <v>444</v>
      </c>
      <c r="D71" s="285" t="s">
        <v>134</v>
      </c>
      <c r="E71" s="286">
        <v>74</v>
      </c>
      <c r="F71" s="67"/>
      <c r="G71" s="114">
        <f t="shared" si="4"/>
        <v>0</v>
      </c>
      <c r="H71" s="201"/>
    </row>
    <row r="72" spans="1:11" s="22" customFormat="1" ht="34.5" customHeight="1" x14ac:dyDescent="0.2">
      <c r="A72" s="283" t="s">
        <v>446</v>
      </c>
      <c r="B72" s="284" t="s">
        <v>70</v>
      </c>
      <c r="C72" s="282" t="s">
        <v>443</v>
      </c>
      <c r="D72" s="285" t="s">
        <v>134</v>
      </c>
      <c r="E72" s="286">
        <v>58.5</v>
      </c>
      <c r="F72" s="67"/>
      <c r="G72" s="114">
        <f t="shared" si="4"/>
        <v>0</v>
      </c>
      <c r="H72" s="201"/>
    </row>
    <row r="73" spans="1:11" s="22" customFormat="1" ht="37.5" customHeight="1" x14ac:dyDescent="0.2">
      <c r="A73" s="134"/>
      <c r="B73" s="160" t="s">
        <v>162</v>
      </c>
      <c r="C73" s="156" t="s">
        <v>195</v>
      </c>
      <c r="D73" s="161"/>
      <c r="E73" s="162"/>
      <c r="F73" s="67"/>
      <c r="G73" s="114"/>
      <c r="H73" s="201"/>
    </row>
    <row r="74" spans="1:11" s="22" customFormat="1" ht="39" customHeight="1" x14ac:dyDescent="0.2">
      <c r="A74" s="283" t="s">
        <v>447</v>
      </c>
      <c r="B74" s="148" t="s">
        <v>162</v>
      </c>
      <c r="C74" s="144" t="s">
        <v>375</v>
      </c>
      <c r="D74" s="145" t="s">
        <v>134</v>
      </c>
      <c r="E74" s="159">
        <v>1290</v>
      </c>
      <c r="F74" s="67"/>
      <c r="G74" s="114">
        <f>ROUND(E74*F74,2)</f>
        <v>0</v>
      </c>
      <c r="H74" s="201"/>
    </row>
    <row r="75" spans="1:11" s="22" customFormat="1" ht="56.25" customHeight="1" x14ac:dyDescent="0.2">
      <c r="A75" s="283" t="s">
        <v>448</v>
      </c>
      <c r="B75" s="148" t="s">
        <v>162</v>
      </c>
      <c r="C75" s="164" t="s">
        <v>376</v>
      </c>
      <c r="D75" s="145" t="s">
        <v>134</v>
      </c>
      <c r="E75" s="159">
        <v>186</v>
      </c>
      <c r="F75" s="67"/>
      <c r="G75" s="114">
        <f>ROUND(E75*F75,2)</f>
        <v>0</v>
      </c>
      <c r="H75" s="201"/>
    </row>
    <row r="76" spans="1:11" s="22" customFormat="1" ht="30.6" customHeight="1" x14ac:dyDescent="0.2">
      <c r="A76" s="365" t="s">
        <v>71</v>
      </c>
      <c r="B76" s="366"/>
      <c r="C76" s="366"/>
      <c r="D76" s="366"/>
      <c r="E76" s="366"/>
      <c r="F76" s="366"/>
      <c r="G76" s="116">
        <f>SUM(G66:G75)</f>
        <v>0</v>
      </c>
      <c r="H76" s="201"/>
    </row>
    <row r="77" spans="1:11" s="22" customFormat="1" ht="32.25" customHeight="1" x14ac:dyDescent="0.2">
      <c r="A77" s="107" t="s">
        <v>238</v>
      </c>
      <c r="B77" s="108" t="s">
        <v>164</v>
      </c>
      <c r="C77" s="373" t="s">
        <v>196</v>
      </c>
      <c r="D77" s="374"/>
      <c r="E77" s="374"/>
      <c r="F77" s="374"/>
      <c r="G77" s="376"/>
      <c r="H77" s="201"/>
    </row>
    <row r="78" spans="1:11" s="22" customFormat="1" ht="30.6" customHeight="1" x14ac:dyDescent="0.2">
      <c r="A78" s="107"/>
      <c r="B78" s="160" t="s">
        <v>163</v>
      </c>
      <c r="C78" s="108" t="s">
        <v>72</v>
      </c>
      <c r="D78" s="109" t="s">
        <v>37</v>
      </c>
      <c r="E78" s="117"/>
      <c r="F78" s="67"/>
      <c r="G78" s="95"/>
      <c r="H78" s="201"/>
    </row>
    <row r="79" spans="1:11" s="22" customFormat="1" ht="39.75" customHeight="1" x14ac:dyDescent="0.2">
      <c r="A79" s="134" t="s">
        <v>239</v>
      </c>
      <c r="B79" s="148" t="s">
        <v>163</v>
      </c>
      <c r="C79" s="144" t="s">
        <v>449</v>
      </c>
      <c r="D79" s="145" t="s">
        <v>134</v>
      </c>
      <c r="E79" s="287">
        <v>106</v>
      </c>
      <c r="F79" s="67"/>
      <c r="G79" s="114">
        <f>ROUND(E79*F79,2)</f>
        <v>0</v>
      </c>
      <c r="H79" s="385"/>
      <c r="I79" s="386"/>
      <c r="J79" s="222"/>
      <c r="K79" s="217"/>
    </row>
    <row r="80" spans="1:11" s="22" customFormat="1" ht="36" customHeight="1" x14ac:dyDescent="0.2">
      <c r="A80" s="288" t="s">
        <v>240</v>
      </c>
      <c r="B80" s="289" t="s">
        <v>163</v>
      </c>
      <c r="C80" s="290" t="s">
        <v>367</v>
      </c>
      <c r="D80" s="291" t="s">
        <v>134</v>
      </c>
      <c r="E80" s="292">
        <v>20</v>
      </c>
      <c r="F80" s="293"/>
      <c r="G80" s="294">
        <f>ROUND(E80*F80,2)</f>
        <v>0</v>
      </c>
      <c r="H80" s="201"/>
      <c r="I80" s="216"/>
      <c r="J80" s="222"/>
      <c r="K80" s="217"/>
    </row>
    <row r="81" spans="1:11" s="22" customFormat="1" ht="30.6" customHeight="1" x14ac:dyDescent="0.2">
      <c r="A81" s="107"/>
      <c r="B81" s="108" t="s">
        <v>73</v>
      </c>
      <c r="C81" s="108" t="s">
        <v>74</v>
      </c>
      <c r="D81" s="109" t="s">
        <v>37</v>
      </c>
      <c r="E81" s="113"/>
      <c r="F81" s="142"/>
      <c r="G81" s="95"/>
      <c r="H81" s="201"/>
    </row>
    <row r="82" spans="1:11" s="22" customFormat="1" ht="27" customHeight="1" x14ac:dyDescent="0.2">
      <c r="A82" s="134" t="s">
        <v>241</v>
      </c>
      <c r="B82" s="149" t="s">
        <v>165</v>
      </c>
      <c r="C82" s="144" t="s">
        <v>166</v>
      </c>
      <c r="D82" s="145" t="s">
        <v>61</v>
      </c>
      <c r="E82" s="159">
        <v>20</v>
      </c>
      <c r="F82" s="67"/>
      <c r="G82" s="114">
        <f>ROUND(E82*F82,2)</f>
        <v>0</v>
      </c>
      <c r="H82" s="201"/>
    </row>
    <row r="83" spans="1:11" s="22" customFormat="1" ht="27.75" customHeight="1" x14ac:dyDescent="0.2">
      <c r="A83" s="134" t="s">
        <v>241</v>
      </c>
      <c r="B83" s="149" t="s">
        <v>165</v>
      </c>
      <c r="C83" s="144" t="s">
        <v>167</v>
      </c>
      <c r="D83" s="145" t="s">
        <v>61</v>
      </c>
      <c r="E83" s="159">
        <v>19</v>
      </c>
      <c r="F83" s="67"/>
      <c r="G83" s="114">
        <f>ROUND(E83*F83,2)</f>
        <v>0</v>
      </c>
      <c r="H83" s="201"/>
    </row>
    <row r="84" spans="1:11" s="22" customFormat="1" ht="29.25" customHeight="1" x14ac:dyDescent="0.2">
      <c r="A84" s="134" t="s">
        <v>242</v>
      </c>
      <c r="B84" s="149" t="s">
        <v>165</v>
      </c>
      <c r="C84" s="144" t="s">
        <v>168</v>
      </c>
      <c r="D84" s="145" t="s">
        <v>61</v>
      </c>
      <c r="E84" s="159">
        <v>5</v>
      </c>
      <c r="F84" s="67"/>
      <c r="G84" s="114">
        <f>ROUND(E84*F84,2)</f>
        <v>0</v>
      </c>
      <c r="H84" s="201"/>
    </row>
    <row r="85" spans="1:11" s="22" customFormat="1" ht="30.6" customHeight="1" x14ac:dyDescent="0.2">
      <c r="A85" s="107"/>
      <c r="B85" s="160" t="s">
        <v>169</v>
      </c>
      <c r="C85" s="108" t="s">
        <v>75</v>
      </c>
      <c r="D85" s="109" t="s">
        <v>37</v>
      </c>
      <c r="E85" s="113"/>
      <c r="F85" s="67"/>
      <c r="G85" s="95"/>
      <c r="H85" s="201"/>
    </row>
    <row r="86" spans="1:11" s="22" customFormat="1" ht="30.6" customHeight="1" x14ac:dyDescent="0.2">
      <c r="A86" s="134" t="s">
        <v>243</v>
      </c>
      <c r="B86" s="148" t="s">
        <v>169</v>
      </c>
      <c r="C86" s="144" t="s">
        <v>307</v>
      </c>
      <c r="D86" s="145" t="s">
        <v>41</v>
      </c>
      <c r="E86" s="159">
        <v>225</v>
      </c>
      <c r="F86" s="67"/>
      <c r="G86" s="114">
        <f>ROUND(E86*F86,2)</f>
        <v>0</v>
      </c>
      <c r="H86" s="201"/>
      <c r="I86" s="222"/>
      <c r="J86" s="222"/>
      <c r="K86" s="217"/>
    </row>
    <row r="87" spans="1:11" s="22" customFormat="1" ht="30" customHeight="1" x14ac:dyDescent="0.2">
      <c r="A87" s="365" t="s">
        <v>76</v>
      </c>
      <c r="B87" s="366"/>
      <c r="C87" s="366"/>
      <c r="D87" s="366"/>
      <c r="E87" s="366"/>
      <c r="F87" s="366"/>
      <c r="G87" s="116">
        <f>SUM(G80:G86)</f>
        <v>0</v>
      </c>
      <c r="H87" s="201"/>
    </row>
    <row r="88" spans="1:11" s="22" customFormat="1" ht="21" customHeight="1" x14ac:dyDescent="0.2">
      <c r="A88" s="107" t="s">
        <v>244</v>
      </c>
      <c r="B88" s="108" t="s">
        <v>77</v>
      </c>
      <c r="C88" s="108" t="s">
        <v>78</v>
      </c>
      <c r="D88" s="109" t="s">
        <v>37</v>
      </c>
      <c r="E88" s="117"/>
      <c r="F88" s="67"/>
      <c r="G88" s="95"/>
      <c r="H88" s="201"/>
    </row>
    <row r="89" spans="1:11" s="22" customFormat="1" ht="34.5" customHeight="1" x14ac:dyDescent="0.2">
      <c r="A89" s="107"/>
      <c r="B89" s="160" t="s">
        <v>176</v>
      </c>
      <c r="C89" s="369" t="s">
        <v>177</v>
      </c>
      <c r="D89" s="370"/>
      <c r="E89" s="370"/>
      <c r="F89" s="370"/>
      <c r="G89" s="371"/>
      <c r="H89" s="201"/>
    </row>
    <row r="90" spans="1:11" s="22" customFormat="1" ht="38.25" customHeight="1" x14ac:dyDescent="0.2">
      <c r="A90" s="134" t="s">
        <v>245</v>
      </c>
      <c r="B90" s="149" t="s">
        <v>176</v>
      </c>
      <c r="C90" s="144" t="s">
        <v>178</v>
      </c>
      <c r="D90" s="145" t="s">
        <v>41</v>
      </c>
      <c r="E90" s="159">
        <v>652</v>
      </c>
      <c r="F90" s="67"/>
      <c r="G90" s="114">
        <f>ROUND(E90*F90,2)</f>
        <v>0</v>
      </c>
      <c r="H90" s="201"/>
    </row>
    <row r="91" spans="1:11" s="22" customFormat="1" ht="36.75" customHeight="1" x14ac:dyDescent="0.2">
      <c r="A91" s="134" t="s">
        <v>246</v>
      </c>
      <c r="B91" s="149" t="s">
        <v>176</v>
      </c>
      <c r="C91" s="144" t="s">
        <v>179</v>
      </c>
      <c r="D91" s="145" t="s">
        <v>41</v>
      </c>
      <c r="E91" s="159">
        <v>464</v>
      </c>
      <c r="F91" s="67"/>
      <c r="G91" s="114">
        <f>ROUND(E91*F91,2)</f>
        <v>0</v>
      </c>
      <c r="H91" s="201"/>
    </row>
    <row r="92" spans="1:11" s="22" customFormat="1" ht="39.75" customHeight="1" x14ac:dyDescent="0.2">
      <c r="A92" s="134" t="s">
        <v>247</v>
      </c>
      <c r="B92" s="163" t="s">
        <v>176</v>
      </c>
      <c r="C92" s="144" t="s">
        <v>180</v>
      </c>
      <c r="D92" s="145" t="s">
        <v>41</v>
      </c>
      <c r="E92" s="159">
        <v>226</v>
      </c>
      <c r="F92" s="67"/>
      <c r="G92" s="114">
        <f>ROUND(E92*F92,2)</f>
        <v>0</v>
      </c>
      <c r="H92" s="201"/>
    </row>
    <row r="93" spans="1:11" s="22" customFormat="1" ht="30.6" customHeight="1" x14ac:dyDescent="0.2">
      <c r="A93" s="107"/>
      <c r="B93" s="166" t="s">
        <v>181</v>
      </c>
      <c r="C93" s="373" t="s">
        <v>197</v>
      </c>
      <c r="D93" s="374"/>
      <c r="E93" s="374"/>
      <c r="F93" s="374"/>
      <c r="G93" s="376"/>
      <c r="H93" s="201"/>
    </row>
    <row r="94" spans="1:11" s="22" customFormat="1" ht="30.6" customHeight="1" x14ac:dyDescent="0.2">
      <c r="A94" s="134" t="s">
        <v>248</v>
      </c>
      <c r="B94" s="149" t="s">
        <v>181</v>
      </c>
      <c r="C94" s="144" t="s">
        <v>182</v>
      </c>
      <c r="D94" s="145" t="s">
        <v>41</v>
      </c>
      <c r="E94" s="146">
        <v>657</v>
      </c>
      <c r="F94" s="142"/>
      <c r="G94" s="114">
        <f>ROUND(E94*F94,2)</f>
        <v>0</v>
      </c>
      <c r="H94" s="201"/>
    </row>
    <row r="95" spans="1:11" s="22" customFormat="1" ht="33" customHeight="1" x14ac:dyDescent="0.2">
      <c r="A95" s="107"/>
      <c r="B95" s="160" t="s">
        <v>186</v>
      </c>
      <c r="C95" s="377" t="s">
        <v>187</v>
      </c>
      <c r="D95" s="378"/>
      <c r="E95" s="378"/>
      <c r="F95" s="378"/>
      <c r="G95" s="379"/>
      <c r="H95" s="201"/>
    </row>
    <row r="96" spans="1:11" s="22" customFormat="1" ht="105.75" customHeight="1" x14ac:dyDescent="0.2">
      <c r="A96" s="134" t="s">
        <v>249</v>
      </c>
      <c r="B96" s="163" t="s">
        <v>186</v>
      </c>
      <c r="C96" s="164" t="s">
        <v>450</v>
      </c>
      <c r="D96" s="295" t="s">
        <v>41</v>
      </c>
      <c r="E96" s="296">
        <v>4</v>
      </c>
      <c r="F96" s="67"/>
      <c r="G96" s="114">
        <f>ROUND(E96*F96,2)</f>
        <v>0</v>
      </c>
      <c r="H96" s="201"/>
    </row>
    <row r="97" spans="1:9" s="22" customFormat="1" ht="41.25" customHeight="1" x14ac:dyDescent="0.2">
      <c r="A97" s="365" t="s">
        <v>79</v>
      </c>
      <c r="B97" s="366"/>
      <c r="C97" s="366"/>
      <c r="D97" s="366"/>
      <c r="E97" s="366"/>
      <c r="F97" s="366"/>
      <c r="G97" s="174">
        <f>SUM(G90:G96)</f>
        <v>0</v>
      </c>
      <c r="H97" s="201"/>
    </row>
    <row r="98" spans="1:9" s="22" customFormat="1" ht="42.75" customHeight="1" x14ac:dyDescent="0.2">
      <c r="A98" s="175" t="s">
        <v>94</v>
      </c>
      <c r="B98" s="166" t="s">
        <v>198</v>
      </c>
      <c r="C98" s="167" t="s">
        <v>199</v>
      </c>
      <c r="D98" s="202"/>
      <c r="E98" s="203"/>
      <c r="F98" s="171"/>
      <c r="G98" s="172"/>
      <c r="H98" s="201"/>
    </row>
    <row r="99" spans="1:9" s="22" customFormat="1" ht="36.75" customHeight="1" x14ac:dyDescent="0.2">
      <c r="A99" s="170"/>
      <c r="B99" s="160" t="s">
        <v>200</v>
      </c>
      <c r="C99" s="377" t="s">
        <v>201</v>
      </c>
      <c r="D99" s="378"/>
      <c r="E99" s="378"/>
      <c r="F99" s="378"/>
      <c r="G99" s="379"/>
      <c r="H99" s="201"/>
    </row>
    <row r="100" spans="1:9" s="22" customFormat="1" ht="30.6" customHeight="1" x14ac:dyDescent="0.2">
      <c r="A100" s="170" t="s">
        <v>250</v>
      </c>
      <c r="B100" s="149" t="s">
        <v>200</v>
      </c>
      <c r="C100" s="144" t="s">
        <v>308</v>
      </c>
      <c r="D100" s="145" t="s">
        <v>41</v>
      </c>
      <c r="E100" s="146">
        <v>23</v>
      </c>
      <c r="F100" s="171"/>
      <c r="G100" s="114">
        <f>ROUND(E100*F100,2)</f>
        <v>0</v>
      </c>
      <c r="H100" s="201"/>
      <c r="I100" s="68"/>
    </row>
    <row r="101" spans="1:9" s="22" customFormat="1" ht="30.6" customHeight="1" x14ac:dyDescent="0.2">
      <c r="A101" s="361" t="s">
        <v>202</v>
      </c>
      <c r="B101" s="361"/>
      <c r="C101" s="361"/>
      <c r="D101" s="361"/>
      <c r="E101" s="361"/>
      <c r="F101" s="361"/>
      <c r="G101" s="174">
        <f>G100</f>
        <v>0</v>
      </c>
      <c r="H101" s="201"/>
    </row>
    <row r="102" spans="1:9" s="22" customFormat="1" ht="36" customHeight="1" thickBot="1" x14ac:dyDescent="0.25">
      <c r="A102" s="362" t="s">
        <v>80</v>
      </c>
      <c r="B102" s="363"/>
      <c r="C102" s="363"/>
      <c r="D102" s="363"/>
      <c r="E102" s="363"/>
      <c r="F102" s="364"/>
      <c r="G102" s="204">
        <f>G101+G97+G87+G76+G63+G44+G29+G25</f>
        <v>0</v>
      </c>
      <c r="H102" s="205"/>
    </row>
    <row r="103" spans="1:9" ht="26.25" customHeight="1" x14ac:dyDescent="0.2">
      <c r="A103" s="106" t="s">
        <v>25</v>
      </c>
    </row>
  </sheetData>
  <mergeCells count="28">
    <mergeCell ref="C99:G99"/>
    <mergeCell ref="H12:I12"/>
    <mergeCell ref="H24:I24"/>
    <mergeCell ref="H32:I32"/>
    <mergeCell ref="H56:I56"/>
    <mergeCell ref="H79:I79"/>
    <mergeCell ref="A97:F97"/>
    <mergeCell ref="A1:G1"/>
    <mergeCell ref="A2:A3"/>
    <mergeCell ref="B2:B3"/>
    <mergeCell ref="C2:C3"/>
    <mergeCell ref="D2:E2"/>
    <mergeCell ref="A101:F101"/>
    <mergeCell ref="A4:G4"/>
    <mergeCell ref="A102:F102"/>
    <mergeCell ref="A25:F25"/>
    <mergeCell ref="A29:F29"/>
    <mergeCell ref="A44:F44"/>
    <mergeCell ref="A63:F63"/>
    <mergeCell ref="A76:F76"/>
    <mergeCell ref="A87:F87"/>
    <mergeCell ref="C46:G46"/>
    <mergeCell ref="C57:E57"/>
    <mergeCell ref="C67:F67"/>
    <mergeCell ref="C77:G77"/>
    <mergeCell ref="C89:G89"/>
    <mergeCell ref="C93:G93"/>
    <mergeCell ref="C95:G9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3"/>
  <sheetViews>
    <sheetView zoomScale="120" zoomScaleNormal="120" zoomScaleSheetLayoutView="100" workbookViewId="0">
      <selection activeCell="D23" sqref="D23"/>
    </sheetView>
  </sheetViews>
  <sheetFormatPr defaultColWidth="9.140625" defaultRowHeight="43.5" customHeight="1" x14ac:dyDescent="0.2"/>
  <cols>
    <col min="1" max="1" width="7.85546875" style="55" customWidth="1"/>
    <col min="2" max="2" width="12.28515625" style="55" customWidth="1"/>
    <col min="3" max="3" width="49.42578125" style="55" customWidth="1"/>
    <col min="4" max="4" width="7.7109375" style="55" customWidth="1"/>
    <col min="5" max="5" width="11" style="191" customWidth="1"/>
    <col min="6" max="6" width="11.42578125" style="55" customWidth="1"/>
    <col min="7" max="7" width="12.85546875" style="55" customWidth="1"/>
    <col min="8" max="8" width="82.7109375" style="55" customWidth="1"/>
    <col min="9" max="16384" width="9.140625" style="55"/>
  </cols>
  <sheetData>
    <row r="1" spans="1:10" ht="44.25" customHeight="1" thickBot="1" x14ac:dyDescent="0.25">
      <c r="A1" s="298" t="s">
        <v>393</v>
      </c>
      <c r="B1" s="299"/>
      <c r="C1" s="299"/>
      <c r="D1" s="299"/>
      <c r="E1" s="299"/>
      <c r="F1" s="299"/>
      <c r="G1" s="300"/>
    </row>
    <row r="2" spans="1:10" ht="43.5" customHeight="1" x14ac:dyDescent="0.2">
      <c r="A2" s="390" t="s">
        <v>15</v>
      </c>
      <c r="B2" s="392" t="s">
        <v>26</v>
      </c>
      <c r="C2" s="394" t="s">
        <v>27</v>
      </c>
      <c r="D2" s="394" t="s">
        <v>28</v>
      </c>
      <c r="E2" s="394"/>
      <c r="F2" s="176" t="s">
        <v>345</v>
      </c>
      <c r="G2" s="177" t="s">
        <v>341</v>
      </c>
    </row>
    <row r="3" spans="1:10" ht="30" customHeight="1" x14ac:dyDescent="0.2">
      <c r="A3" s="391"/>
      <c r="B3" s="393"/>
      <c r="C3" s="395"/>
      <c r="D3" s="237" t="s">
        <v>29</v>
      </c>
      <c r="E3" s="247" t="s">
        <v>175</v>
      </c>
      <c r="F3" s="184" t="s">
        <v>19</v>
      </c>
      <c r="G3" s="185" t="s">
        <v>19</v>
      </c>
    </row>
    <row r="4" spans="1:10" ht="33.75" customHeight="1" x14ac:dyDescent="0.2">
      <c r="A4" s="347" t="s">
        <v>425</v>
      </c>
      <c r="B4" s="348"/>
      <c r="C4" s="348"/>
      <c r="D4" s="348"/>
      <c r="E4" s="348"/>
      <c r="F4" s="348"/>
      <c r="G4" s="349"/>
    </row>
    <row r="5" spans="1:10" ht="25.5" customHeight="1" x14ac:dyDescent="0.2">
      <c r="A5" s="256"/>
      <c r="B5" s="256"/>
      <c r="C5" s="398" t="s">
        <v>424</v>
      </c>
      <c r="D5" s="399"/>
      <c r="E5" s="399"/>
      <c r="F5" s="399"/>
      <c r="G5" s="400"/>
    </row>
    <row r="6" spans="1:10" ht="27.75" customHeight="1" x14ac:dyDescent="0.2">
      <c r="A6" s="244" t="s">
        <v>45</v>
      </c>
      <c r="B6" s="257" t="s">
        <v>379</v>
      </c>
      <c r="C6" s="258" t="s">
        <v>317</v>
      </c>
      <c r="D6" s="259" t="s">
        <v>41</v>
      </c>
      <c r="E6" s="260">
        <v>30</v>
      </c>
      <c r="F6" s="261"/>
      <c r="G6" s="246">
        <f>ROUND(E6*F6,2)</f>
        <v>0</v>
      </c>
      <c r="I6" s="186"/>
    </row>
    <row r="7" spans="1:10" ht="27" customHeight="1" x14ac:dyDescent="0.2">
      <c r="A7" s="93" t="s">
        <v>47</v>
      </c>
      <c r="B7" s="249" t="s">
        <v>379</v>
      </c>
      <c r="C7" s="78" t="s">
        <v>275</v>
      </c>
      <c r="D7" s="248" t="s">
        <v>41</v>
      </c>
      <c r="E7" s="178">
        <v>493</v>
      </c>
      <c r="F7" s="66"/>
      <c r="G7" s="100">
        <f>ROUND(E7*F7,2)</f>
        <v>0</v>
      </c>
    </row>
    <row r="8" spans="1:10" ht="18.600000000000001" customHeight="1" x14ac:dyDescent="0.2">
      <c r="A8" s="94"/>
      <c r="B8" s="250"/>
      <c r="C8" s="79" t="s">
        <v>203</v>
      </c>
      <c r="D8" s="123"/>
      <c r="E8" s="190"/>
      <c r="F8" s="142"/>
      <c r="G8" s="102"/>
    </row>
    <row r="9" spans="1:10" ht="28.5" customHeight="1" x14ac:dyDescent="0.2">
      <c r="A9" s="207" t="s">
        <v>49</v>
      </c>
      <c r="B9" s="251" t="s">
        <v>379</v>
      </c>
      <c r="C9" s="208" t="s">
        <v>377</v>
      </c>
      <c r="D9" s="179" t="s">
        <v>115</v>
      </c>
      <c r="E9" s="178">
        <v>10</v>
      </c>
      <c r="F9" s="142"/>
      <c r="G9" s="100">
        <f>ROUND(E9*F9,2)</f>
        <v>0</v>
      </c>
      <c r="H9" s="186"/>
      <c r="I9" s="211"/>
    </row>
    <row r="10" spans="1:10" s="22" customFormat="1" ht="46.5" customHeight="1" x14ac:dyDescent="0.2">
      <c r="A10" s="93" t="s">
        <v>50</v>
      </c>
      <c r="B10" s="179" t="s">
        <v>379</v>
      </c>
      <c r="C10" s="180" t="s">
        <v>309</v>
      </c>
      <c r="D10" s="179" t="s">
        <v>41</v>
      </c>
      <c r="E10" s="178">
        <v>65</v>
      </c>
      <c r="F10" s="142"/>
      <c r="G10" s="100">
        <f t="shared" ref="G10:G17" si="0">ROUND(E10*F10,2)</f>
        <v>0</v>
      </c>
      <c r="H10" s="115"/>
      <c r="I10" s="23"/>
    </row>
    <row r="11" spans="1:10" s="22" customFormat="1" ht="44.25" customHeight="1" x14ac:dyDescent="0.2">
      <c r="A11" s="93" t="s">
        <v>51</v>
      </c>
      <c r="B11" s="179" t="s">
        <v>379</v>
      </c>
      <c r="C11" s="180" t="s">
        <v>316</v>
      </c>
      <c r="D11" s="179" t="s">
        <v>41</v>
      </c>
      <c r="E11" s="178">
        <v>20</v>
      </c>
      <c r="F11" s="142"/>
      <c r="G11" s="100">
        <f t="shared" si="0"/>
        <v>0</v>
      </c>
      <c r="H11" s="115"/>
    </row>
    <row r="12" spans="1:10" s="22" customFormat="1" ht="40.5" customHeight="1" x14ac:dyDescent="0.2">
      <c r="A12" s="93" t="s">
        <v>52</v>
      </c>
      <c r="B12" s="179" t="s">
        <v>379</v>
      </c>
      <c r="C12" s="180" t="s">
        <v>315</v>
      </c>
      <c r="D12" s="179" t="s">
        <v>41</v>
      </c>
      <c r="E12" s="178">
        <v>180</v>
      </c>
      <c r="F12" s="142"/>
      <c r="G12" s="100">
        <f t="shared" si="0"/>
        <v>0</v>
      </c>
      <c r="H12" s="115"/>
    </row>
    <row r="13" spans="1:10" s="22" customFormat="1" ht="51.75" customHeight="1" x14ac:dyDescent="0.2">
      <c r="A13" s="93" t="s">
        <v>53</v>
      </c>
      <c r="B13" s="179" t="s">
        <v>379</v>
      </c>
      <c r="C13" s="180" t="s">
        <v>314</v>
      </c>
      <c r="D13" s="179" t="s">
        <v>41</v>
      </c>
      <c r="E13" s="178">
        <v>50</v>
      </c>
      <c r="F13" s="142"/>
      <c r="G13" s="100">
        <f t="shared" si="0"/>
        <v>0</v>
      </c>
      <c r="H13" s="115"/>
    </row>
    <row r="14" spans="1:10" s="22" customFormat="1" ht="45.75" customHeight="1" x14ac:dyDescent="0.2">
      <c r="A14" s="93" t="s">
        <v>54</v>
      </c>
      <c r="B14" s="179" t="s">
        <v>379</v>
      </c>
      <c r="C14" s="180" t="s">
        <v>313</v>
      </c>
      <c r="D14" s="179" t="s">
        <v>41</v>
      </c>
      <c r="E14" s="178">
        <v>30</v>
      </c>
      <c r="F14" s="67"/>
      <c r="G14" s="100">
        <f t="shared" si="0"/>
        <v>0</v>
      </c>
      <c r="H14" s="115"/>
    </row>
    <row r="15" spans="1:10" s="22" customFormat="1" ht="51" customHeight="1" x14ac:dyDescent="0.2">
      <c r="A15" s="93" t="s">
        <v>55</v>
      </c>
      <c r="B15" s="179" t="s">
        <v>379</v>
      </c>
      <c r="C15" s="180" t="s">
        <v>319</v>
      </c>
      <c r="D15" s="179" t="s">
        <v>41</v>
      </c>
      <c r="E15" s="178">
        <v>600</v>
      </c>
      <c r="F15" s="67"/>
      <c r="G15" s="100">
        <f t="shared" si="0"/>
        <v>0</v>
      </c>
      <c r="H15" s="115"/>
    </row>
    <row r="16" spans="1:10" s="22" customFormat="1" ht="22.5" customHeight="1" x14ac:dyDescent="0.2">
      <c r="A16" s="93" t="s">
        <v>56</v>
      </c>
      <c r="B16" s="179" t="s">
        <v>379</v>
      </c>
      <c r="C16" s="180" t="s">
        <v>329</v>
      </c>
      <c r="D16" s="179" t="s">
        <v>41</v>
      </c>
      <c r="E16" s="178">
        <v>15</v>
      </c>
      <c r="F16" s="67"/>
      <c r="G16" s="100">
        <f t="shared" si="0"/>
        <v>0</v>
      </c>
      <c r="H16" s="115"/>
      <c r="I16" s="212"/>
      <c r="J16" s="68"/>
    </row>
    <row r="17" spans="1:8" s="22" customFormat="1" ht="43.5" customHeight="1" x14ac:dyDescent="0.2">
      <c r="A17" s="93" t="s">
        <v>57</v>
      </c>
      <c r="B17" s="179" t="s">
        <v>379</v>
      </c>
      <c r="C17" s="180" t="s">
        <v>406</v>
      </c>
      <c r="D17" s="179" t="s">
        <v>41</v>
      </c>
      <c r="E17" s="178">
        <v>760</v>
      </c>
      <c r="F17" s="67"/>
      <c r="G17" s="100">
        <f t="shared" si="0"/>
        <v>0</v>
      </c>
      <c r="H17" s="115"/>
    </row>
    <row r="18" spans="1:8" s="22" customFormat="1" ht="30" customHeight="1" x14ac:dyDescent="0.2">
      <c r="A18" s="93" t="s">
        <v>58</v>
      </c>
      <c r="B18" s="179" t="s">
        <v>379</v>
      </c>
      <c r="C18" s="180" t="s">
        <v>318</v>
      </c>
      <c r="D18" s="179" t="s">
        <v>48</v>
      </c>
      <c r="E18" s="181">
        <v>1</v>
      </c>
      <c r="F18" s="142"/>
      <c r="G18" s="100">
        <f>ROUND(E18*F18,2)</f>
        <v>0</v>
      </c>
      <c r="H18" s="115"/>
    </row>
    <row r="19" spans="1:8" s="22" customFormat="1" ht="30.75" customHeight="1" x14ac:dyDescent="0.2">
      <c r="A19" s="93" t="s">
        <v>59</v>
      </c>
      <c r="B19" s="182" t="s">
        <v>379</v>
      </c>
      <c r="C19" s="183" t="s">
        <v>204</v>
      </c>
      <c r="D19" s="182" t="s">
        <v>41</v>
      </c>
      <c r="E19" s="189">
        <v>15</v>
      </c>
      <c r="F19" s="142"/>
      <c r="G19" s="100">
        <f>ROUND(E19*F19,2)</f>
        <v>0</v>
      </c>
      <c r="H19" s="115"/>
    </row>
    <row r="20" spans="1:8" s="22" customFormat="1" ht="28.5" customHeight="1" x14ac:dyDescent="0.2">
      <c r="A20" s="93" t="s">
        <v>60</v>
      </c>
      <c r="B20" s="182" t="s">
        <v>379</v>
      </c>
      <c r="C20" s="183" t="s">
        <v>205</v>
      </c>
      <c r="D20" s="396" t="s">
        <v>23</v>
      </c>
      <c r="E20" s="397"/>
      <c r="F20" s="142"/>
      <c r="G20" s="100">
        <f>ROUND(E20*F20,2)</f>
        <v>0</v>
      </c>
      <c r="H20" s="115"/>
    </row>
    <row r="21" spans="1:8" s="22" customFormat="1" ht="28.5" customHeight="1" x14ac:dyDescent="0.2">
      <c r="A21" s="365" t="s">
        <v>206</v>
      </c>
      <c r="B21" s="366"/>
      <c r="C21" s="367"/>
      <c r="D21" s="366"/>
      <c r="E21" s="366"/>
      <c r="F21" s="366"/>
      <c r="G21" s="116">
        <f>SUM(G6:G20)</f>
        <v>0</v>
      </c>
      <c r="H21" s="115"/>
    </row>
    <row r="22" spans="1:8" s="22" customFormat="1" ht="30.75" customHeight="1" x14ac:dyDescent="0.2">
      <c r="A22" s="262"/>
      <c r="B22" s="256"/>
      <c r="C22" s="398" t="s">
        <v>421</v>
      </c>
      <c r="D22" s="399"/>
      <c r="E22" s="399"/>
      <c r="F22" s="399"/>
      <c r="G22" s="401"/>
      <c r="H22" s="115"/>
    </row>
    <row r="23" spans="1:8" s="22" customFormat="1" ht="34.5" customHeight="1" x14ac:dyDescent="0.2">
      <c r="A23" s="93" t="s">
        <v>63</v>
      </c>
      <c r="B23" s="77" t="s">
        <v>380</v>
      </c>
      <c r="C23" s="78" t="s">
        <v>378</v>
      </c>
      <c r="D23" s="264" t="s">
        <v>115</v>
      </c>
      <c r="E23" s="263">
        <v>10</v>
      </c>
      <c r="F23" s="142"/>
      <c r="G23" s="100">
        <f t="shared" ref="G23:G29" si="1">ROUND(E23*F23,2)</f>
        <v>0</v>
      </c>
      <c r="H23" s="254"/>
    </row>
    <row r="24" spans="1:8" s="22" customFormat="1" ht="43.5" customHeight="1" x14ac:dyDescent="0.2">
      <c r="A24" s="244" t="s">
        <v>251</v>
      </c>
      <c r="B24" s="264" t="s">
        <v>380</v>
      </c>
      <c r="C24" s="265" t="s">
        <v>310</v>
      </c>
      <c r="D24" s="264" t="s">
        <v>41</v>
      </c>
      <c r="E24" s="266">
        <v>210</v>
      </c>
      <c r="F24" s="245"/>
      <c r="G24" s="246">
        <f t="shared" si="1"/>
        <v>0</v>
      </c>
      <c r="H24" s="115"/>
    </row>
    <row r="25" spans="1:8" s="22" customFormat="1" ht="45" customHeight="1" x14ac:dyDescent="0.2">
      <c r="A25" s="93" t="s">
        <v>252</v>
      </c>
      <c r="B25" s="179" t="s">
        <v>380</v>
      </c>
      <c r="C25" s="180" t="s">
        <v>311</v>
      </c>
      <c r="D25" s="179" t="s">
        <v>41</v>
      </c>
      <c r="E25" s="267">
        <v>275</v>
      </c>
      <c r="F25" s="67"/>
      <c r="G25" s="100">
        <f t="shared" si="1"/>
        <v>0</v>
      </c>
      <c r="H25" s="115"/>
    </row>
    <row r="26" spans="1:8" s="22" customFormat="1" ht="45" customHeight="1" x14ac:dyDescent="0.2">
      <c r="A26" s="93" t="s">
        <v>253</v>
      </c>
      <c r="B26" s="179" t="s">
        <v>380</v>
      </c>
      <c r="C26" s="180" t="s">
        <v>312</v>
      </c>
      <c r="D26" s="179" t="s">
        <v>41</v>
      </c>
      <c r="E26" s="267">
        <v>40</v>
      </c>
      <c r="F26" s="142"/>
      <c r="G26" s="100">
        <f t="shared" si="1"/>
        <v>0</v>
      </c>
      <c r="H26" s="115"/>
    </row>
    <row r="27" spans="1:8" s="22" customFormat="1" ht="48" customHeight="1" x14ac:dyDescent="0.2">
      <c r="A27" s="93" t="s">
        <v>254</v>
      </c>
      <c r="B27" s="179" t="s">
        <v>380</v>
      </c>
      <c r="C27" s="180" t="s">
        <v>321</v>
      </c>
      <c r="D27" s="179" t="s">
        <v>41</v>
      </c>
      <c r="E27" s="267">
        <v>1500</v>
      </c>
      <c r="F27" s="142"/>
      <c r="G27" s="100">
        <f t="shared" si="1"/>
        <v>0</v>
      </c>
      <c r="H27" s="115"/>
    </row>
    <row r="28" spans="1:8" s="22" customFormat="1" ht="44.25" customHeight="1" x14ac:dyDescent="0.2">
      <c r="A28" s="93" t="s">
        <v>255</v>
      </c>
      <c r="B28" s="179" t="s">
        <v>380</v>
      </c>
      <c r="C28" s="180" t="s">
        <v>320</v>
      </c>
      <c r="D28" s="179" t="s">
        <v>41</v>
      </c>
      <c r="E28" s="267">
        <v>1500</v>
      </c>
      <c r="F28" s="67"/>
      <c r="G28" s="100">
        <f t="shared" si="1"/>
        <v>0</v>
      </c>
      <c r="H28" s="115"/>
    </row>
    <row r="29" spans="1:8" s="22" customFormat="1" ht="32.25" customHeight="1" x14ac:dyDescent="0.2">
      <c r="A29" s="93" t="s">
        <v>256</v>
      </c>
      <c r="B29" s="179" t="s">
        <v>380</v>
      </c>
      <c r="C29" s="180" t="s">
        <v>276</v>
      </c>
      <c r="D29" s="179" t="s">
        <v>41</v>
      </c>
      <c r="E29" s="267">
        <v>400</v>
      </c>
      <c r="F29" s="67"/>
      <c r="G29" s="100">
        <f t="shared" si="1"/>
        <v>0</v>
      </c>
      <c r="H29" s="115"/>
    </row>
    <row r="30" spans="1:8" s="22" customFormat="1" ht="33" customHeight="1" x14ac:dyDescent="0.2">
      <c r="A30" s="93" t="s">
        <v>257</v>
      </c>
      <c r="B30" s="179" t="s">
        <v>380</v>
      </c>
      <c r="C30" s="180" t="s">
        <v>382</v>
      </c>
      <c r="D30" s="179" t="s">
        <v>61</v>
      </c>
      <c r="E30" s="267">
        <v>21</v>
      </c>
      <c r="F30" s="142"/>
      <c r="G30" s="100">
        <f>ROUND(E30*F30,2)</f>
        <v>0</v>
      </c>
      <c r="H30" s="115"/>
    </row>
    <row r="31" spans="1:8" s="22" customFormat="1" ht="28.5" customHeight="1" x14ac:dyDescent="0.2">
      <c r="A31" s="93" t="s">
        <v>258</v>
      </c>
      <c r="B31" s="179" t="s">
        <v>380</v>
      </c>
      <c r="C31" s="180" t="s">
        <v>383</v>
      </c>
      <c r="D31" s="179" t="s">
        <v>61</v>
      </c>
      <c r="E31" s="267">
        <v>9</v>
      </c>
      <c r="F31" s="142"/>
      <c r="G31" s="100">
        <f>ROUND(E31*F31,2)</f>
        <v>0</v>
      </c>
      <c r="H31" s="115"/>
    </row>
    <row r="32" spans="1:8" s="22" customFormat="1" ht="30.75" customHeight="1" x14ac:dyDescent="0.2">
      <c r="A32" s="93" t="s">
        <v>259</v>
      </c>
      <c r="B32" s="179" t="s">
        <v>380</v>
      </c>
      <c r="C32" s="180" t="s">
        <v>384</v>
      </c>
      <c r="D32" s="179" t="s">
        <v>61</v>
      </c>
      <c r="E32" s="267">
        <v>2</v>
      </c>
      <c r="F32" s="142"/>
      <c r="G32" s="100">
        <f>ROUND(E32*F32,2)</f>
        <v>0</v>
      </c>
      <c r="H32" s="115"/>
    </row>
    <row r="33" spans="1:8" s="22" customFormat="1" ht="24.95" customHeight="1" x14ac:dyDescent="0.2">
      <c r="A33" s="93" t="s">
        <v>260</v>
      </c>
      <c r="B33" s="179" t="s">
        <v>380</v>
      </c>
      <c r="C33" s="180" t="s">
        <v>207</v>
      </c>
      <c r="D33" s="179" t="s">
        <v>61</v>
      </c>
      <c r="E33" s="267">
        <v>32</v>
      </c>
      <c r="F33" s="67"/>
      <c r="G33" s="102"/>
      <c r="H33" s="115"/>
    </row>
    <row r="34" spans="1:8" s="22" customFormat="1" ht="21" customHeight="1" x14ac:dyDescent="0.2">
      <c r="A34" s="93" t="s">
        <v>261</v>
      </c>
      <c r="B34" s="179" t="s">
        <v>380</v>
      </c>
      <c r="C34" s="180" t="s">
        <v>385</v>
      </c>
      <c r="D34" s="179" t="s">
        <v>61</v>
      </c>
      <c r="E34" s="267">
        <v>20</v>
      </c>
      <c r="F34" s="67"/>
      <c r="G34" s="102"/>
      <c r="H34" s="115"/>
    </row>
    <row r="35" spans="1:8" s="22" customFormat="1" ht="26.25" customHeight="1" x14ac:dyDescent="0.2">
      <c r="A35" s="93" t="s">
        <v>262</v>
      </c>
      <c r="B35" s="179" t="s">
        <v>380</v>
      </c>
      <c r="C35" s="180" t="s">
        <v>386</v>
      </c>
      <c r="D35" s="179" t="s">
        <v>61</v>
      </c>
      <c r="E35" s="267">
        <v>1</v>
      </c>
      <c r="F35" s="67"/>
      <c r="G35" s="100">
        <f t="shared" ref="G35:G40" si="2">ROUND(E35*F35,2)</f>
        <v>0</v>
      </c>
      <c r="H35" s="115"/>
    </row>
    <row r="36" spans="1:8" s="22" customFormat="1" ht="32.25" customHeight="1" x14ac:dyDescent="0.2">
      <c r="A36" s="93" t="s">
        <v>263</v>
      </c>
      <c r="B36" s="179" t="s">
        <v>380</v>
      </c>
      <c r="C36" s="180" t="s">
        <v>269</v>
      </c>
      <c r="D36" s="179" t="s">
        <v>61</v>
      </c>
      <c r="E36" s="267">
        <v>22</v>
      </c>
      <c r="F36" s="67"/>
      <c r="G36" s="100">
        <f t="shared" si="2"/>
        <v>0</v>
      </c>
      <c r="H36" s="115"/>
    </row>
    <row r="37" spans="1:8" s="22" customFormat="1" ht="33.75" customHeight="1" x14ac:dyDescent="0.2">
      <c r="A37" s="93" t="s">
        <v>264</v>
      </c>
      <c r="B37" s="179" t="s">
        <v>380</v>
      </c>
      <c r="C37" s="180" t="s">
        <v>268</v>
      </c>
      <c r="D37" s="179" t="s">
        <v>61</v>
      </c>
      <c r="E37" s="267">
        <v>2</v>
      </c>
      <c r="F37" s="67"/>
      <c r="G37" s="100">
        <f t="shared" si="2"/>
        <v>0</v>
      </c>
      <c r="H37" s="115"/>
    </row>
    <row r="38" spans="1:8" s="22" customFormat="1" ht="36.75" customHeight="1" x14ac:dyDescent="0.2">
      <c r="A38" s="93" t="s">
        <v>265</v>
      </c>
      <c r="B38" s="268" t="s">
        <v>380</v>
      </c>
      <c r="C38" s="269" t="s">
        <v>270</v>
      </c>
      <c r="D38" s="268" t="s">
        <v>61</v>
      </c>
      <c r="E38" s="270">
        <v>9</v>
      </c>
      <c r="F38" s="142"/>
      <c r="G38" s="100">
        <f t="shared" si="2"/>
        <v>0</v>
      </c>
      <c r="H38" s="115"/>
    </row>
    <row r="39" spans="1:8" s="22" customFormat="1" ht="23.25" customHeight="1" x14ac:dyDescent="0.2">
      <c r="A39" s="93" t="s">
        <v>266</v>
      </c>
      <c r="B39" s="179" t="s">
        <v>380</v>
      </c>
      <c r="C39" s="180" t="s">
        <v>381</v>
      </c>
      <c r="D39" s="179" t="s">
        <v>61</v>
      </c>
      <c r="E39" s="267">
        <v>1</v>
      </c>
      <c r="F39" s="142"/>
      <c r="G39" s="100">
        <f t="shared" si="2"/>
        <v>0</v>
      </c>
      <c r="H39" s="115"/>
    </row>
    <row r="40" spans="1:8" s="22" customFormat="1" ht="28.5" customHeight="1" x14ac:dyDescent="0.2">
      <c r="A40" s="93" t="s">
        <v>267</v>
      </c>
      <c r="B40" s="271" t="s">
        <v>380</v>
      </c>
      <c r="C40" s="183" t="s">
        <v>205</v>
      </c>
      <c r="D40" s="396" t="s">
        <v>23</v>
      </c>
      <c r="E40" s="397"/>
      <c r="F40" s="142"/>
      <c r="G40" s="100">
        <f t="shared" si="2"/>
        <v>0</v>
      </c>
      <c r="H40" s="115"/>
    </row>
    <row r="41" spans="1:8" s="22" customFormat="1" ht="32.450000000000003" customHeight="1" x14ac:dyDescent="0.2">
      <c r="A41" s="365" t="s">
        <v>422</v>
      </c>
      <c r="B41" s="366"/>
      <c r="C41" s="367"/>
      <c r="D41" s="366"/>
      <c r="E41" s="366"/>
      <c r="F41" s="366"/>
      <c r="G41" s="116">
        <f>SUM(G23:G40)</f>
        <v>0</v>
      </c>
      <c r="H41" s="115"/>
    </row>
    <row r="42" spans="1:8" ht="33" customHeight="1" thickBot="1" x14ac:dyDescent="0.25">
      <c r="A42" s="387" t="s">
        <v>423</v>
      </c>
      <c r="B42" s="388"/>
      <c r="C42" s="388"/>
      <c r="D42" s="388"/>
      <c r="E42" s="388"/>
      <c r="F42" s="389"/>
      <c r="G42" s="124">
        <f>G41+G21</f>
        <v>0</v>
      </c>
    </row>
    <row r="43" spans="1:8" ht="25.5" customHeight="1" x14ac:dyDescent="0.2">
      <c r="A43" s="101" t="s">
        <v>25</v>
      </c>
    </row>
  </sheetData>
  <mergeCells count="13">
    <mergeCell ref="A42:F42"/>
    <mergeCell ref="A1:G1"/>
    <mergeCell ref="A2:A3"/>
    <mergeCell ref="B2:B3"/>
    <mergeCell ref="C2:C3"/>
    <mergeCell ref="D2:E2"/>
    <mergeCell ref="A21:F21"/>
    <mergeCell ref="D40:E40"/>
    <mergeCell ref="A41:F41"/>
    <mergeCell ref="A4:G4"/>
    <mergeCell ref="D20:E20"/>
    <mergeCell ref="C5:G5"/>
    <mergeCell ref="C22:G2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0"/>
  <sheetViews>
    <sheetView topLeftCell="A7" zoomScale="130" zoomScaleNormal="130" zoomScaleSheetLayoutView="100" workbookViewId="0">
      <selection activeCell="C13" sqref="C13"/>
    </sheetView>
  </sheetViews>
  <sheetFormatPr defaultRowHeight="43.5" customHeight="1" x14ac:dyDescent="0.2"/>
  <cols>
    <col min="1" max="1" width="6.42578125" customWidth="1"/>
    <col min="2" max="2" width="10.85546875" customWidth="1"/>
    <col min="3" max="3" width="44.7109375" style="55" customWidth="1"/>
    <col min="4" max="4" width="7.7109375" customWidth="1"/>
    <col min="5" max="5" width="9.140625" customWidth="1"/>
    <col min="6" max="6" width="10.42578125" customWidth="1"/>
    <col min="7" max="7" width="12.85546875" customWidth="1"/>
  </cols>
  <sheetData>
    <row r="1" spans="1:22" ht="76.5" customHeight="1" thickBot="1" x14ac:dyDescent="0.25">
      <c r="A1" s="298" t="s">
        <v>394</v>
      </c>
      <c r="B1" s="299"/>
      <c r="C1" s="299"/>
      <c r="D1" s="299"/>
      <c r="E1" s="299"/>
      <c r="F1" s="299"/>
      <c r="G1" s="300"/>
    </row>
    <row r="2" spans="1:22" ht="43.5" customHeight="1" x14ac:dyDescent="0.2">
      <c r="A2" s="350" t="s">
        <v>15</v>
      </c>
      <c r="B2" s="407" t="s">
        <v>26</v>
      </c>
      <c r="C2" s="343" t="s">
        <v>27</v>
      </c>
      <c r="D2" s="343" t="s">
        <v>28</v>
      </c>
      <c r="E2" s="343"/>
      <c r="F2" s="11" t="s">
        <v>345</v>
      </c>
      <c r="G2" s="12" t="s">
        <v>387</v>
      </c>
    </row>
    <row r="3" spans="1:22" ht="32.25" customHeight="1" x14ac:dyDescent="0.2">
      <c r="A3" s="351"/>
      <c r="B3" s="408"/>
      <c r="C3" s="344"/>
      <c r="D3" s="130" t="s">
        <v>29</v>
      </c>
      <c r="E3" s="130" t="s">
        <v>97</v>
      </c>
      <c r="F3" s="32" t="s">
        <v>19</v>
      </c>
      <c r="G3" s="33" t="s">
        <v>19</v>
      </c>
    </row>
    <row r="4" spans="1:22" ht="26.25" customHeight="1" x14ac:dyDescent="0.2">
      <c r="A4" s="347" t="s">
        <v>426</v>
      </c>
      <c r="B4" s="348"/>
      <c r="C4" s="348"/>
      <c r="D4" s="348"/>
      <c r="E4" s="348"/>
      <c r="F4" s="348"/>
      <c r="G4" s="349"/>
      <c r="I4" s="213"/>
    </row>
    <row r="5" spans="1:22" ht="35.25" customHeight="1" x14ac:dyDescent="0.2">
      <c r="A5" s="119"/>
      <c r="B5" s="188"/>
      <c r="C5" s="409" t="s">
        <v>274</v>
      </c>
      <c r="D5" s="410"/>
      <c r="E5" s="410"/>
      <c r="F5" s="410"/>
      <c r="G5" s="411"/>
    </row>
    <row r="6" spans="1:22" ht="24.95" customHeight="1" x14ac:dyDescent="0.2">
      <c r="A6" s="120" t="s">
        <v>98</v>
      </c>
      <c r="B6" s="188" t="s">
        <v>388</v>
      </c>
      <c r="C6" s="169" t="s">
        <v>330</v>
      </c>
      <c r="D6" s="73" t="s">
        <v>41</v>
      </c>
      <c r="E6" s="146">
        <v>73.73</v>
      </c>
      <c r="F6" s="65"/>
      <c r="G6" s="133">
        <f>ROUND(E6*F6,2)</f>
        <v>0</v>
      </c>
      <c r="I6" s="213"/>
    </row>
    <row r="7" spans="1:22" ht="24.95" customHeight="1" x14ac:dyDescent="0.2">
      <c r="A7" s="120" t="s">
        <v>100</v>
      </c>
      <c r="B7" s="188" t="s">
        <v>388</v>
      </c>
      <c r="C7" s="169" t="s">
        <v>331</v>
      </c>
      <c r="D7" s="73" t="s">
        <v>41</v>
      </c>
      <c r="E7" s="146">
        <v>55.15</v>
      </c>
      <c r="F7" s="52"/>
      <c r="G7" s="133">
        <f t="shared" ref="G7:G16" si="0">ROUND(E7*F7,2)</f>
        <v>0</v>
      </c>
    </row>
    <row r="8" spans="1:22" ht="24.95" customHeight="1" x14ac:dyDescent="0.2">
      <c r="A8" s="120" t="s">
        <v>101</v>
      </c>
      <c r="B8" s="188" t="s">
        <v>388</v>
      </c>
      <c r="C8" s="169" t="s">
        <v>332</v>
      </c>
      <c r="D8" s="73" t="s">
        <v>41</v>
      </c>
      <c r="E8" s="146">
        <v>3.65</v>
      </c>
      <c r="F8" s="65"/>
      <c r="G8" s="133">
        <f t="shared" si="0"/>
        <v>0</v>
      </c>
    </row>
    <row r="9" spans="1:22" ht="24.95" customHeight="1" x14ac:dyDescent="0.2">
      <c r="A9" s="120" t="s">
        <v>102</v>
      </c>
      <c r="B9" s="188" t="s">
        <v>388</v>
      </c>
      <c r="C9" s="187" t="s">
        <v>271</v>
      </c>
      <c r="D9" s="405" t="s">
        <v>23</v>
      </c>
      <c r="E9" s="406"/>
      <c r="F9" s="65"/>
      <c r="G9" s="133">
        <f t="shared" si="0"/>
        <v>0</v>
      </c>
    </row>
    <row r="10" spans="1:22" ht="24.95" customHeight="1" x14ac:dyDescent="0.2">
      <c r="A10" s="272" t="s">
        <v>103</v>
      </c>
      <c r="B10" s="272" t="s">
        <v>387</v>
      </c>
      <c r="C10" s="273" t="s">
        <v>432</v>
      </c>
      <c r="D10" s="274" t="s">
        <v>42</v>
      </c>
      <c r="E10" s="274">
        <v>1</v>
      </c>
      <c r="F10" s="275"/>
      <c r="G10" s="276">
        <f t="shared" si="0"/>
        <v>0</v>
      </c>
    </row>
    <row r="11" spans="1:22" ht="33.75" customHeight="1" x14ac:dyDescent="0.2">
      <c r="A11" s="103"/>
      <c r="B11" s="70"/>
      <c r="C11" s="409" t="s">
        <v>334</v>
      </c>
      <c r="D11" s="410"/>
      <c r="E11" s="410"/>
      <c r="F11" s="410"/>
      <c r="G11" s="411"/>
    </row>
    <row r="12" spans="1:22" ht="24.95" customHeight="1" x14ac:dyDescent="0.2">
      <c r="A12" s="120" t="s">
        <v>103</v>
      </c>
      <c r="B12" s="121" t="s">
        <v>99</v>
      </c>
      <c r="C12" s="35" t="s">
        <v>335</v>
      </c>
      <c r="D12" s="73" t="s">
        <v>48</v>
      </c>
      <c r="E12" s="74">
        <v>3</v>
      </c>
      <c r="F12" s="52"/>
      <c r="G12" s="133">
        <f t="shared" si="0"/>
        <v>0</v>
      </c>
    </row>
    <row r="13" spans="1:22" ht="24.95" customHeight="1" x14ac:dyDescent="0.2">
      <c r="A13" s="120" t="s">
        <v>104</v>
      </c>
      <c r="B13" s="121" t="s">
        <v>99</v>
      </c>
      <c r="C13" s="56" t="s">
        <v>333</v>
      </c>
      <c r="D13" s="73" t="s">
        <v>48</v>
      </c>
      <c r="E13" s="74">
        <v>3</v>
      </c>
      <c r="F13" s="52"/>
      <c r="G13" s="135">
        <f t="shared" si="0"/>
        <v>0</v>
      </c>
    </row>
    <row r="14" spans="1:22" ht="24.95" customHeight="1" x14ac:dyDescent="0.2">
      <c r="A14" s="103"/>
      <c r="B14" s="70"/>
      <c r="C14" s="69" t="s">
        <v>272</v>
      </c>
      <c r="D14" s="71"/>
      <c r="E14" s="72"/>
      <c r="F14" s="52"/>
      <c r="G14" s="133"/>
      <c r="I14" s="186"/>
      <c r="R14" s="186"/>
    </row>
    <row r="15" spans="1:22" ht="49.5" customHeight="1" x14ac:dyDescent="0.2">
      <c r="A15" s="120" t="s">
        <v>105</v>
      </c>
      <c r="B15" s="121" t="s">
        <v>99</v>
      </c>
      <c r="C15" s="35" t="s">
        <v>390</v>
      </c>
      <c r="D15" s="73" t="s">
        <v>48</v>
      </c>
      <c r="E15" s="74">
        <v>1</v>
      </c>
      <c r="F15" s="52"/>
      <c r="G15" s="133">
        <f t="shared" si="0"/>
        <v>0</v>
      </c>
      <c r="I15" s="186"/>
      <c r="V15" s="186"/>
    </row>
    <row r="16" spans="1:22" ht="36.75" customHeight="1" x14ac:dyDescent="0.2">
      <c r="A16" s="120" t="s">
        <v>106</v>
      </c>
      <c r="B16" s="121" t="s">
        <v>99</v>
      </c>
      <c r="C16" s="35" t="s">
        <v>336</v>
      </c>
      <c r="D16" s="73" t="s">
        <v>48</v>
      </c>
      <c r="E16" s="74">
        <v>6</v>
      </c>
      <c r="F16" s="52"/>
      <c r="G16" s="135">
        <f t="shared" si="0"/>
        <v>0</v>
      </c>
      <c r="I16" s="186"/>
      <c r="V16" s="186"/>
    </row>
    <row r="17" spans="1:7" ht="24.95" customHeight="1" x14ac:dyDescent="0.2">
      <c r="A17" s="103"/>
      <c r="B17" s="70"/>
      <c r="C17" s="69" t="s">
        <v>273</v>
      </c>
      <c r="D17" s="71"/>
      <c r="E17" s="72"/>
      <c r="F17" s="52"/>
      <c r="G17" s="133"/>
    </row>
    <row r="18" spans="1:7" ht="28.5" customHeight="1" x14ac:dyDescent="0.2">
      <c r="A18" s="120" t="s">
        <v>107</v>
      </c>
      <c r="B18" s="121" t="s">
        <v>99</v>
      </c>
      <c r="C18" s="35" t="s">
        <v>389</v>
      </c>
      <c r="D18" s="73" t="s">
        <v>48</v>
      </c>
      <c r="E18" s="74">
        <v>11</v>
      </c>
      <c r="F18" s="52"/>
      <c r="G18" s="133">
        <f>ROUND(E18*F18,2)</f>
        <v>0</v>
      </c>
    </row>
    <row r="19" spans="1:7" ht="24.95" customHeight="1" x14ac:dyDescent="0.2">
      <c r="A19" s="402" t="s">
        <v>296</v>
      </c>
      <c r="B19" s="403"/>
      <c r="C19" s="403"/>
      <c r="D19" s="403"/>
      <c r="E19" s="403"/>
      <c r="F19" s="404"/>
      <c r="G19" s="122">
        <f>SUM(G6:G18)</f>
        <v>0</v>
      </c>
    </row>
    <row r="20" spans="1:7" ht="25.5" customHeight="1" x14ac:dyDescent="0.2">
      <c r="A20" s="97" t="s">
        <v>25</v>
      </c>
      <c r="B20" s="55"/>
      <c r="D20" s="55"/>
      <c r="E20" s="55"/>
      <c r="F20" s="55"/>
      <c r="G20" s="55"/>
    </row>
  </sheetData>
  <mergeCells count="10">
    <mergeCell ref="A19:F19"/>
    <mergeCell ref="D9:E9"/>
    <mergeCell ref="A1:G1"/>
    <mergeCell ref="A2:A3"/>
    <mergeCell ref="B2:B3"/>
    <mergeCell ref="C2:C3"/>
    <mergeCell ref="D2:E2"/>
    <mergeCell ref="A4:G4"/>
    <mergeCell ref="C5:G5"/>
    <mergeCell ref="C11:G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39"/>
  <sheetViews>
    <sheetView topLeftCell="A31" zoomScaleNormal="100" zoomScaleSheetLayoutView="100" workbookViewId="0">
      <selection activeCell="J16" sqref="J16"/>
    </sheetView>
  </sheetViews>
  <sheetFormatPr defaultRowHeight="43.5" customHeight="1" x14ac:dyDescent="0.2"/>
  <cols>
    <col min="1" max="1" width="6.42578125" customWidth="1"/>
    <col min="2" max="2" width="14.5703125" style="92" customWidth="1"/>
    <col min="3" max="3" width="58.140625" style="55" customWidth="1"/>
    <col min="4" max="4" width="7.7109375" customWidth="1"/>
    <col min="5" max="5" width="9.14062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7" ht="56.25" customHeight="1" thickBot="1" x14ac:dyDescent="0.25">
      <c r="A1" s="298" t="s">
        <v>393</v>
      </c>
      <c r="B1" s="299"/>
      <c r="C1" s="299"/>
      <c r="D1" s="299"/>
      <c r="E1" s="299"/>
      <c r="F1" s="299"/>
      <c r="G1" s="300"/>
    </row>
    <row r="2" spans="1:17" ht="43.5" customHeight="1" x14ac:dyDescent="0.2">
      <c r="A2" s="350" t="s">
        <v>15</v>
      </c>
      <c r="B2" s="412" t="s">
        <v>391</v>
      </c>
      <c r="C2" s="343" t="s">
        <v>27</v>
      </c>
      <c r="D2" s="343" t="s">
        <v>28</v>
      </c>
      <c r="E2" s="343"/>
      <c r="F2" s="11" t="s">
        <v>345</v>
      </c>
      <c r="G2" s="12" t="s">
        <v>341</v>
      </c>
    </row>
    <row r="3" spans="1:17" ht="33.75" customHeight="1" x14ac:dyDescent="0.2">
      <c r="A3" s="351"/>
      <c r="B3" s="413"/>
      <c r="C3" s="344"/>
      <c r="D3" s="130" t="s">
        <v>29</v>
      </c>
      <c r="E3" s="130" t="s">
        <v>97</v>
      </c>
      <c r="F3" s="32" t="s">
        <v>19</v>
      </c>
      <c r="G3" s="33" t="s">
        <v>19</v>
      </c>
    </row>
    <row r="4" spans="1:17" ht="33.75" customHeight="1" x14ac:dyDescent="0.2">
      <c r="A4" s="347" t="s">
        <v>428</v>
      </c>
      <c r="B4" s="348"/>
      <c r="C4" s="348"/>
      <c r="D4" s="348"/>
      <c r="E4" s="348"/>
      <c r="F4" s="348"/>
      <c r="G4" s="349"/>
    </row>
    <row r="5" spans="1:17" ht="32.25" customHeight="1" x14ac:dyDescent="0.2">
      <c r="A5" s="125"/>
      <c r="B5" s="127"/>
      <c r="C5" s="126" t="s">
        <v>427</v>
      </c>
      <c r="D5" s="127"/>
      <c r="E5" s="91"/>
      <c r="F5" s="52"/>
      <c r="G5" s="133"/>
    </row>
    <row r="6" spans="1:17" ht="36" customHeight="1" x14ac:dyDescent="0.2">
      <c r="A6" s="98" t="s">
        <v>108</v>
      </c>
      <c r="B6" s="91" t="s">
        <v>278</v>
      </c>
      <c r="C6" s="99" t="s">
        <v>292</v>
      </c>
      <c r="D6" s="127" t="s">
        <v>48</v>
      </c>
      <c r="E6" s="91">
        <v>1</v>
      </c>
      <c r="F6" s="52"/>
      <c r="G6" s="135">
        <f>ROUND(E6*F6,2)</f>
        <v>0</v>
      </c>
    </row>
    <row r="7" spans="1:17" ht="30" customHeight="1" x14ac:dyDescent="0.2">
      <c r="A7" s="98"/>
      <c r="B7" s="91"/>
      <c r="C7" s="126" t="s">
        <v>277</v>
      </c>
      <c r="D7" s="127"/>
      <c r="E7" s="91"/>
      <c r="F7" s="52"/>
      <c r="G7" s="135"/>
    </row>
    <row r="8" spans="1:17" ht="30" customHeight="1" x14ac:dyDescent="0.2">
      <c r="A8" s="98" t="s">
        <v>109</v>
      </c>
      <c r="B8" s="91" t="s">
        <v>278</v>
      </c>
      <c r="C8" s="192" t="s">
        <v>279</v>
      </c>
      <c r="D8" s="193" t="s">
        <v>48</v>
      </c>
      <c r="E8" s="193">
        <v>2</v>
      </c>
      <c r="F8" s="194"/>
      <c r="G8" s="133">
        <f>ROUND(E8*F8,2)</f>
        <v>0</v>
      </c>
      <c r="K8" s="347"/>
      <c r="L8" s="348"/>
      <c r="M8" s="348"/>
      <c r="N8" s="348"/>
      <c r="O8" s="348"/>
      <c r="P8" s="348"/>
      <c r="Q8" s="349"/>
    </row>
    <row r="9" spans="1:17" ht="30" customHeight="1" x14ac:dyDescent="0.2">
      <c r="A9" s="98" t="s">
        <v>110</v>
      </c>
      <c r="B9" s="91" t="s">
        <v>278</v>
      </c>
      <c r="C9" s="192" t="s">
        <v>280</v>
      </c>
      <c r="D9" s="193" t="s">
        <v>48</v>
      </c>
      <c r="E9" s="193">
        <v>3</v>
      </c>
      <c r="F9" s="194"/>
      <c r="G9" s="133">
        <f t="shared" ref="G9:G21" si="0">ROUND(E9*F9,2)</f>
        <v>0</v>
      </c>
    </row>
    <row r="10" spans="1:17" ht="53.25" customHeight="1" x14ac:dyDescent="0.2">
      <c r="A10" s="98" t="s">
        <v>111</v>
      </c>
      <c r="B10" s="91" t="s">
        <v>278</v>
      </c>
      <c r="C10" s="192" t="s">
        <v>297</v>
      </c>
      <c r="D10" s="127" t="s">
        <v>48</v>
      </c>
      <c r="E10" s="128">
        <v>5</v>
      </c>
      <c r="F10" s="194"/>
      <c r="G10" s="135"/>
    </row>
    <row r="11" spans="1:17" ht="30" customHeight="1" x14ac:dyDescent="0.2">
      <c r="A11" s="98"/>
      <c r="B11" s="91"/>
      <c r="C11" s="195" t="s">
        <v>281</v>
      </c>
      <c r="D11" s="193"/>
      <c r="E11" s="193"/>
      <c r="F11" s="194"/>
      <c r="G11" s="135"/>
    </row>
    <row r="12" spans="1:17" ht="55.5" customHeight="1" x14ac:dyDescent="0.2">
      <c r="A12" s="98" t="s">
        <v>112</v>
      </c>
      <c r="B12" s="91" t="s">
        <v>278</v>
      </c>
      <c r="C12" s="198" t="s">
        <v>298</v>
      </c>
      <c r="D12" s="127" t="s">
        <v>48</v>
      </c>
      <c r="E12" s="128">
        <v>1</v>
      </c>
      <c r="F12" s="36"/>
      <c r="G12" s="133">
        <f t="shared" si="0"/>
        <v>0</v>
      </c>
      <c r="O12" s="199"/>
    </row>
    <row r="13" spans="1:17" ht="17.25" customHeight="1" x14ac:dyDescent="0.2">
      <c r="A13" s="98"/>
      <c r="B13" s="91"/>
      <c r="C13" s="195" t="s">
        <v>284</v>
      </c>
      <c r="D13" s="127"/>
      <c r="E13" s="128"/>
      <c r="F13" s="36"/>
      <c r="G13" s="135"/>
    </row>
    <row r="14" spans="1:17" ht="24.95" customHeight="1" x14ac:dyDescent="0.2">
      <c r="A14" s="98" t="s">
        <v>113</v>
      </c>
      <c r="B14" s="91" t="s">
        <v>278</v>
      </c>
      <c r="C14" s="99" t="s">
        <v>282</v>
      </c>
      <c r="D14" s="127" t="s">
        <v>41</v>
      </c>
      <c r="E14" s="128">
        <v>9</v>
      </c>
      <c r="F14" s="36"/>
      <c r="G14" s="133">
        <f t="shared" si="0"/>
        <v>0</v>
      </c>
    </row>
    <row r="15" spans="1:17" ht="16.5" customHeight="1" x14ac:dyDescent="0.2">
      <c r="A15" s="98" t="s">
        <v>114</v>
      </c>
      <c r="B15" s="91" t="s">
        <v>278</v>
      </c>
      <c r="C15" s="99" t="s">
        <v>283</v>
      </c>
      <c r="D15" s="127" t="s">
        <v>41</v>
      </c>
      <c r="E15" s="128">
        <v>112</v>
      </c>
      <c r="F15" s="52"/>
      <c r="G15" s="133">
        <f t="shared" si="0"/>
        <v>0</v>
      </c>
      <c r="H15" s="53"/>
      <c r="I15" s="64"/>
    </row>
    <row r="16" spans="1:17" ht="34.5" customHeight="1" x14ac:dyDescent="0.2">
      <c r="A16" s="98" t="s">
        <v>116</v>
      </c>
      <c r="B16" s="91" t="s">
        <v>278</v>
      </c>
      <c r="C16" s="99" t="s">
        <v>290</v>
      </c>
      <c r="D16" s="127" t="s">
        <v>41</v>
      </c>
      <c r="E16" s="128">
        <v>297</v>
      </c>
      <c r="F16" s="52"/>
      <c r="G16" s="133">
        <f t="shared" si="0"/>
        <v>0</v>
      </c>
      <c r="H16" s="53"/>
      <c r="I16" s="64"/>
      <c r="J16" s="196"/>
    </row>
    <row r="17" spans="1:33" ht="25.5" customHeight="1" x14ac:dyDescent="0.2">
      <c r="A17" s="98" t="s">
        <v>117</v>
      </c>
      <c r="B17" s="91" t="s">
        <v>278</v>
      </c>
      <c r="C17" s="99" t="s">
        <v>287</v>
      </c>
      <c r="D17" s="127" t="s">
        <v>41</v>
      </c>
      <c r="E17" s="128">
        <v>121</v>
      </c>
      <c r="F17" s="52"/>
      <c r="G17" s="135">
        <f t="shared" si="0"/>
        <v>0</v>
      </c>
      <c r="H17" s="53"/>
      <c r="I17" s="64"/>
      <c r="J17" s="196"/>
    </row>
    <row r="18" spans="1:33" ht="34.5" customHeight="1" x14ac:dyDescent="0.2">
      <c r="A18" s="98" t="s">
        <v>118</v>
      </c>
      <c r="B18" s="91" t="s">
        <v>278</v>
      </c>
      <c r="C18" s="99" t="s">
        <v>289</v>
      </c>
      <c r="D18" s="127" t="s">
        <v>41</v>
      </c>
      <c r="E18" s="128">
        <v>495</v>
      </c>
      <c r="F18" s="52"/>
      <c r="G18" s="135">
        <f t="shared" si="0"/>
        <v>0</v>
      </c>
      <c r="H18" s="53"/>
      <c r="I18" s="64"/>
    </row>
    <row r="19" spans="1:33" ht="25.5" customHeight="1" x14ac:dyDescent="0.2">
      <c r="A19" s="98" t="s">
        <v>119</v>
      </c>
      <c r="B19" s="91" t="s">
        <v>278</v>
      </c>
      <c r="C19" s="99" t="s">
        <v>285</v>
      </c>
      <c r="D19" s="127" t="s">
        <v>42</v>
      </c>
      <c r="E19" s="128">
        <v>3</v>
      </c>
      <c r="F19" s="52"/>
      <c r="G19" s="135">
        <f t="shared" si="0"/>
        <v>0</v>
      </c>
      <c r="H19" s="53"/>
      <c r="I19" s="197"/>
      <c r="P19" s="214"/>
    </row>
    <row r="20" spans="1:33" ht="27" customHeight="1" x14ac:dyDescent="0.2">
      <c r="A20" s="98" t="s">
        <v>120</v>
      </c>
      <c r="B20" s="91" t="s">
        <v>278</v>
      </c>
      <c r="C20" s="99" t="s">
        <v>291</v>
      </c>
      <c r="D20" s="127" t="s">
        <v>41</v>
      </c>
      <c r="E20" s="128">
        <v>440</v>
      </c>
      <c r="F20" s="52"/>
      <c r="G20" s="135">
        <f t="shared" si="0"/>
        <v>0</v>
      </c>
      <c r="H20" s="53"/>
      <c r="I20" s="197"/>
      <c r="P20" s="214"/>
    </row>
    <row r="21" spans="1:33" ht="27.75" customHeight="1" x14ac:dyDescent="0.2">
      <c r="A21" s="98" t="s">
        <v>121</v>
      </c>
      <c r="B21" s="91" t="s">
        <v>278</v>
      </c>
      <c r="C21" s="99" t="s">
        <v>286</v>
      </c>
      <c r="D21" s="127" t="s">
        <v>42</v>
      </c>
      <c r="E21" s="128">
        <v>2</v>
      </c>
      <c r="F21" s="52"/>
      <c r="G21" s="135">
        <f t="shared" si="0"/>
        <v>0</v>
      </c>
      <c r="H21" s="53"/>
      <c r="I21" s="197"/>
      <c r="P21" s="214"/>
    </row>
    <row r="22" spans="1:33" s="22" customFormat="1" ht="19.5" customHeight="1" x14ac:dyDescent="0.2">
      <c r="A22" s="98"/>
      <c r="B22" s="91"/>
      <c r="C22" s="126" t="s">
        <v>126</v>
      </c>
      <c r="D22" s="127"/>
      <c r="E22" s="128"/>
      <c r="F22" s="36"/>
      <c r="G22" s="133">
        <f>ROUND(E22*F22,2)</f>
        <v>0</v>
      </c>
      <c r="H22" s="54"/>
      <c r="I22" s="215"/>
      <c r="J22" s="216"/>
      <c r="K22" s="216"/>
      <c r="L22" s="216"/>
      <c r="M22" s="216"/>
      <c r="N22" s="216"/>
      <c r="O22" s="216"/>
      <c r="P22" s="214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</row>
    <row r="23" spans="1:33" s="22" customFormat="1" ht="31.5" customHeight="1" x14ac:dyDescent="0.2">
      <c r="A23" s="98" t="s">
        <v>122</v>
      </c>
      <c r="B23" s="91" t="s">
        <v>278</v>
      </c>
      <c r="C23" s="99" t="s">
        <v>288</v>
      </c>
      <c r="D23" s="414" t="s">
        <v>23</v>
      </c>
      <c r="E23" s="415"/>
      <c r="F23" s="52"/>
      <c r="G23" s="133">
        <f>ROUND(F23,2)</f>
        <v>0</v>
      </c>
      <c r="H23" s="54"/>
      <c r="I23" s="215"/>
      <c r="J23" s="216"/>
      <c r="K23" s="216"/>
      <c r="L23" s="216"/>
      <c r="M23" s="216"/>
      <c r="N23" s="216"/>
      <c r="O23" s="216"/>
      <c r="P23" s="214"/>
      <c r="Q23" s="216"/>
      <c r="R23" s="216"/>
      <c r="S23" s="216"/>
      <c r="T23" s="216"/>
      <c r="U23" s="216"/>
      <c r="V23" s="221"/>
      <c r="W23" s="220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</row>
    <row r="24" spans="1:33" s="22" customFormat="1" ht="42" customHeight="1" x14ac:dyDescent="0.2">
      <c r="A24" s="98" t="s">
        <v>123</v>
      </c>
      <c r="B24" s="91" t="s">
        <v>278</v>
      </c>
      <c r="C24" s="99" t="s">
        <v>293</v>
      </c>
      <c r="D24" s="127" t="s">
        <v>48</v>
      </c>
      <c r="E24" s="128">
        <v>1</v>
      </c>
      <c r="F24" s="52"/>
      <c r="G24" s="133">
        <f>ROUND(E24*F24,2)</f>
        <v>0</v>
      </c>
      <c r="H24" s="54"/>
      <c r="I24" s="215"/>
      <c r="J24" s="216"/>
      <c r="K24" s="218"/>
      <c r="L24" s="216"/>
      <c r="M24" s="216"/>
      <c r="N24" s="216"/>
      <c r="O24" s="216"/>
      <c r="P24" s="214"/>
      <c r="Q24" s="216"/>
      <c r="R24" s="216"/>
      <c r="S24" s="216"/>
      <c r="T24" s="216"/>
      <c r="U24" s="216"/>
      <c r="V24" s="216"/>
      <c r="W24" s="216"/>
      <c r="X24" s="217"/>
      <c r="Y24" s="216"/>
      <c r="Z24" s="216"/>
      <c r="AA24" s="216"/>
      <c r="AB24" s="216"/>
      <c r="AC24" s="216"/>
      <c r="AD24" s="216"/>
      <c r="AE24" s="216"/>
      <c r="AF24" s="216"/>
      <c r="AG24" s="216"/>
    </row>
    <row r="25" spans="1:33" s="22" customFormat="1" ht="27.75" customHeight="1" x14ac:dyDescent="0.2">
      <c r="A25" s="416" t="s">
        <v>294</v>
      </c>
      <c r="B25" s="417"/>
      <c r="C25" s="417"/>
      <c r="D25" s="417"/>
      <c r="E25" s="417"/>
      <c r="F25" s="418"/>
      <c r="G25" s="129">
        <f>SUM(G6:G24)</f>
        <v>0</v>
      </c>
      <c r="H25" s="39"/>
      <c r="I25" s="219"/>
      <c r="J25" s="216"/>
      <c r="K25" s="216"/>
      <c r="L25" s="216"/>
      <c r="M25" s="216"/>
      <c r="N25" s="216"/>
      <c r="O25" s="216"/>
      <c r="P25" s="214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</row>
    <row r="26" spans="1:33" s="22" customFormat="1" ht="27.75" customHeight="1" x14ac:dyDescent="0.2">
      <c r="A26" s="125" t="s">
        <v>124</v>
      </c>
      <c r="B26" s="127" t="s">
        <v>295</v>
      </c>
      <c r="C26" s="126" t="s">
        <v>429</v>
      </c>
      <c r="D26" s="127"/>
      <c r="E26" s="91"/>
      <c r="F26" s="52"/>
      <c r="G26" s="135"/>
      <c r="H26" s="39"/>
      <c r="I26" s="219"/>
      <c r="J26" s="216"/>
      <c r="K26" s="216"/>
      <c r="L26" s="216"/>
      <c r="M26" s="216"/>
      <c r="N26" s="216"/>
      <c r="O26" s="216"/>
      <c r="P26" s="214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7"/>
      <c r="AD26" s="216"/>
      <c r="AE26" s="216"/>
      <c r="AF26" s="216"/>
      <c r="AG26" s="216"/>
    </row>
    <row r="27" spans="1:33" ht="43.5" customHeight="1" x14ac:dyDescent="0.2">
      <c r="A27" s="98"/>
      <c r="B27" s="91" t="s">
        <v>278</v>
      </c>
      <c r="C27" s="126" t="s">
        <v>277</v>
      </c>
      <c r="D27" s="127"/>
      <c r="E27" s="91"/>
      <c r="F27" s="52"/>
      <c r="G27" s="135"/>
    </row>
    <row r="28" spans="1:33" ht="24.75" customHeight="1" x14ac:dyDescent="0.2">
      <c r="A28" s="98" t="s">
        <v>125</v>
      </c>
      <c r="B28" s="91" t="s">
        <v>278</v>
      </c>
      <c r="C28" s="198" t="s">
        <v>279</v>
      </c>
      <c r="D28" s="127" t="s">
        <v>48</v>
      </c>
      <c r="E28" s="128">
        <v>11</v>
      </c>
      <c r="F28" s="194"/>
      <c r="G28" s="135">
        <f>ROUND(E28*F28,2)</f>
        <v>0</v>
      </c>
    </row>
    <row r="29" spans="1:33" ht="43.5" customHeight="1" x14ac:dyDescent="0.2">
      <c r="A29" s="98" t="s">
        <v>299</v>
      </c>
      <c r="B29" s="91" t="s">
        <v>278</v>
      </c>
      <c r="C29" s="198" t="s">
        <v>297</v>
      </c>
      <c r="D29" s="127" t="s">
        <v>48</v>
      </c>
      <c r="E29" s="128">
        <v>11</v>
      </c>
      <c r="F29" s="194"/>
      <c r="G29" s="135">
        <f t="shared" ref="G29:G34" si="1">ROUND(E29*F29,2)</f>
        <v>0</v>
      </c>
    </row>
    <row r="30" spans="1:33" ht="150" customHeight="1" x14ac:dyDescent="0.2">
      <c r="A30" s="98" t="s">
        <v>300</v>
      </c>
      <c r="B30" s="91" t="s">
        <v>278</v>
      </c>
      <c r="C30" s="200" t="s">
        <v>396</v>
      </c>
      <c r="D30" s="127" t="s">
        <v>41</v>
      </c>
      <c r="E30" s="128">
        <v>420</v>
      </c>
      <c r="F30" s="194"/>
      <c r="G30" s="135">
        <f t="shared" si="1"/>
        <v>0</v>
      </c>
    </row>
    <row r="31" spans="1:33" ht="117" customHeight="1" x14ac:dyDescent="0.2">
      <c r="A31" s="98" t="s">
        <v>302</v>
      </c>
      <c r="B31" s="91" t="s">
        <v>278</v>
      </c>
      <c r="C31" s="200" t="s">
        <v>395</v>
      </c>
      <c r="D31" s="127" t="s">
        <v>41</v>
      </c>
      <c r="E31" s="128">
        <v>65</v>
      </c>
      <c r="F31" s="36"/>
      <c r="G31" s="135">
        <f t="shared" si="1"/>
        <v>0</v>
      </c>
    </row>
    <row r="32" spans="1:33" ht="105" customHeight="1" x14ac:dyDescent="0.2">
      <c r="A32" s="98" t="s">
        <v>303</v>
      </c>
      <c r="B32" s="91" t="s">
        <v>278</v>
      </c>
      <c r="C32" s="99" t="s">
        <v>397</v>
      </c>
      <c r="D32" s="127" t="s">
        <v>41</v>
      </c>
      <c r="E32" s="128">
        <v>21</v>
      </c>
      <c r="F32" s="52"/>
      <c r="G32" s="135">
        <f t="shared" si="1"/>
        <v>0</v>
      </c>
    </row>
    <row r="33" spans="1:10" ht="102" customHeight="1" x14ac:dyDescent="0.2">
      <c r="A33" s="98" t="s">
        <v>304</v>
      </c>
      <c r="B33" s="91" t="s">
        <v>278</v>
      </c>
      <c r="C33" s="99" t="s">
        <v>398</v>
      </c>
      <c r="D33" s="127" t="s">
        <v>41</v>
      </c>
      <c r="E33" s="128">
        <v>46</v>
      </c>
      <c r="F33" s="52"/>
      <c r="G33" s="135">
        <f t="shared" si="1"/>
        <v>0</v>
      </c>
      <c r="J33" s="196"/>
    </row>
    <row r="34" spans="1:10" ht="27.75" customHeight="1" x14ac:dyDescent="0.2">
      <c r="A34" s="98" t="s">
        <v>305</v>
      </c>
      <c r="B34" s="91" t="s">
        <v>278</v>
      </c>
      <c r="C34" s="99" t="s">
        <v>301</v>
      </c>
      <c r="D34" s="127" t="s">
        <v>42</v>
      </c>
      <c r="E34" s="128">
        <v>11</v>
      </c>
      <c r="F34" s="52"/>
      <c r="G34" s="135">
        <f t="shared" si="1"/>
        <v>0</v>
      </c>
    </row>
    <row r="35" spans="1:10" ht="24" customHeight="1" x14ac:dyDescent="0.2">
      <c r="A35" s="98"/>
      <c r="B35" s="91"/>
      <c r="C35" s="126" t="s">
        <v>126</v>
      </c>
      <c r="D35" s="127"/>
      <c r="E35" s="128"/>
      <c r="F35" s="36"/>
      <c r="G35" s="135">
        <f>ROUND(E35*F35,2)</f>
        <v>0</v>
      </c>
    </row>
    <row r="36" spans="1:10" ht="43.5" customHeight="1" x14ac:dyDescent="0.2">
      <c r="A36" s="98" t="s">
        <v>306</v>
      </c>
      <c r="B36" s="91" t="s">
        <v>278</v>
      </c>
      <c r="C36" s="99" t="s">
        <v>288</v>
      </c>
      <c r="D36" s="414" t="s">
        <v>23</v>
      </c>
      <c r="E36" s="415"/>
      <c r="F36" s="52"/>
      <c r="G36" s="135">
        <f>ROUND(F36,2)</f>
        <v>0</v>
      </c>
    </row>
    <row r="37" spans="1:10" ht="35.25" customHeight="1" x14ac:dyDescent="0.2">
      <c r="A37" s="416" t="s">
        <v>323</v>
      </c>
      <c r="B37" s="417"/>
      <c r="C37" s="417"/>
      <c r="D37" s="417"/>
      <c r="E37" s="417"/>
      <c r="F37" s="418"/>
      <c r="G37" s="129">
        <f>SUM(G27:G36)</f>
        <v>0</v>
      </c>
    </row>
    <row r="38" spans="1:10" ht="36.75" customHeight="1" x14ac:dyDescent="0.25">
      <c r="A38" s="419" t="s">
        <v>324</v>
      </c>
      <c r="B38" s="420"/>
      <c r="C38" s="420"/>
      <c r="D38" s="420"/>
      <c r="E38" s="420"/>
      <c r="F38" s="421"/>
      <c r="G38" s="129">
        <f>G37+G25</f>
        <v>0</v>
      </c>
    </row>
    <row r="39" spans="1:10" ht="21.75" customHeight="1" x14ac:dyDescent="0.2">
      <c r="A39" s="97" t="s">
        <v>25</v>
      </c>
      <c r="B39" s="55"/>
    </row>
  </sheetData>
  <mergeCells count="12">
    <mergeCell ref="K8:Q8"/>
    <mergeCell ref="A4:G4"/>
    <mergeCell ref="D36:E36"/>
    <mergeCell ref="A37:F37"/>
    <mergeCell ref="A38:F38"/>
    <mergeCell ref="A25:F25"/>
    <mergeCell ref="D23:E23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zestawienie</vt:lpstr>
      <vt:lpstr>I.WO Kontraktu</vt:lpstr>
      <vt:lpstr>II.WO Robót</vt:lpstr>
      <vt:lpstr>III. Prace przyg. i Zieleń </vt:lpstr>
      <vt:lpstr>IV. Układ drogowy</vt:lpstr>
      <vt:lpstr>V. Sieci elekt. i oświetlenie </vt:lpstr>
      <vt:lpstr>VI. Kanalizacja deszczowa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'V. Sieci elekt. i oświetlenie '!Obszar_wydruku</vt:lpstr>
      <vt:lpstr>'VI. Kanalizacja deszczowa'!Obszar_wydruku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2021-11-30T13:39:38Z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