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1\2. Kancelaria Wojtkówka i Trzcianiec\SWZ + załączniki\"/>
    </mc:Choice>
  </mc:AlternateContent>
  <bookViews>
    <workbookView xWindow="-120" yWindow="-120" windowWidth="25365" windowHeight="14370"/>
  </bookViews>
  <sheets>
    <sheet name="Kosztorys uproszczony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s="1"/>
  <c r="A47" i="1" s="1"/>
  <c r="A50" i="1" s="1"/>
  <c r="A51" i="1" s="1"/>
  <c r="A52" i="1" s="1"/>
  <c r="A53" i="1" s="1"/>
  <c r="A54" i="1" s="1"/>
  <c r="A55" i="1" s="1"/>
  <c r="A56" i="1" s="1"/>
  <c r="A57" i="1" s="1"/>
  <c r="A58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1" i="1" s="1"/>
  <c r="A102" i="1" s="1"/>
  <c r="A103" i="1" s="1"/>
  <c r="A104" i="1" s="1"/>
  <c r="A105" i="1" s="1"/>
  <c r="A108" i="1" s="1"/>
  <c r="A109" i="1" s="1"/>
  <c r="A110" i="1" s="1"/>
  <c r="A111" i="1" s="1"/>
  <c r="A112" i="1" s="1"/>
  <c r="A113" i="1" s="1"/>
  <c r="A114" i="1" s="1"/>
  <c r="A115" i="1" s="1"/>
  <c r="A116" i="1" s="1"/>
  <c r="A119" i="1" s="1"/>
  <c r="A120" i="1" s="1"/>
  <c r="A121" i="1" s="1"/>
  <c r="A122" i="1" s="1"/>
  <c r="A123" i="1" s="1"/>
  <c r="A124" i="1" s="1"/>
  <c r="A125" i="1" s="1"/>
  <c r="A128" i="1" s="1"/>
  <c r="A129" i="1" s="1"/>
  <c r="A132" i="1" s="1"/>
  <c r="A133" i="1" s="1"/>
  <c r="A134" i="1" s="1"/>
  <c r="A135" i="1" s="1"/>
  <c r="A136" i="1" s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5" i="1" s="1"/>
  <c r="A156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23" i="1" s="1"/>
  <c r="A224" i="1" s="1"/>
  <c r="A227" i="1" s="1"/>
  <c r="A228" i="1" s="1"/>
  <c r="A229" i="1" s="1"/>
  <c r="A230" i="1" s="1"/>
  <c r="A231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2" i="1" s="1"/>
  <c r="A273" i="1" s="1"/>
  <c r="A274" i="1" s="1"/>
  <c r="A275" i="1" s="1"/>
  <c r="A276" i="1" s="1"/>
  <c r="A279" i="1" s="1"/>
  <c r="A280" i="1" s="1"/>
  <c r="A281" i="1" s="1"/>
  <c r="A282" i="1" s="1"/>
  <c r="A283" i="1" s="1"/>
  <c r="A284" i="1" s="1"/>
  <c r="A285" i="1" s="1"/>
  <c r="A288" i="1" s="1"/>
  <c r="A289" i="1" s="1"/>
  <c r="A290" i="1" s="1"/>
  <c r="A291" i="1" s="1"/>
  <c r="A292" i="1" s="1"/>
  <c r="A293" i="1" s="1"/>
  <c r="A296" i="1" s="1"/>
  <c r="A297" i="1" s="1"/>
  <c r="A298" i="1" s="1"/>
  <c r="A299" i="1" s="1"/>
  <c r="A300" i="1" s="1"/>
  <c r="A301" i="1" s="1"/>
  <c r="A302" i="1" s="1"/>
  <c r="A303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7" i="1" s="1"/>
  <c r="A338" i="1" s="1"/>
  <c r="A339" i="1" s="1"/>
  <c r="A340" i="1" s="1"/>
  <c r="A341" i="1" s="1"/>
  <c r="A342" i="1" s="1"/>
  <c r="A343" i="1" s="1"/>
  <c r="A346" i="1" s="1"/>
  <c r="A347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9" i="1" s="1"/>
  <c r="A370" i="1" s="1"/>
  <c r="A371" i="1" s="1"/>
  <c r="A372" i="1" s="1"/>
  <c r="A373" i="1" s="1"/>
  <c r="A374" i="1" s="1"/>
  <c r="A375" i="1" s="1"/>
  <c r="A376" i="1" s="1"/>
  <c r="A377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2" i="1" s="1"/>
  <c r="A453" i="1" s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6" i="1"/>
  <c r="G47" i="1"/>
  <c r="G50" i="1"/>
  <c r="G51" i="1"/>
  <c r="G52" i="1"/>
  <c r="G53" i="1"/>
  <c r="G54" i="1"/>
  <c r="G55" i="1"/>
  <c r="G56" i="1"/>
  <c r="G57" i="1"/>
  <c r="G58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7" i="1"/>
  <c r="G78" i="1"/>
  <c r="G79" i="1"/>
  <c r="G80" i="1"/>
  <c r="G81" i="1"/>
  <c r="G82" i="1"/>
  <c r="G83" i="1"/>
  <c r="G84" i="1"/>
  <c r="G85" i="1"/>
  <c r="G88" i="1"/>
  <c r="G89" i="1"/>
  <c r="G90" i="1"/>
  <c r="G91" i="1"/>
  <c r="G92" i="1"/>
  <c r="G93" i="1"/>
  <c r="G94" i="1"/>
  <c r="G95" i="1"/>
  <c r="G96" i="1"/>
  <c r="G97" i="1"/>
  <c r="G98" i="1"/>
  <c r="G101" i="1"/>
  <c r="G102" i="1"/>
  <c r="G103" i="1"/>
  <c r="G104" i="1"/>
  <c r="G105" i="1"/>
  <c r="G108" i="1"/>
  <c r="G109" i="1"/>
  <c r="G110" i="1"/>
  <c r="G111" i="1"/>
  <c r="G112" i="1"/>
  <c r="G113" i="1"/>
  <c r="G114" i="1"/>
  <c r="G115" i="1"/>
  <c r="G116" i="1"/>
  <c r="G119" i="1"/>
  <c r="G120" i="1"/>
  <c r="G121" i="1"/>
  <c r="G122" i="1"/>
  <c r="G123" i="1"/>
  <c r="G124" i="1"/>
  <c r="G125" i="1"/>
  <c r="G128" i="1"/>
  <c r="G129" i="1"/>
  <c r="G132" i="1"/>
  <c r="G133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49" i="1"/>
  <c r="G150" i="1"/>
  <c r="G155" i="1"/>
  <c r="G156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3" i="1"/>
  <c r="G224" i="1"/>
  <c r="G227" i="1"/>
  <c r="G228" i="1"/>
  <c r="G229" i="1"/>
  <c r="G230" i="1"/>
  <c r="G231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2" i="1"/>
  <c r="G273" i="1"/>
  <c r="G274" i="1"/>
  <c r="G275" i="1"/>
  <c r="G276" i="1"/>
  <c r="G279" i="1"/>
  <c r="G280" i="1"/>
  <c r="G281" i="1"/>
  <c r="G282" i="1"/>
  <c r="G283" i="1"/>
  <c r="G284" i="1"/>
  <c r="G285" i="1"/>
  <c r="G288" i="1"/>
  <c r="G289" i="1"/>
  <c r="G290" i="1"/>
  <c r="G291" i="1"/>
  <c r="G292" i="1"/>
  <c r="G293" i="1"/>
  <c r="G296" i="1"/>
  <c r="G297" i="1"/>
  <c r="G298" i="1"/>
  <c r="G299" i="1"/>
  <c r="G300" i="1"/>
  <c r="G301" i="1"/>
  <c r="G302" i="1"/>
  <c r="G303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2" i="1"/>
  <c r="G323" i="1"/>
  <c r="G324" i="1"/>
  <c r="G325" i="1"/>
  <c r="G326" i="1"/>
  <c r="G327" i="1"/>
  <c r="G328" i="1"/>
  <c r="G329" i="1"/>
  <c r="G330" i="1"/>
  <c r="G331" i="1"/>
  <c r="G337" i="1"/>
  <c r="G338" i="1"/>
  <c r="G339" i="1"/>
  <c r="G340" i="1"/>
  <c r="G341" i="1"/>
  <c r="G342" i="1"/>
  <c r="G343" i="1"/>
  <c r="G346" i="1"/>
  <c r="G347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9" i="1"/>
  <c r="G370" i="1"/>
  <c r="G371" i="1"/>
  <c r="G372" i="1"/>
  <c r="G373" i="1"/>
  <c r="G374" i="1"/>
  <c r="G375" i="1"/>
  <c r="G376" i="1"/>
  <c r="G377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2" i="1"/>
  <c r="G453" i="1"/>
  <c r="G14" i="1"/>
  <c r="G9" i="1"/>
  <c r="G10" i="1"/>
  <c r="G11" i="1"/>
  <c r="G8" i="1"/>
  <c r="G48" i="1" l="1"/>
  <c r="G225" i="1"/>
  <c r="G332" i="1"/>
  <c r="G320" i="1"/>
  <c r="G304" i="1"/>
  <c r="G294" i="1"/>
  <c r="G286" i="1"/>
  <c r="G277" i="1"/>
  <c r="G270" i="1"/>
  <c r="G247" i="1"/>
  <c r="G232" i="1"/>
  <c r="G219" i="1"/>
  <c r="G201" i="1"/>
  <c r="G178" i="1"/>
  <c r="G157" i="1"/>
  <c r="G151" i="1"/>
  <c r="G140" i="1"/>
  <c r="G130" i="1"/>
  <c r="G126" i="1"/>
  <c r="G117" i="1"/>
  <c r="G106" i="1"/>
  <c r="G99" i="1"/>
  <c r="G86" i="1"/>
  <c r="G75" i="1"/>
  <c r="G59" i="1"/>
  <c r="G44" i="1"/>
  <c r="G29" i="1"/>
  <c r="G12" i="1"/>
  <c r="G450" i="1"/>
  <c r="G403" i="1"/>
  <c r="G431" i="1"/>
  <c r="G348" i="1"/>
  <c r="G344" i="1"/>
  <c r="G349" i="1" s="1"/>
  <c r="G378" i="1"/>
  <c r="G367" i="1"/>
  <c r="G454" i="1"/>
  <c r="G379" i="1" l="1"/>
  <c r="G333" i="1"/>
  <c r="G220" i="1"/>
  <c r="G152" i="1"/>
  <c r="G334" i="1" l="1"/>
  <c r="G455" i="1" s="1"/>
  <c r="G456" i="1" s="1"/>
  <c r="G457" i="1" s="1"/>
</calcChain>
</file>

<file path=xl/sharedStrings.xml><?xml version="1.0" encoding="utf-8"?>
<sst xmlns="http://schemas.openxmlformats.org/spreadsheetml/2006/main" count="1293" uniqueCount="738">
  <si>
    <t>Lp.</t>
  </si>
  <si>
    <t>Podstawa</t>
  </si>
  <si>
    <t>Cena jedn.</t>
  </si>
  <si>
    <t>Wartość</t>
  </si>
  <si>
    <t>KNR 2-01 0126-01</t>
  </si>
  <si>
    <t>Usunięcie warstwy ziemi urodzajnej (humusu) o grubości do 15 cm za pomocą spycharek ze złożeniem na odkładzie.</t>
  </si>
  <si>
    <t>m2</t>
  </si>
  <si>
    <t>KNR 2-01 0126-02</t>
  </si>
  <si>
    <t>Usunięcie warstwy ziemi urodzajnej (humusu) za pomocą spycharek - dodatek za każde dalsze 5 cm grubości ze złożeniem na odkładzie.</t>
  </si>
  <si>
    <t>KNR-W 2-01 0203-04</t>
  </si>
  <si>
    <t>Roboty ziemne wykonywane koparkami podsiębiernymi o poj.łyżki 0.25 m3 w gr.kat.III z transportem urobku samochodami samowyładowczymi na odległość do 1 km - urobek zmagazynowany na terenie inwestycji do niwelacji terenu.</t>
  </si>
  <si>
    <t>m3</t>
  </si>
  <si>
    <t>KNR-W 4-01 0103-02</t>
  </si>
  <si>
    <t>Wykopy jamiste o powierzchni dna do 2.25 m2 i głębokości do 1.5 m w gruncie kat. III</t>
  </si>
  <si>
    <t>KNNR 6 0112-02</t>
  </si>
  <si>
    <t>Warstwa  podbudowy z kruszyw naturalnych o grubości po zagęszczeniu 25 cm</t>
  </si>
  <si>
    <t>KNR-W 2-02 1101-01</t>
  </si>
  <si>
    <t>Podkłady betonowe w budownictwie mieszkaniowym i użyteczności publicznej z transportem i układaniem ręcznym na podłożu gruntowym</t>
  </si>
  <si>
    <t>KNR-W 2-02 0606-01</t>
  </si>
  <si>
    <t>KNR-W 2-02 0608-03</t>
  </si>
  <si>
    <t>Izolacje cieplne i przeciwdźwiękowe z płyt styropianowych poziome na wierzchu konstrukcji na sucho - jedna warstwa styropian XPS300 gr. 10cm</t>
  </si>
  <si>
    <t>KNR 2-02 0205-01</t>
  </si>
  <si>
    <t>Płyty fundamentowe żelbetowe - z zastosowaniem pompy do betonu gr. 22cm beton C20/25 S3</t>
  </si>
  <si>
    <t>KNR 2-02 0204-01</t>
  </si>
  <si>
    <t>Stopy fundamentowe prostokątne żelbetowe, o objętości do 0,5 m3 - z zastosowaniem pompy do betonu beton C20/25 S3</t>
  </si>
  <si>
    <t>KNR 2-02 0208-01</t>
  </si>
  <si>
    <t>Słupy żelbetowe, prostokątne zbetonu C20/25 S3 w deskowaniu.</t>
  </si>
  <si>
    <t>KNR 2-02 0290-02</t>
  </si>
  <si>
    <t>Przygotowanie i montaż zbrojenia elementów budynków i budowli - pręty żebrowane o śr. 8-14 mm</t>
  </si>
  <si>
    <t>t</t>
  </si>
  <si>
    <t>ZKNR C-2 0302-05</t>
  </si>
  <si>
    <t>Gruntowanie podłoża przy użyciu emulsji bitumicznej Ceresit CP 41 - powierzchnie pionowe i poziome nie nasiąkliwe - płyta fundamentowa i słupy.</t>
  </si>
  <si>
    <t>ZKNR C-2 0304-04</t>
  </si>
  <si>
    <t>Wykonanie izolacji przeciw wilgoci w gruncie na powierzchni pionowej przy użyciu jednoskładnikowej masy bitumicznej Ceresit CP 44 - płyta fundamentowa i słupy.</t>
  </si>
  <si>
    <t>Docieplenie ścian płytami polistyrenowymi mocowanymi punktowo - docieplenie płyty fundamentowej styrodur gr. 15cm.</t>
  </si>
  <si>
    <t>KNR 9-27 0206-03</t>
  </si>
  <si>
    <t>Mocowanie płyt dyblami - kołkowanie do podłoża z betonu (5szt/m2)</t>
  </si>
  <si>
    <t>NNRNKB 202 2609-05</t>
  </si>
  <si>
    <t>(z.VII) docieplenie ścian zewn. budynków "CERESIT" - dodatkowa warstwa siatki (parter) - przyklejenie pasa siatki szer. 25cm pod cokół z płytek</t>
  </si>
  <si>
    <t>KNR-W 2-02 0919-01</t>
  </si>
  <si>
    <t>Licowanie płytkami gresowymi kamieniopodobnymi  o wymiarach 45x15 cm ścian - licowanie cokołu budynku płytkami imitującymi kamień.</t>
  </si>
  <si>
    <t>KNR 0-21 4002-20</t>
  </si>
  <si>
    <t>Konstrukcje szkieletowe - podwaliny ścian o szer. do 200 mm</t>
  </si>
  <si>
    <t>mb</t>
  </si>
  <si>
    <t>KNR 0-21 4002-17</t>
  </si>
  <si>
    <t>Konstrukcje szkieletowe - podwaliny ścian o szer. do 90 mm</t>
  </si>
  <si>
    <t>KNR 0-21 4001-08</t>
  </si>
  <si>
    <t>Konstrukcje szkieletowe - słupy i poprzeczki ścian zewnętrznych i wewnętrznych o szer.200 mm</t>
  </si>
  <si>
    <t>m2 ściany</t>
  </si>
  <si>
    <t>KNR 0-21 4001-01</t>
  </si>
  <si>
    <t>Konstrukcje szkieletowe - słupy i poprzeczki ścian  wewnętrznych o szer. do 90 mm</t>
  </si>
  <si>
    <t>KNR 0-21 4002-04</t>
  </si>
  <si>
    <t>Konstrukcje szkieletowe - oczepy ścian wewnętrznych i zewnętrznych pojedyncze o szer. do 200 mm</t>
  </si>
  <si>
    <t>KNR 0-21 4002-01</t>
  </si>
  <si>
    <t>Konstrukcje szkieletowe - oczepy ścian wewnętrznych i zewnętrznych pojedyncze o szer. do 90 mm</t>
  </si>
  <si>
    <t>KNR 0-21 4003-16</t>
  </si>
  <si>
    <t>Konstrukcje szkieletowe - nadproża skrzynkowe o wys. do 320 mm</t>
  </si>
  <si>
    <t>KNR 0-21 4003-11</t>
  </si>
  <si>
    <t>Konstrukcje szkieletowe - nadproża skrzynkowe o wys. do 110 mm</t>
  </si>
  <si>
    <t>KNR 0-21 4006-17</t>
  </si>
  <si>
    <t>Stropy drewniane - podciągi złożone z czterech belek stropowych o wys. do 200 mm</t>
  </si>
  <si>
    <t>KNR 2-02 0613-06</t>
  </si>
  <si>
    <t>Izolacje cieplne i przeciwdźwiękowe z wełny mineralnej pionowe z płyt układanych na sucho płyty o współczynniku min 0,038W(m*k) - gr. 20cm między słupami</t>
  </si>
  <si>
    <t>Izolacje cieplne i przeciwdźwiękowe z wełny mineralnej pionowe z płyt układanych na sucho płyty o współczynniku min 0,038W(m*k) - gr. 8cm między słupami</t>
  </si>
  <si>
    <t>KNR 0-21 4004-05</t>
  </si>
  <si>
    <t>Poszycie ścian szkieletowych z płyt OSB-3 jednostronnie</t>
  </si>
  <si>
    <t>KNR 0-21 4005-01</t>
  </si>
  <si>
    <t>Stropy drewniane - belki stropowe, wymiany o szer. do 160 mm</t>
  </si>
  <si>
    <t>KNR 0-21 4003-08</t>
  </si>
  <si>
    <t>Konstrukcje szkieletowe - montaż wymianu i przewiązek</t>
  </si>
  <si>
    <t>KNR 2-02 0122-07</t>
  </si>
  <si>
    <t>Wentylacyjne kanały z pustaków betonowych  - PUSTAK WENTYLACYJNY POTRÓJNY LEIER LK3 520x250 MM</t>
  </si>
  <si>
    <t>m</t>
  </si>
  <si>
    <t>Wentylacyjne kanały z pustaków betonowych - PUSTAK WENTYLACYJNY PODWÓJNY LEIER LK2 360x250 MM</t>
  </si>
  <si>
    <t>KNR 2-02 0122-06</t>
  </si>
  <si>
    <t>Spalinowe i dymowe kanały z pustaków betonowych - KOMIN SYSTEMOWY Z WENTYLACJĄ IZOLOWANY LEIER K35L 350X510 MM</t>
  </si>
  <si>
    <t>Deskowanie czapek kominowych - wykonanie deskowań czapek kominowych wraz z materiałem.</t>
  </si>
  <si>
    <t>m obw.</t>
  </si>
  <si>
    <t>Układanie masy betonowej w czapkach kominowych wraz z materiałem beton B25.</t>
  </si>
  <si>
    <t>Przygotowanie i montaż zbrojenia elementów budynków i budowli - pręty żebrowane o śr. do 7 mm - zbrojenie czapek kominowych.</t>
  </si>
  <si>
    <t>KNR 0-17 2609-01</t>
  </si>
  <si>
    <t>Ocieplenie ścian budynków płytami styropianowymi metodą lekką-mokrą przy użyciu gotowych zapraw klejących - przyklejenie płyt styropianowych gr. 5cm do ścian</t>
  </si>
  <si>
    <t>KNR 0-17 2609-06</t>
  </si>
  <si>
    <t>Ocieplenie ścian budynków płytami styropianowymi metodą lekką-mokrą przy użyciu gotowych zapraw klejących - przyklejenie jednej warstwy siatki na ścianach</t>
  </si>
  <si>
    <t>Licowanie płytkami klinkierowymi o wymiarach 25x12 cm ścian - licowanie ścian komina ponad dachem płytkami imitującymi kamień.</t>
  </si>
  <si>
    <t>NNRNKB 202 0416-02</t>
  </si>
  <si>
    <t>(z.II) konstrukcje dachowe z tarcicy nasyconej - murłaty o przekroju ponad 180 cm2</t>
  </si>
  <si>
    <t>KNR-W 2-02 0408-03</t>
  </si>
  <si>
    <t>Krokwie zwykłe długości do 4.5 m - przekrój poprzeczny drewna do 180 cm2 z tarcicy nasyconej</t>
  </si>
  <si>
    <t>KNR-W 2-02 0408-05</t>
  </si>
  <si>
    <t>Krokwie zwykłe długości ponad 4.5 m - przekrój poprzeczny drewna do 180 cm2 z tarcicy nasyconej</t>
  </si>
  <si>
    <t>KNR-W 2-02 0408-07</t>
  </si>
  <si>
    <t>Krokwie narożne i koszowe - przekrój poprzeczny drewna do 180 cm2 z tarcicy nasyconej</t>
  </si>
  <si>
    <t>KNR 19-01 0404-04</t>
  </si>
  <si>
    <t>Płatwie o dł. ponad 3,0 m; przekrój poprzeczny drewna ponad 180 cm2</t>
  </si>
  <si>
    <t>KNR-W 2-02 0408-02</t>
  </si>
  <si>
    <t>Kleszcze i jętki - przekrój poprzeczny drewna do 180 cm2 z tarcicy nasyconej</t>
  </si>
  <si>
    <t>KNR-W 2-02 0407-04</t>
  </si>
  <si>
    <t>Słupy o długości do 2 m - przekrój poprzeczny drewna ponad 180 cm2 z tarcicy nasyconej</t>
  </si>
  <si>
    <t>m3 drew.</t>
  </si>
  <si>
    <t>KNR-W 2-02 0407-06</t>
  </si>
  <si>
    <t>Słupy o długości ponad 2 m - przekrój poprzeczny drewna ponad 180 cm2 z tarcicy nasyconej</t>
  </si>
  <si>
    <t>KNR-W 2-02 0406-04</t>
  </si>
  <si>
    <t>Ramy górne i płatwie długości do 3 m - przekrój poprzeczny drewna ponad 180 cm2 z tarcicy nasyconej</t>
  </si>
  <si>
    <t>KNR-W 2-02 0409-06</t>
  </si>
  <si>
    <t>Wiatrownice - przekrój poprzeczny drewna do 180 cm2 z tarcicy nasyconej</t>
  </si>
  <si>
    <t>NNRNKB 202 0421-02</t>
  </si>
  <si>
    <t>(z.VI) Łacenie połaci dachowych dla pokryć z blach powlekanych - przybicie deski czołowej</t>
  </si>
  <si>
    <t>KNR K-05 0102-06</t>
  </si>
  <si>
    <t>Wykonanie deskowania - szalowanie okapu - Szalówka zakładkowa elewacyjna w układzie poziomym gr. 21 mm , strugana np. modrzew syberyjski</t>
  </si>
  <si>
    <t>KNR 19-01 0648-06</t>
  </si>
  <si>
    <t>Impregnacje grzybobójcze bali i krawędziaków metodą trzykrotnego smarowania preparatami olejowymi przeciwogniowa grzybobójcza i owadobójcza.</t>
  </si>
  <si>
    <t>Impregnacje grzybobójcze bali i krawędziaków metodą trzykrotnego smarowania preparatami olejowymi - malowanie dekoracyjne impregnatami odpornymi na czynniki zewnętrzne i UV.</t>
  </si>
  <si>
    <t>KNR AT-09 0103-01</t>
  </si>
  <si>
    <t>Folie wstępnego krycia (FWK) układane na krokwiach - rozstaw kontrłat 0,60 m</t>
  </si>
  <si>
    <t>KNR AT-09 0101-06</t>
  </si>
  <si>
    <t>Łacenie - rozstaw łat 40 cm</t>
  </si>
  <si>
    <t>NNRNKB 202 0535-04</t>
  </si>
  <si>
    <t>(z.VI) Pokrycie dachów o pow. ponad 100 m2 o nachyleniu połaci do 85 % blachą powlekaną dachówkową na łatach - Blachodachówka PLANNJA Smart</t>
  </si>
  <si>
    <t>KNNR 2 0504-01</t>
  </si>
  <si>
    <t>Obróbki blacharskie z blachy stalowej ocynkowanej przy szerokości w rozwinięciu do 25 cm - blacha powlekana w kolorze dachu</t>
  </si>
  <si>
    <t>Obróbki blacharskie z blachy stalowej ocynkowanej przy szerokości w rozwinięciu do 25 cm - blacha powlekana w kolorze dachu.</t>
  </si>
  <si>
    <t>KNR 0-15II 0521-02</t>
  </si>
  <si>
    <t>Ułożenie gąsiorów z blachy tłoczonej powlekanej o szerokości modułu fali do 20.0 cm wraz z ułozeniem tasmy wentylacyjnej kalenicowej.</t>
  </si>
  <si>
    <t>Blachodachówka  z blachy tytanowo-cynkowej - elementy wykończeniowe - wiatrownice szczytowe z blachy powlekanej.</t>
  </si>
  <si>
    <t>KNR-W 2-02 0533-01</t>
  </si>
  <si>
    <t>Nasady wentylacyjne blaszane o średnicy wlotu do 20 cm</t>
  </si>
  <si>
    <t>szt.</t>
  </si>
  <si>
    <t>KNR-W 2-02 1016-07</t>
  </si>
  <si>
    <t>Wyłazy dachowe fabrycznie wykończone</t>
  </si>
  <si>
    <t>szt</t>
  </si>
  <si>
    <t>KNR 2-02 0607-01</t>
  </si>
  <si>
    <t>KNR 2-02 0609-03</t>
  </si>
  <si>
    <t>Izolacje cieplne i przeciwdźwiękowe z płyt styropianowych poziome, na wierzchu konstrukcji na sucho, jedna warstwa gr. 10 cm styropian EPS100 wsp 0,038</t>
  </si>
  <si>
    <t>KNR 2-02 1106-01</t>
  </si>
  <si>
    <t>Posadzki cementowe wraz z cokolikami zatarte na ostro grubości 25 mm z zaprawy M20</t>
  </si>
  <si>
    <t>KNR 2-02 1106-03</t>
  </si>
  <si>
    <t>KNR 19-01 0904-07</t>
  </si>
  <si>
    <t>Posadzki cementowe - dopłata za zbrojenie siatką stalową - siatka z drutu 4mm oczko 15x15cm zakład na łaczeniu 1 oczko.</t>
  </si>
  <si>
    <t>KNR 2-02 1118-08</t>
  </si>
  <si>
    <t>Posadzki płytkowe z kamieni sztucznych; płytki 30x30 cm układane na klej metodą zwykłą - fuga elastyczna - płytki gresowe antypoślizgowe imitujące deski, klasa ścieralności min. IV.</t>
  </si>
  <si>
    <t>Posadzki płytkowe z kamieni sztucznych; płytki 30x30 cm układane na klej metodą zwykłą - fuga elastyczna - płytki gresowe antyposlizgowe, klasa ścieralnosci min. IV.</t>
  </si>
  <si>
    <t>KNR 0-39 0115-01</t>
  </si>
  <si>
    <t>Uszczelnienie pomieszczeń mokrych i wilgotnych (łazienki, kuchnie pralnie itp.) oraz balkonów i tarasów pod okładziną ceramiczną płynną folią uszczelniającą Superflex 1; powierzchnie poziome, bez wkładki z włókniny</t>
  </si>
  <si>
    <t>NNRNKB 202 1123-05</t>
  </si>
  <si>
    <t>(z.IV) Cokoliki z płytek terakotowych o wys. 15 cm na zaprawie klejowej "ATLAS" w pomieszcz.o pow.ponad 8 m2 - cokoliki z płytek jak posadzki. Cokolik zlicowany z tynkiem ściany.</t>
  </si>
  <si>
    <t>Wycieraczki do obuwia typowe - zewnętrzna 1,2x0,8 m</t>
  </si>
  <si>
    <t>Wycieraczki do obuwia typowe - wewnętrzna 1,2x0,8 m</t>
  </si>
  <si>
    <t>Izolacje cieplne i przeciwdźwiękowe z wełny mineralnej pionowe z płyt układanych na sucho płyty o współczynniku min 0,038W(m*k) - gr. 22cm między łatami</t>
  </si>
  <si>
    <t>KNR 0-21 4007-02</t>
  </si>
  <si>
    <t>KNR 2-02 0613-03</t>
  </si>
  <si>
    <t>Izolacje cieplne i przeciwdźwiękowe z wełny mineralnej poziome z płyt układanych na sucho - jedna warstwa</t>
  </si>
  <si>
    <t>KNR 19-01 0610-01</t>
  </si>
  <si>
    <t>Izolacje przeciwwilgociowe poziome z folii paroprzepuszczalnej na sucho</t>
  </si>
  <si>
    <t>Osadzenie okien w stropie drewnianymj - montaz schodów strychowych ocieplonych</t>
  </si>
  <si>
    <t>KNR-W 2-02 1040-02</t>
  </si>
  <si>
    <t>Drzwi aluminiowe dwuskrzydłowe zewnętrzne ocieplane S1 w okleinie drewnopodobnej jak okna</t>
  </si>
  <si>
    <t>Drzwi aluminiowe dwuskrzydłowe wewnętrzne S2 w okleinie drewnopodobnej jak okna.</t>
  </si>
  <si>
    <t>Drzwi stalowe pełne o powierzchni do 2 m2  ocieplane pełne w okleinie drewnopodobnej odpornej na UV, zewnetrzne.</t>
  </si>
  <si>
    <t>KNR-W 2-02 1018-04</t>
  </si>
  <si>
    <t>Okna pięciokomorowe, szklenie trzyszybowe z kształtowników z wysokoudarowego PCW o powierzchni ponad 1.5 m2 - okna w okleinie drewnopodobnej.</t>
  </si>
  <si>
    <t>KNR-W 2-02 1018-03</t>
  </si>
  <si>
    <t>Okna pięciokomorowe, szklenie trzyszybowe z kształtowników z wysokoudarowego PCW o powierzchni 1.0-1.5 m2</t>
  </si>
  <si>
    <t>Ościeżnice regulowane systemowe, w okleinie drewnopodobnej.</t>
  </si>
  <si>
    <t>KNR-W 2-02 1022-01</t>
  </si>
  <si>
    <t>Skrzydła drzwiowe płytowe wewnętrzne jednoskrzydłowe fabrycznie wykończone, wypełnienie płyta wiórowa otworowa w okleinie drewnopodobnej wraz z okuciami, zamkiem, tulejami wentylacyjnymi i klamką.</t>
  </si>
  <si>
    <t>KNR-W 4-01 0323-01</t>
  </si>
  <si>
    <t>Obsadzenie parapetów wewnętrznych Aglomarmur  gr.3 cm, szerokości 26cm..</t>
  </si>
  <si>
    <t>Obsadzenie parapetów zewnętrznych z blachy powlekanej  szer. 25cm(wymiar bez odgięć).</t>
  </si>
  <si>
    <t>Izolacje przeciwwilgociowe poziome z folii paroizolacyjnejj na klej - strop</t>
  </si>
  <si>
    <t>NNRNKB 202 2028-01</t>
  </si>
  <si>
    <t>(z.XI) okładziny jednowarstwowe z płyt gipsowo-włóknowych gr. 12,5mm na rusztach drewnianych z łat nośnych 3x5cm mocowanych bezpośrednio do stropu</t>
  </si>
  <si>
    <t>KNR 19-01 0610-03</t>
  </si>
  <si>
    <t>Izolacje przeciwwilgociowe pionowe z folii PCW szerokiej - montaż folii paroizolacyjnej</t>
  </si>
  <si>
    <t>NNRNKB 202 2027-02</t>
  </si>
  <si>
    <t>(z.XI) okładziny z płyt gipsowo-włóknowych gr. 12,5mm na ścianach na ruszcie drewnianym</t>
  </si>
  <si>
    <t>KNR 2-02 0829-09</t>
  </si>
  <si>
    <t>Licowanie ścian płytkami o wymiarach 30x30 cm na klej metodą kombinowaną</t>
  </si>
  <si>
    <t>Dwukrotne malowanie farbami lateksowymii powierzchni wewnętrznych - podłoży gipsowych z gruntowaniem w jasnych kolorach wg. wskazań Inwestora..</t>
  </si>
  <si>
    <t>KNNR 2 1206-06</t>
  </si>
  <si>
    <t>Listwy ścienne drewniane odbojowe montowane na ścianie szer. 18cm.</t>
  </si>
  <si>
    <t>KNNR-W 2 W0501-04</t>
  </si>
  <si>
    <t>Rynny z blachy ocynkowanej powlekanej wraz z łącznikami, lejami spustowymi i naroznikami srednicy 125mm.</t>
  </si>
  <si>
    <t>NNRNKB 202 0550-04</t>
  </si>
  <si>
    <t>(z.VIII) Rury spustowe okrągłe z blachy ocynkowanej powlekanej wraz z kolankami i wylewkami średnicy 110mm.</t>
  </si>
  <si>
    <t>KNR 2-22 0601-01</t>
  </si>
  <si>
    <t>Ścianki drewniane - szkielet z łat poziomych 5x12cm  - ruszt pod montaż elewacji drewnianej z desek</t>
  </si>
  <si>
    <t>Izolacje cieplne i przeciwdźwiękowe z wełny mineralnej pionowe z płyt układanych na sucho płyty o współczynniku min 0,038W(m*k) - gr. 12cm między łatami</t>
  </si>
  <si>
    <t>Izolacje przeciwwilgociowe pionowe z folii PCW szerokiej - montaż folii paroprzepuszczalnej.</t>
  </si>
  <si>
    <t>KNR 2-11 0302-01</t>
  </si>
  <si>
    <t>Ściany i podłogi z drewna łączonego na styk. Deski elewacyjne o grubości 2,1 cm</t>
  </si>
  <si>
    <t>Listwy do posadzek przyścienne drewniane - montaż listw 50x50mm frezowanych w narożach.</t>
  </si>
  <si>
    <t>Listwy do posadzek przyścienne drewniane - montaż listw obudowy oscieży frezowanych przy otworach.</t>
  </si>
  <si>
    <t>Impregnacje grzybobójcze bali i krawędziaków metodą trzykrotnego smarowania preparatami olejowymi przeciwogniowe, grzybobójcza i owodobójcze.</t>
  </si>
  <si>
    <t>KNR 2-31 0401-02</t>
  </si>
  <si>
    <t>Rowki pod krawężniki i ławy krawężnikowe o wymiarach 20x30 cm w gruncie kat.III-IV</t>
  </si>
  <si>
    <t>KNR 2-31 0402-04</t>
  </si>
  <si>
    <t>Ława pod obrzeża betonowa z oporem</t>
  </si>
  <si>
    <t>KNR 2-31 0407-05</t>
  </si>
  <si>
    <t>Obrzeża betonowe o wymiarach 25x8 cm na podsypce cementowo-piaskowej z wypełnieniem spoin zaprawą cementową</t>
  </si>
  <si>
    <t>KNR 2-31 0103-04</t>
  </si>
  <si>
    <t>Mechaniczne profilowanie i zagęszczenie podłoża pod warstwy konstrukcyjne nawierzchni w gruncie kat. I-IV</t>
  </si>
  <si>
    <t>KNNR 6 0106-01</t>
  </si>
  <si>
    <t>Warstwy odcinające zagęszczane ręcznie o grubości 5 cm z pospółki 0-31,5mm.</t>
  </si>
  <si>
    <t>KNR 2-31 0114-07 0114-08</t>
  </si>
  <si>
    <t>Podbudowa z kruszywa łamanego - warstwa górna o grubości po zagęszczeniu 15 cm</t>
  </si>
  <si>
    <t>KNR 2-31 0511-02</t>
  </si>
  <si>
    <t>Nawierzchnie z kostki brukowej betonowej grubość 6 cm na podsypce cementowo-piaskowej gr. 5cm - 80% kostka szara.</t>
  </si>
  <si>
    <t>Nawierzchnie z kostki brukowej betonowej grubość 6 cm na podsypce cementowo-piaskowej gr. 5cm - 20% kostka kolorowa.</t>
  </si>
  <si>
    <t>KNR 2-01 0515-01</t>
  </si>
  <si>
    <t>Ułożenie ścieków drogowych korytkowych 50x16x6  cm bez podbudowy</t>
  </si>
  <si>
    <t>KNR 2-01 0317-02</t>
  </si>
  <si>
    <t>Wykopy liniowe o ścianach pionowych pod rurociągi o głębokość do 1.5 m.</t>
  </si>
  <si>
    <t>KNR 2-01 0320-02</t>
  </si>
  <si>
    <t>Zasypywanie wykopów liniowych o ścianach pionowych głębokości do 1.5 m kat.gr.III-IV</t>
  </si>
  <si>
    <t>S-215 0600-01</t>
  </si>
  <si>
    <t>Instalacja wodociągowa - rurociągi z rur PE-RT/AL/PE-RT o śr.zewn. 16 mm na ścianach w budynkach niemieszkalnych</t>
  </si>
  <si>
    <t>Instalacja wodociągowa - rurociągi z rurociągi z rur PE-RT/AL/PE-RT o śr.zewn. 20 mm na ścianach w budynkach niemieszkalnych</t>
  </si>
  <si>
    <t>S-215 0600-02</t>
  </si>
  <si>
    <t>Instalacja wodociągowa - rurociągi z rurociągi z rur PE-RT/AL/PE-RT o śr.zewn. 25 mm na ścianach w budynkach niemieszkalnych</t>
  </si>
  <si>
    <t>KNR 2-15 0107-01</t>
  </si>
  <si>
    <t>Dodatki za podejścia dopływowe o śr.nominalnej 15 mm. do zaworów i bateri.</t>
  </si>
  <si>
    <t>KNR 2-15 0107-05</t>
  </si>
  <si>
    <t>Dodatki za podejscia dopływowe do płuczek ustępowych sztywnych z rur o śr.nom.15 mm</t>
  </si>
  <si>
    <t>KNR 2-15 0110-01</t>
  </si>
  <si>
    <t>Proba szczelnosci instalacji wodociągowych w budynku  o śr.do 25 mm</t>
  </si>
  <si>
    <t>KNR 4-01 0333-05</t>
  </si>
  <si>
    <t>Przebicie otworów w ścianach drewnianych (przez analogie)</t>
  </si>
  <si>
    <t>KNR 4-01 0913-03</t>
  </si>
  <si>
    <t>Uzupełnienie ścian drewnianych (przez analogie)</t>
  </si>
  <si>
    <t>KNR 2-15 0115-01</t>
  </si>
  <si>
    <t>Baterie umywalkowe lub zmywakowe. w wersji nablatowej</t>
  </si>
  <si>
    <t>KNR 4-02 0132-01</t>
  </si>
  <si>
    <t>Uchwyty dla niepełnosprawnych</t>
  </si>
  <si>
    <t>Baterie umywalkowe lub zmywakowe. dostosowane dla osób niepełnosprawnych</t>
  </si>
  <si>
    <t>KNR 2-15 0112-01</t>
  </si>
  <si>
    <t>Zawór czerpalny ze zwęzką do węża o śr.nom. 15 mm</t>
  </si>
  <si>
    <t>KNR 2-15 0122-01</t>
  </si>
  <si>
    <t>Zestaw hydroforowy z pompa głębinową i zbiornikiem hydroforowym 50 l."z urządzeniem do dezynfekcji promieniami UV</t>
  </si>
  <si>
    <t>kpl</t>
  </si>
  <si>
    <t>KNR 2-15 0115-06</t>
  </si>
  <si>
    <t>Baterie natryskowe. dla osób niepełnosprawnych</t>
  </si>
  <si>
    <t>KNR 2-15 0223-02</t>
  </si>
  <si>
    <t>Montaż kabin prysznicowych z rzwiami kabiny natryskowej</t>
  </si>
  <si>
    <t>kpl.</t>
  </si>
  <si>
    <t>KNR 2-15 0112-02</t>
  </si>
  <si>
    <t>Zawory przelotowe kulowe o śr.nom. 20 mm</t>
  </si>
  <si>
    <t>Zawory czerpalne o śr.nom. 15 mm</t>
  </si>
  <si>
    <t>KNR-W 2-18 0408-01</t>
  </si>
  <si>
    <t>Rury ochronne PVC łączonych na wcisk o śr. zewn. 110 mm</t>
  </si>
  <si>
    <t>KNR 2-15 0118-03</t>
  </si>
  <si>
    <t>Wodomierze skrzydełkowe o śr.nom. 15 mm dla pomiaru zurzytej wody</t>
  </si>
  <si>
    <t>KNR 2-15 0205-04</t>
  </si>
  <si>
    <t>Montaż rurociągów z PCW o śr. 110 mm na ścianach z łączeniem metodą wciskową</t>
  </si>
  <si>
    <t>KNR 2-15 0205-03</t>
  </si>
  <si>
    <t>Montaż rurociągów z PCW o śr. 75 mm na ścianach z łączeniem metodą wciskową</t>
  </si>
  <si>
    <t>KNR-W 2-18 0408-02</t>
  </si>
  <si>
    <t>Kanały z rur PVC łączonych na wcisk o śr. zewn. 160 mm</t>
  </si>
  <si>
    <t>KNR 2-15 0205-02</t>
  </si>
  <si>
    <t>Rurociągi z PCV o śr. 50 mm na ścianach budynku</t>
  </si>
  <si>
    <t>Rurociągi z PCV o śr. 50 mm dla odwodnienia wycieraczek</t>
  </si>
  <si>
    <t>KNR 2-15 0205-01</t>
  </si>
  <si>
    <t>Rurociągi z PCV o śr. 32 mm. na ścianach budynku.</t>
  </si>
  <si>
    <t>KNR-W 2-18 0408-04</t>
  </si>
  <si>
    <t>Rura ochronnar PVC łączonych na wcisk o śr. zewn. 250 mm</t>
  </si>
  <si>
    <t>KNR 2-15 0208-05</t>
  </si>
  <si>
    <t>Dodatki za podejscia odpływowe z rur  PCV o śr. 110 mm</t>
  </si>
  <si>
    <t>KNR 2-15 0208-03</t>
  </si>
  <si>
    <t>Dodatek za podejscia odpływowe z rur  PCV o śr. 50 mm</t>
  </si>
  <si>
    <t>KNR 2-15 0208-01</t>
  </si>
  <si>
    <t>Dodatki za podejscia odpływowe z rur  PCV o śr. 32 mm</t>
  </si>
  <si>
    <t>KNR 2-15 0209-04</t>
  </si>
  <si>
    <t>Rury wywiewne z PCV o śr. 110 mm</t>
  </si>
  <si>
    <t>KNR 2-15 0212-01</t>
  </si>
  <si>
    <t>Wpusty żeliwne z PCV o śr. 50 mm</t>
  </si>
  <si>
    <t>KNR 2-15 0213-01</t>
  </si>
  <si>
    <t>Montaż syfonów PCV wannowych lub zlewowych</t>
  </si>
  <si>
    <t>KNR 2-15 0217-02</t>
  </si>
  <si>
    <t>Montaż czyszczaków kanalizacyjnych z PCV o śr.zewn. 110 mm.</t>
  </si>
  <si>
    <t>Montaż czyszczaków kanalizacyjnych z PCV o śr.zewn. 75 mm.</t>
  </si>
  <si>
    <t>KNR 2-15 0220-05</t>
  </si>
  <si>
    <t>Montaż zlewozmywaków nablatowych</t>
  </si>
  <si>
    <t>KNR 2-15 0221-02</t>
  </si>
  <si>
    <t>Montaż umywalek pojedyńczych porcelanowych j  z syfonem gruszkowym nablatowe</t>
  </si>
  <si>
    <t>Montaż umywalek pojedyńczych porcelanowych   z syfonem gruszkowym dostosowane dla osób niepelnosprawnych</t>
  </si>
  <si>
    <t>KNR 2-15 0224-04</t>
  </si>
  <si>
    <t>Montaż ustepów pojedynczych z automatami spłukującymi dostosowany dla osób nipełnosprawnych</t>
  </si>
  <si>
    <t>Montaż brodzików natryskowych z tworzywa sztucznego</t>
  </si>
  <si>
    <t>KNR 2-15 0225-02</t>
  </si>
  <si>
    <t>Montaż pisuarów pojedyńczych z zaworem spłukującym</t>
  </si>
  <si>
    <t>S-215 0800-01</t>
  </si>
  <si>
    <t>Instalacja centralnego ogrzewania - rurociągi o śr.zew. 16 mm  z rur PE-RT/AL/PE-RT  na ścianach budynków</t>
  </si>
  <si>
    <t>Instalacja centralnego ogrzewania - rurociągi o śr.zew. 25 mm  z rur PE-RT/AL/PE-RT  na ścianach budynków</t>
  </si>
  <si>
    <t>S-215 0900-03</t>
  </si>
  <si>
    <t>Montaż szafki 9 obwod. z rozdzielaczami do centralnego ogrzewania</t>
  </si>
  <si>
    <t>Przebicie otworów w ścianach z cegieł o grub. 2 1/2 ceg. na zaprawie wapiennej</t>
  </si>
  <si>
    <t>KNR 4-01 0303-03</t>
  </si>
  <si>
    <t>Zamurowanie otworów w ścianach na zaprawie cementowej</t>
  </si>
  <si>
    <t>KNR 2-15 0415-01</t>
  </si>
  <si>
    <t>Zawór odcinający  grzejnikowy o śr.nom. do 15 mm</t>
  </si>
  <si>
    <t>Zawór grzejnikowy termostatyczny  "Uni XH"7 firmy ,,Oventrop"  o śr.nom. do 15 mm</t>
  </si>
  <si>
    <t>Odpowietrzniki automatyczne o śr.nom. do 15 mm</t>
  </si>
  <si>
    <t>KNR 2-15 0419-04</t>
  </si>
  <si>
    <t>Grzejniki stalowe płytowe typu ,,PURMO''</t>
  </si>
  <si>
    <t>KNR 2-15 0402-02</t>
  </si>
  <si>
    <t>Rury przyłączne do grzejników.</t>
  </si>
  <si>
    <t>KNR 0-34 0101-01</t>
  </si>
  <si>
    <t>Izolacja rurociągów śr.12-22 mm otulinami Thermaflex FRZ - jednowarstwowymi gr.6 mm (C)</t>
  </si>
  <si>
    <t>KNR 2-15 0501-01</t>
  </si>
  <si>
    <t>KNR 7-08 0301-01</t>
  </si>
  <si>
    <t>Regulator pogodowy eQ-3 MAH 99107 biały</t>
  </si>
  <si>
    <t>ukl.</t>
  </si>
  <si>
    <t>KNR 2-15 0404-02</t>
  </si>
  <si>
    <t>Próby ciśnieniowe szczelności instalacji wewn. c.o. w budynkach niemieszkalnych</t>
  </si>
  <si>
    <t>KNNR 5 0404-08</t>
  </si>
  <si>
    <t>Tablice rozdzielcze i obudowy, obudowa do 1,0 m2 - tablica TB</t>
  </si>
  <si>
    <t>KNNR 5 0404-07</t>
  </si>
  <si>
    <t>Tablice rozdzielcze i obudowy, obudowa do 0,5 m2 - tablica TG</t>
  </si>
  <si>
    <t>KNNRS 5 0801-03</t>
  </si>
  <si>
    <t>Układanie ręczne kabli wielożyłowych (w rowie o przekroju poprzecznym do 0,8x0,4), do 2.0 kg/m, w gruncie kategorii IV - kabel YKY 4x16</t>
  </si>
  <si>
    <t>KSNR 5 0804-01</t>
  </si>
  <si>
    <t>Układanie rur osłonowych z PCV Fi do 140 mm</t>
  </si>
  <si>
    <t>KNNRS 5 0303-04</t>
  </si>
  <si>
    <t>Linie zasilające prowadzone w rurach winidurowych pod tynkiem, przewody pojedyncze do 175 mm2, rura Fi 47 mm, na podłożu innym niż cegła, beton - kabel YKY 4x16</t>
  </si>
  <si>
    <t>Układanie ręczne kabli wielożyłowych (w rowie o przekroju poprzecznym do 0,8x0,4), do 2.0 kg/m, w gruncie kategorii IV - kabel do pompy gł. H07RN-F 3x2,5</t>
  </si>
  <si>
    <t>KNNRS 5 0303-05</t>
  </si>
  <si>
    <t>Linie zasilające prowadzone w rurach winidurowych pod tynkiem, przewody kabelkowe do 12,5 mm2, rura Fi 20 mm, na podłożu innym niż cegła, beton - kabel do pompy gł. H07RN-F 3x2,5</t>
  </si>
  <si>
    <t>KNNR 5 1207-08</t>
  </si>
  <si>
    <t>Wykucie bruzd dla przewodów wtynkowych i rur o średnicy do 47 mm, bruzdy dla rur RKLG21, RS28, w gipsie, tynku, gazobetonie</t>
  </si>
  <si>
    <t>KNNR 5 1207-11</t>
  </si>
  <si>
    <t>Wykucie bruzd dla przewodów wtynkowych i rur o średnicy do 47 mm, bruzdy dla rur RKLG28, RS37, w gipsie, tynku, gazobetonie</t>
  </si>
  <si>
    <t>KNNR 5 0101-06</t>
  </si>
  <si>
    <t>Rury winidurowe układane p.t. w gotowych bruzdach, podłoże inne niż betonowe, Fi 21</t>
  </si>
  <si>
    <t>Rury winidurowe układane p.t. w gotowych bruzdach, podłoże inne niż betonowe, Fi 28</t>
  </si>
  <si>
    <t>KNNR 5 1208-02</t>
  </si>
  <si>
    <t>Zaprawianie bruzd, bruzda szerokości do 50 mm</t>
  </si>
  <si>
    <t>KNNR 5 0203-01</t>
  </si>
  <si>
    <t>Przewody kabelkowe wciągane do rur i w kanały zamknięte, rury, przekrój do 7,5 mm2 - YDY3x1,5</t>
  </si>
  <si>
    <t>Przewody kabelkowe wciągane do rur i w kanały zamknięte, rury, przekrój do 7,5 mm2 - YDY3x2,5</t>
  </si>
  <si>
    <t>KNNR 5 0203-03</t>
  </si>
  <si>
    <t>Przewody kabelkowe wciągane do rur i w kanały zamknięte, rury, przekrój do 30 mm2- YDY5x4</t>
  </si>
  <si>
    <t>KNNR 5 0104-01</t>
  </si>
  <si>
    <t>Rury winidurowe układane na drewnie i konstrukcji metalowej, podłoże drewniane, Fi 20 - YDY3x1,5</t>
  </si>
  <si>
    <t>Przewody kabelkowe wciągane do rur i w kanały zamknięte, rury, przekrój do 7,5 mm2- YDY3x1,5</t>
  </si>
  <si>
    <t>KNR 5-10 0315-04</t>
  </si>
  <si>
    <t>Montaż przepustów rurowych w stropach lub ścianach z betonu z mechanicznym przebijaniem otworów, strop grubości do 20 cm, rura do Fi_zew 40 mm</t>
  </si>
  <si>
    <t>KNR 5-10 0310-04</t>
  </si>
  <si>
    <t>Montaż przepustów rurowych w stropach lub ścianach z gipsu lub gazobetonu z ręcznym przebijaniem otworów, grubość do 30 cm, rura do Fi_zew 40 mm</t>
  </si>
  <si>
    <t>KNR 5-10 0310-01</t>
  </si>
  <si>
    <t>Montaż przepustów rurowych w stropach lub ścianach z gipsu lub gazobetonu z ręcznym przebijaniem otworów, grubość do 15 cm, rura do Fi_zew 40 mm</t>
  </si>
  <si>
    <t>KNNR 5 0502-03</t>
  </si>
  <si>
    <t>Oprawy oświetleniowe przykręcane (zwykłe), świetlówkowe podwójne, do 40 W - Torino LED PAR 47W</t>
  </si>
  <si>
    <t>Oprawy oświetleniowe przykręcane (zwykłe), świetlówkowe podwójne, do 40 W - Finestra LED OPAL 38W</t>
  </si>
  <si>
    <t>Oprawy oświetleniowe przykręcane (zwykłe), świetlówkowe podwójne, do 40 W - Finestra LED OPAL 38W IP44</t>
  </si>
  <si>
    <t>Oprawy oświetleniowe przykręcane (zwykłe), świetlówkowe podwójne, do 40 W - Fibra LED  31W</t>
  </si>
  <si>
    <t>KNNR 5 0504-02</t>
  </si>
  <si>
    <t>Oprawa porcelanowa bryzgoodporna, strugoodporna, przykręcana - Modena mini LED 19W</t>
  </si>
  <si>
    <t>Oprawa porcelanowa bryzgoodporna, strugoodporna, przykręcana</t>
  </si>
  <si>
    <t>KNNR 5 0502-02</t>
  </si>
  <si>
    <t>Oprawy oświetleniowe przykręcane (zwykłe), świetlówkowe podwójne, do 20 W - Centra LED 3W</t>
  </si>
  <si>
    <t>Oprawy oświetleniowe przykręcane (zwykłe), świetlówkowe podwójne, do 20 W - Exit LED 1 W</t>
  </si>
  <si>
    <t>Oprawy oświetleniowe przykręcane (zwykłe), świetlówkowe podwójne, do 20 W - VIP LED 5630 19W 1400lm</t>
  </si>
  <si>
    <t>KNNR 5 0301-11</t>
  </si>
  <si>
    <t>Przygotowanie podłoża pod osprzęt instalacyjny, ślepe otwory pod mocowanie na zaprawie cementowej lub gipsowej, w cegle</t>
  </si>
  <si>
    <t>KNNR 5 0304-02</t>
  </si>
  <si>
    <t>Odgałęźniki bryzgoszczelne z tworzywa sztucznego, mocowane bezśrubowo, 4 wyloty</t>
  </si>
  <si>
    <t>KNNR 5 0302-06</t>
  </si>
  <si>
    <t>Puszki instalacyjne podtynkowe, Fi 80, 4-otworowe, z pierścieniem odgałęźnym</t>
  </si>
  <si>
    <t>KNNR 5 0302-01</t>
  </si>
  <si>
    <t>Puszki instalacyjne podtynkowe, Fi 60, pojedyncze</t>
  </si>
  <si>
    <t>KNNR 5 0306-02</t>
  </si>
  <si>
    <t>Łącznik pt 10A, 250V 1-biegunowy nf 501</t>
  </si>
  <si>
    <t>KNNR 5 0306-03</t>
  </si>
  <si>
    <t>Łącznik pt w puszce instalacyjnej - świecznikowy</t>
  </si>
  <si>
    <t>KNNR 5 0308-05</t>
  </si>
  <si>
    <t>Gniazda instalacyjne wtyczkowe ze stykiem ochronnym, nt, 2-biegunowe 16A 2,5 mm2 bryzgoszczelne</t>
  </si>
  <si>
    <t>KNNR 5 0308-06</t>
  </si>
  <si>
    <t>Gniazda instalacyjne wtyczkowe ze stykiem ochronnym, nt, 3-biegunowe 16A 2,5 mm2 bryzgoszczelne</t>
  </si>
  <si>
    <t>KNNR 5 0308-04</t>
  </si>
  <si>
    <t>Gniazda instalacyjne wtyczkowe ze stykiem ochronnym, nt, 2-biegunowe 16A 2,5 mm2- gniazda pojedyncze</t>
  </si>
  <si>
    <t>Gniazda instalacyjne wtyczkowe ze stykiem ochronnym, nt, 2-biegunowe 16A 2,5 mm2 - gniazda podwójne</t>
  </si>
  <si>
    <t>KNNR 5 0308-03</t>
  </si>
  <si>
    <t>Gniazda instalacyjne wtyczkowe ze stykiem ochronnym, pt, 2-biegunowe 10A 2,5 mm2 przelotowe podwójne - standard Mosaic</t>
  </si>
  <si>
    <t>KNR 7-08 0403-01</t>
  </si>
  <si>
    <t>Układ sygnalizacji połozenia - czujnik ruchu</t>
  </si>
  <si>
    <t>układ</t>
  </si>
  <si>
    <t>KNNR 5 1207-04</t>
  </si>
  <si>
    <t>Wykucie bruzd dla przewodów wtynkowych i rur o średnicy do 47 mm, bruzdy dla rur RKLG18, RS22, w gipsie, tynku, gazobetonie</t>
  </si>
  <si>
    <t>KNNR 5 0205-01</t>
  </si>
  <si>
    <t>Przewody kabelkowe układane p.t. w gotowych bruzdach, na podłożu innym niż betonowe, przekrój do 7,5 mm2</t>
  </si>
  <si>
    <t>KNNR 5 1208-01</t>
  </si>
  <si>
    <t>Zaprawianie bruzd, bruzda szerokości do 25 mm</t>
  </si>
  <si>
    <t>KNR 5-06 1605-06</t>
  </si>
  <si>
    <t>Instalowanie puszek podtynkowych do ręcznych ostrzegaczy pożarowych - przycisków, podłoże ceglane - p.a. przycisk PWP</t>
  </si>
  <si>
    <t>KNR 5-06 1612-07</t>
  </si>
  <si>
    <t>Instalowanie w uprzednio zainstalowanych gniazdach i obudowach, wraz ze sprawdzeniem, ręcznych ostrzegaczy pożaru - przycisków - - p.a. przycisk PWP</t>
  </si>
  <si>
    <t>Wykucie bruzd dla przewodów wtynkowych i rur o średnicy do 47 mm, bruzdy dla rur RKLG18, RS22, w gipsie, tynku, gazobetonie - RKLG16</t>
  </si>
  <si>
    <t>KNNR 5 0101-05</t>
  </si>
  <si>
    <t>Rury winidurowe układane p.t. w gotowych bruzdach, podłoże inne niż betonowe, Fi 16</t>
  </si>
  <si>
    <t>Przewody kabelkowe wciągane do rur i w kanały zamknięte, rury, przekrój do 7,5 mm2 - YDY2x1,0</t>
  </si>
  <si>
    <t>KNNR 5 0307-01</t>
  </si>
  <si>
    <t>Łącznik klawiszowy bryzgoodporny 1-biegunowy 6A 250V nf.430-p.a. system przywoławczy WC niepełnosprawni</t>
  </si>
  <si>
    <t>KNBK 17 1756-02</t>
  </si>
  <si>
    <t>Wykucie otworów (ślepych) lub wnęk, w cegle, do 1.0 dm3</t>
  </si>
  <si>
    <t>KNNR 5 1101-02</t>
  </si>
  <si>
    <t>Konstrukcje wsporcze przykręcane, masa do 1 kg, 2 mocowania- szyna  GSU</t>
  </si>
  <si>
    <t>KNNR 5 1207-09</t>
  </si>
  <si>
    <t>Wykucie bruzd dla przewodów wtynkowych i rur o średnicy do 47 mm, bruzdy dla rur RKLG21, RS28, w cegle</t>
  </si>
  <si>
    <t>KNNR 5 0201-05</t>
  </si>
  <si>
    <t>Przewody izolowane 1-żyłowe wciągane do rur, 16 mm2</t>
  </si>
  <si>
    <t>KNNR 5 0601-01</t>
  </si>
  <si>
    <t>Przewody instalacji odgromowej, przewody nienaprężane poziome mocowane na wspornikach obsadzanych, z pręta-uchwyty na blachę</t>
  </si>
  <si>
    <t>KNNR 5 0601-03</t>
  </si>
  <si>
    <t>Przewody instalacji odgromowej, przewody nienaprężane pionowe mocowane na wspornikach obsadzanych, z pręta</t>
  </si>
  <si>
    <t>KNNR 5 0609-04</t>
  </si>
  <si>
    <t>Zwody pionowe izolacji odgromowej na dachach oraz iglice z ostrzem odgromowym na słupach z rur stalowych, zwód na dachu lub dymniku stromym</t>
  </si>
  <si>
    <t>KNNR 5 0612-06</t>
  </si>
  <si>
    <t>Złącza rynnowe, naprężające i kontrolne w instalacji odgromowej lub przewodach wyrównawczych, złącze kontrolne, połączenie pręt-płaskownik</t>
  </si>
  <si>
    <t>KNNR 5 0303-09</t>
  </si>
  <si>
    <t>Puszki z tworzywa sztucznego, 3x16,0 mm2, puszka 140x140</t>
  </si>
  <si>
    <t>KNNR 5 0603-05</t>
  </si>
  <si>
    <t>Przewody uziemiające i wyrównawcze w kanałach odkrytych i na słupach, w kanałach z mocowaniem uchwytów, bednarka do 120 mm2-p.a. krata wyrów. w płycie fundamentowej</t>
  </si>
  <si>
    <t>Przewody uziemiające i wyrównawcze w kanałach odkrytych i na słupach, w kanałach z mocowaniem uchwytów, bednarka do 120 mm2-p.a. uziom ułożony pod fundamentem</t>
  </si>
  <si>
    <t>KNR 5-01 0812-01</t>
  </si>
  <si>
    <t>Ustawienie szaf kablowych, typu SK 600x2 - p.a. kompletna szafa 24U 600x800 (GPD)</t>
  </si>
  <si>
    <t>KNR 5-05 0108-04</t>
  </si>
  <si>
    <t>Wmontowanie osprzętu na stojaku CA, CMM lub przełącznicy, zespół przekaźników alarmowych-p.a. montaż UPS</t>
  </si>
  <si>
    <t>KNR 5-05 0108-01</t>
  </si>
  <si>
    <t>Wmontowanie osprzętu na stojaku CA, CMM lub przełącznicy, półka z wielokrociem- p.a. montaż przełącznika 24</t>
  </si>
  <si>
    <t>Wykucie bruzd dla przewodów wtynkowych i rur o średnicy do 47 mm, bruzdy dla rur RKLG28, RS37, w gipsie, tynku, gazobetonie - RKLG25</t>
  </si>
  <si>
    <t>KNNR 5 0102-07</t>
  </si>
  <si>
    <t>Rury winidurowe karbowane (giętkie) układane p.t. w gotowych bruzdach, podłoże inne niż betonowe, do Fi 26 mm -RKLG25</t>
  </si>
  <si>
    <t>KNR 5-08 0207-01</t>
  </si>
  <si>
    <t>Przewody kabelkowe wciągane do rur, w powłoce poliwinitowej, łączny przekrój żył do 6 mm2 Cu, 12 mm2 Al-p.a. układanie kabla FTP w rurkach</t>
  </si>
  <si>
    <t>KNR 5-05 0203-04</t>
  </si>
  <si>
    <t>Zarobienie, rozszycie na łączówkach i włączenie kabli stacyjnych, pojemność kabla 5x2- p.a. zarobienie kabla F/UTP</t>
  </si>
  <si>
    <t>KNR 5-07 0304-02</t>
  </si>
  <si>
    <t>Krosowanie obwodów na przełącznicach kablem YTKSNXpekw 1x2x0.5, przewód 1-1,5 m- p.a. linka FTP</t>
  </si>
  <si>
    <t>KNR 5-05 0205-04</t>
  </si>
  <si>
    <t>Zarobienie, rozszycie na gniazdach nożowych i włączenie kabli stacyjnych, pojemność kabla 5x2-p.a. gniazda RJ45</t>
  </si>
  <si>
    <t>KNR 7-08 0807-01</t>
  </si>
  <si>
    <t>Montaż tabliczki informacyjnej- p.a. opisy gniazdek logicznych</t>
  </si>
  <si>
    <t>KNR 5-01 1311-01</t>
  </si>
  <si>
    <t>Pomiar tłumienności skutecznej przy jednej częstotliwości, kabel o liczbie par 10</t>
  </si>
  <si>
    <t>odcinek</t>
  </si>
  <si>
    <t>KNR 5-05 1139-03</t>
  </si>
  <si>
    <t>Pomiar pojemności toru, tor abonencki</t>
  </si>
  <si>
    <t>pomiar</t>
  </si>
  <si>
    <t>KNNR 5 1304-01</t>
  </si>
  <si>
    <t>Badania i pomiary instalacji uziemiającej, piorunochronnej i skuteczności zerowania, uziemienie ochronne lub robocze, pomiar pierwszy</t>
  </si>
  <si>
    <t>KNNR 5 1304-02</t>
  </si>
  <si>
    <t>Badania i pomiary instalacji uziemiającej, piorunochronnej i skuteczności zerowania, uziemienie ochronne lub robocze, pomiar każdy następny</t>
  </si>
  <si>
    <t>KNNR 5 1301-01</t>
  </si>
  <si>
    <t>Sprawdzenie i pomiar obwodu elektrycznego nn, obwód 1-fazowy</t>
  </si>
  <si>
    <t>KNNR 5 1301-02</t>
  </si>
  <si>
    <t>Sprawdzenie i pomiar obwodu elektrycznego nn, obwód 3-fazowy</t>
  </si>
  <si>
    <t>KNNR 5 1302-03</t>
  </si>
  <si>
    <t>Badanie linii kablowej średniego napięcia, niskiego napięcia i sterowniczej, kabel n.n., 4-żyłowy</t>
  </si>
  <si>
    <t>KNRW 5-08 0902-01</t>
  </si>
  <si>
    <t>Sprawdzenie samoczynnego wyłączenia zasilania, pomiar impedancji pętli zwarciowej, pierwszy</t>
  </si>
  <si>
    <t>KNRW 5-08 0902-02</t>
  </si>
  <si>
    <t>Sprawdzenie samoczynnego wyłączenia zasilania, pomiar impedancji pętli zwarciowej, następny</t>
  </si>
  <si>
    <t>KNNR 5 1305-01</t>
  </si>
  <si>
    <t>Sprawdzenie samoczynnego wyłączania zasilania, działanie wyłącznika różnicowoprądowego, próba pierwsza</t>
  </si>
  <si>
    <t>próba</t>
  </si>
  <si>
    <t>KNNR 5 1305-02</t>
  </si>
  <si>
    <t>Sprawdzenie samoczynnego wyłączania zasilania, działanie wyłącznika różnicowoprądowego, próba każda następna</t>
  </si>
  <si>
    <t>KNP 18-13 0101-03</t>
  </si>
  <si>
    <t>Rozdzielnice prądu zmiennego lub stałego do 20 pól</t>
  </si>
  <si>
    <t>KNR 2-01 0119-03</t>
  </si>
  <si>
    <t>Roboty pomiarowe przy liniowych robotach ziemnych - trasa drogi w terenie równinnym lub podgórskim odcinek  - kod 45111200-0</t>
  </si>
  <si>
    <t>km</t>
  </si>
  <si>
    <t>KNNR 1 0113-01</t>
  </si>
  <si>
    <t>Usunięcie warstwy ziemi urodzajnej (humusu) o grubości do 15 cm za pomocą spycharek kod.45110000-1</t>
  </si>
  <si>
    <t>KNR 2-01 0216-02</t>
  </si>
  <si>
    <t>Wykopy oraz przekopy wykonywane koparkami przedsiębiernymi 0.60 m3 na odkład w gruncie kat.IV - kod 45111200-0</t>
  </si>
  <si>
    <t>KNR 2-01 0322-07</t>
  </si>
  <si>
    <t>Ażurowe umocnienie pionowych ścian wykopów liniowych o głębok.do 3.0 m wypraskami w grunt.suchych kat.III-IV wraz z rozbiór.(szer.do 1m) - kod 45111200-0</t>
  </si>
  <si>
    <t>KNNR 4 1411-01</t>
  </si>
  <si>
    <t>Podłoża pod wodociąg i obsypka drobnym piaskiem o grub. 10 cm kod 45111200-0</t>
  </si>
  <si>
    <t>KNR 2-01 0320-03</t>
  </si>
  <si>
    <t>KNR 2-18 0208-01</t>
  </si>
  <si>
    <t>RURY WODA PE 100 SDR11(PN 16) fi 32*3,0 mm</t>
  </si>
  <si>
    <t>stud.</t>
  </si>
  <si>
    <t>Roboty ziemne wykonywane koparkami podsiębiernymi o poj.łyżki 0.25 m3 w gr.kat.III z transportem urobku samochodami samowyładowczymi na odległość do 1 km.</t>
  </si>
  <si>
    <t>KNR 2-01 0505-02</t>
  </si>
  <si>
    <t>Ręczne plantowanie powierzchni gruntu rodzimego kat.IV - powierzchnia pod fundamenty dno</t>
  </si>
  <si>
    <t>KNR-W 2-02 1101-07</t>
  </si>
  <si>
    <t>Podkłady betonowe w budownictwie przemysłowym przy zast. pompy do betonu na podłożu gruntowym</t>
  </si>
  <si>
    <t>Zbiorniki  prefabrykowany żelbetowy o poj. 10m3</t>
  </si>
  <si>
    <t>KNR 0-20 0267-01</t>
  </si>
  <si>
    <t>Ściany żelbetowe o gr. 10 cm i wys. do 4 m w deskowaniu PERI "TRIO" wariant II (transport betonu pompą)</t>
  </si>
  <si>
    <t>KNR 2-02 0602-07</t>
  </si>
  <si>
    <t>Izolacje przeciwwilgociowe powłokowe bitumiczne poziome - wykonywane na zimno z lepiku asfaltowego - pierwsza warstwa Ceresit CP 41.</t>
  </si>
  <si>
    <t>KNR 2-02 0602-08</t>
  </si>
  <si>
    <t>Izolacje przeciwwilgociowe powłokowe bitumiczne poziome - wykonywane na zimno z lepiku asfaltowego - druga i następna warstwa Ceresit CP 44.</t>
  </si>
  <si>
    <t>KNR 2-02 0603-07</t>
  </si>
  <si>
    <t>Izolacje przeciwwilgoc.powlokowe bitumiczne pionowe - wyk.na zimno z lepiku asfalt.- pierwsza warstwa - boczne ściany płyty żelbetowej - Ceresit CP 41.</t>
  </si>
  <si>
    <t>KNR 2-02 0603-08</t>
  </si>
  <si>
    <t>Izolacje przeciwwilgociowe powłokowe bitumiczne pionowe - wykonywane na zimno z lepiku asfaltowego - druga i następna warstwa Ceresit CP 44.</t>
  </si>
  <si>
    <t>KNNR 4 0224-01</t>
  </si>
  <si>
    <t>Studnie rewizyjne o śr. 600 mm z kręgów betonowych, wewnątrz budynków wykonywane w gotowym wykopie, o gł. do 1.0 m - studzienka włazowa do zbiornika.</t>
  </si>
  <si>
    <t>KNNR 4 0227-04</t>
  </si>
  <si>
    <t>Włazy kanałowe żeliwne okrągłe typu lekkiego średnica 600mm</t>
  </si>
  <si>
    <t>KNNR 4 1429-04</t>
  </si>
  <si>
    <t>Osadzenie stopni płaskich lub skrzynkowych w studzienkach i komorach</t>
  </si>
  <si>
    <t>sz.t</t>
  </si>
  <si>
    <t>KNR AT-27 0201-02</t>
  </si>
  <si>
    <t>Izolacja pionowa przeciwwodna o gr. 3 mm ze szlamów uszczelniających nakładanych ręcznie na wyrównanym podłożu</t>
  </si>
  <si>
    <t>KNR AT-27 0202-02</t>
  </si>
  <si>
    <t>Izolacja pozioma przeciwwodna o gr. 3 mm ze szlamów uszczelniających nakładanych ręcznie na wyrównanym podłożu</t>
  </si>
  <si>
    <t>Ręczne zasypywanie wykopów ze skarpami w gruncie kat.I-III z przerzutem na odl. do 3 m Zasypanie z ubiciem w warunkach utrudnionych (wykopy z rozporami).</t>
  </si>
  <si>
    <t>KNR 2-01 0119-04</t>
  </si>
  <si>
    <t>Roboty pomiarowe przy liniowych robotach ziemnych - trasa drogi w terenie pagórkowatym lub podgórskim kod 45111200-0</t>
  </si>
  <si>
    <t>Wykopy oraz przekopy wykonywane koparkami przedsiębiernymi 0.60 m3 na odkład w gruncie kat.IV. KOD 45111200-0</t>
  </si>
  <si>
    <t>Ażurowe umocnienie pionowych ścian wykopów liniowych o głębok.do 3.0 m wypraskami w grunt.suchych kat.III-IV wraz z rozbiór.(szer.do 1m) kod 45111200-0</t>
  </si>
  <si>
    <t>Podłoża pod kanały i obiekty z drobnego piasku i obsypka o grub. 10 cm kod 45111200-0</t>
  </si>
  <si>
    <t>Zasypywanie wykopów liniowych o ścianach pionowych głębokości do 1.5 m kat.gr.III-IV kod 45111200-0</t>
  </si>
  <si>
    <t>KNNR 4 1417-01</t>
  </si>
  <si>
    <t>Studzienki kanalizacyjne systemowe "VAWIN" o śr 315-425 mm - zamknięcie stożkiem betonowym</t>
  </si>
  <si>
    <t>KNR 0510030302</t>
  </si>
  <si>
    <t>Rury osłonowe PVC 250 mm</t>
  </si>
  <si>
    <t>KNNR 4 1610-04</t>
  </si>
  <si>
    <t>Próba wodna szczelności kanałów rurowych o śr.nominalnej 300 mm</t>
  </si>
  <si>
    <t>odc. -1 prób.</t>
  </si>
  <si>
    <t>KNR 2-01 0312-10</t>
  </si>
  <si>
    <t>Wykopanie dołów o powierzchni dna do 0.2 m2 i głębokości do 1.2 m (kat.gr.III) z rozplantowaniem urobku.</t>
  </si>
  <si>
    <t>dół.</t>
  </si>
  <si>
    <t>Betonowanie słupów objętość elementu do 0.5 m3 - betonowanie fundamentów konstrukcji wsporczej paneli do poziomu +10cm ponad teren.</t>
  </si>
  <si>
    <t>wycena indywidualna</t>
  </si>
  <si>
    <t>Montaż konstrukcji TF-58 na gruncie, moduły posadowione poziomo, 4 rzędy</t>
  </si>
  <si>
    <t>KNNR 5 0406-04</t>
  </si>
  <si>
    <t>Aparaty elektryczne, masa do 20 kg - panele fotowoltaiczne</t>
  </si>
  <si>
    <t>KNNR 5 0715-01</t>
  </si>
  <si>
    <t>Układanie kabli w budynkach, budowlach lub na estakadach z mocowaniem, kabel do 0,5 kg/m - układanie kabla solarnego</t>
  </si>
  <si>
    <t>KNR 4-03 0902-01</t>
  </si>
  <si>
    <t>Montaż końcówek kablowych zaciskanych na przewodach aluminiowych lub miedzianych, przekrój żyły do 6 mm2-p.a. montaż konektorów kabla solarnego (1 para)</t>
  </si>
  <si>
    <t>Układanie ręczne kabli wielożyłowych (w rowie o przekroju poprzecznym do 0,8x0,4), do 2.0 kg/m, w gruncie kategorii IV - YKY 5x10</t>
  </si>
  <si>
    <t>Linie zasilające prowadzone w rurach winidurowych pod tynkiem, przewody pojedyncze do 175 mm2, rura Fi 47 mm, na podłożu innym niż cegła, beton - kabel YKY 5x10</t>
  </si>
  <si>
    <t>TPSA 40 0103-01</t>
  </si>
  <si>
    <t>Budowa kanalizacji kablowej pierwotnej z rur z tworzyw sztucznych w wykopie wykonanym machanicznie w gruncie kategorii IV, 1 warstwa i 1 otwór w ciągu kanalizacji, 1 rura w warstwie</t>
  </si>
  <si>
    <t>TPSA 40 0503-07</t>
  </si>
  <si>
    <t>Wciąganie kabla wypełnionego w powłoce termoplastycznej do kanalizacji kablowej, ręczne, średnica kabla do 30 mm, otwór kanalizacji wolny- kabel F/UTP</t>
  </si>
  <si>
    <t>KNNR 5 0406-06</t>
  </si>
  <si>
    <t>Aparaty elektryczne, masa do 50 kg - inwerter SMA</t>
  </si>
  <si>
    <t>KNNR 5 0404-01</t>
  </si>
  <si>
    <t>Tablice rozdzielcze i obudowy, tablica do 10 kg- rozdzielnica TPVDC</t>
  </si>
  <si>
    <t>Tablice rozdzielcze i obudowy, tablica do 10 kg- rozdzielnica TPVAC</t>
  </si>
  <si>
    <t>KNNR 5 0605-06</t>
  </si>
  <si>
    <t>Uziomy powierzchniowe poziome, głębokość wykopu do 0,8 m, grunt kategorii IV</t>
  </si>
  <si>
    <t>KNNR 5 0605-08</t>
  </si>
  <si>
    <t>Mechaniczne pogrążanie uziomów pionowych prętowych, grunt kategorii III</t>
  </si>
  <si>
    <t>KNNR 5 0615-07</t>
  </si>
  <si>
    <t>Iglice typu IO, na dachu z gotowymi kotwami, IO-7,5, masa 83 kg</t>
  </si>
  <si>
    <t>KNNR 5 1302-04</t>
  </si>
  <si>
    <t>Badanie linii kablowej średniego napięcia, niskiego napięcia i sterowniczej, kabel n.n., 5-żyłowy</t>
  </si>
  <si>
    <t>KNR 2-31 0401-04</t>
  </si>
  <si>
    <t>Rowki pod krawężniki i ławy krawężnikowe o wymiarach 35x30 cm w gruncie kat.III-IV</t>
  </si>
  <si>
    <t>Rowki pod obrzeża i ławy o wymiarach 20x30 cm w gruncie kat.III-IV</t>
  </si>
  <si>
    <t>Ława pod krawężniki betonowa z oporem pod krawężnik.</t>
  </si>
  <si>
    <t>KNR 2-31 0402-05</t>
  </si>
  <si>
    <t>Ława pod krawężniki - dodatek za wykonanie ławy betonowej na łukach o promieniu do 40 m</t>
  </si>
  <si>
    <t>KNR 2-31 0403-05</t>
  </si>
  <si>
    <t>Krawężniki betonowe wtopione o wymiarach 12x25 cm na podsypce cementowo-piaskowej</t>
  </si>
  <si>
    <t>KNR 2-31 0403-07</t>
  </si>
  <si>
    <t>Krawężniki betonowe - dodatek za ustawienie na łukach o promieniu do 10 m</t>
  </si>
  <si>
    <t>KNR 2-31 0101-01</t>
  </si>
  <si>
    <t>Mechaniczne wykonanie koryta na całej szerokości jezdni i chodników w gruncie kat. I-IV głębokości 20 cm</t>
  </si>
  <si>
    <t>KNR 2-31 0101-02</t>
  </si>
  <si>
    <t>KNNR 6 0106-05</t>
  </si>
  <si>
    <t>Warstwy odcinające zagęszczane mechanicznie o grubości 10 cm z pospółki 0-31,5mm</t>
  </si>
  <si>
    <t>Nawierzchnie z kostki brukowej betonowej grubość 8 cm na podsypce cementowo-piaskowej gr. 5cm - 80% kostka szara.</t>
  </si>
  <si>
    <t>Nawierzchnie z kostki brukowej betonowej grubość 8 cm na podsypce cementowo-piaskowej gr. 5cm - 20% kostka kolorowa.</t>
  </si>
  <si>
    <t>KNNR 6 0106-04</t>
  </si>
  <si>
    <t>Warstwy odcinające zagęszczane mechanicznie o grubości 5 cm z pospółki 0-31,5mm</t>
  </si>
  <si>
    <t>KNNR 6 0113-01</t>
  </si>
  <si>
    <t>Warstwa dolna podbudowy z kruszyw łamanych gr. 15 cm - tłuczeń 0-63mm.</t>
  </si>
  <si>
    <t>KNNR 6 0113-05</t>
  </si>
  <si>
    <t>Warstwa górna podbudowy z kruszyw łamanych gr. 10 cm - kliniec 0,25mm</t>
  </si>
  <si>
    <t>KNR 9-11 0101-02</t>
  </si>
  <si>
    <t>Wzmacnianie podłoża gruntowego geosiatkami i geowłókninami na gruntach o umiarkowanej nośności sposobem ręcznym geowłóknina o gramaturze min. 300g/m2.</t>
  </si>
  <si>
    <t>KNR 13-12 1504-02</t>
  </si>
  <si>
    <t>Nawierzchnie z płyt betonowych ażurowe MEBA płaskie o wymiarach dł. 60 x szer. 40 x gr. 10 cm na podsypce piaskowej gr. 5cm.</t>
  </si>
  <si>
    <t>KNR 2-01 0233-02</t>
  </si>
  <si>
    <t>Mechaniczne plantowanie terenu spycharkami gąsienicowymi o mocy 55 kW (75 KM) w gruncie kat. III - rozplantowanie pozostałej ziemi z wykopów z wyprofilowaniem terenu.</t>
  </si>
  <si>
    <t>KNR-W 2-01 0510-01</t>
  </si>
  <si>
    <t>Humusowanie skarp z obsianiem przy grubości warstwy humusu 5 cm - humusowanie i obsianie trawa terenów zielonych oraz nawierzchni z płyt otworowych (humus zmagazynowany podczas robót ziemnych)</t>
  </si>
  <si>
    <t>Wykopanie dołów o powierzchni dna do 0.2 m2 i głębokości do 1.2 m (kat.gr.III) z rozplantowaniem urobku wzdłuz ogrodzenia.</t>
  </si>
  <si>
    <t>Ręczne kopanie rowów dla kabli o głębokości do 0.6 m i szer. dna do 0.4 m w gruncie kat. III - wykonanie wykopów pod fundamenty podmórowki ogrodzenia z rozplantowaniem urobku wzdłuz ogrodzenia.</t>
  </si>
  <si>
    <t>Ręczne kopanie rowów dla kabli o głębokości do 0.8 m i szer. dna do 0.4 m w gruncie kat. III - wykonanie wykopu pod wieniec słupków bramowych i furtek z rozplantowaniem urobku wzdłuz ogrodzenia.</t>
  </si>
  <si>
    <t>Izolacje cieplne i przeciwdźwiękowe z płyt styropianowych poziome na wierzchu konstrukcji na sucho - jedna warstwa - izolacja ze styropianu gruntowego EPS100 gr. 5cm.</t>
  </si>
  <si>
    <t>KNR 2-02 1101-07</t>
  </si>
  <si>
    <t>Podkłady z ubitych materiałów sypkich na podłożu gruntowym - podsypka z pospółki 0-31,5mm pod fundamenty.</t>
  </si>
  <si>
    <t>KNR 2-02 0290-01</t>
  </si>
  <si>
    <t>Przygotowanie i montaż zbrojenia elementów budynków i budowli - pręty gładkie o śr. do 7 mm - strzemiona</t>
  </si>
  <si>
    <t>Betonowanie słupów objętość elementu do 0.5 m3.</t>
  </si>
  <si>
    <t>Betonowanie ław i stóp fundamentowych zbrojonych Objętość elementu do 0.5 m3.</t>
  </si>
  <si>
    <t>Bramy stalowe  z kształtowników stalowych ze słupkami przybramowymi z rur lub kształtowników stalowych - budowa - montaż kompletnych bram ze słupkami wykonanych zgodnie z projektem.</t>
  </si>
  <si>
    <t>Bramy stalowe  z kształtowników stalowych ze słupkami przybramowymi z rur lub kształtowników stalowych - budowa - montaz kompletnych furtek ze słupkami wykonanych zgodnie z projektem.</t>
  </si>
  <si>
    <t>Cokoły betonowe 0.2x0.3 m z fundamentami 0.2x0.8 m - cokół murowany z pustaków betonowych ogrodzeniowych systamowych 20x20x40cm z systemowym daszkiem zgodnie z projektem na gotowym fundamencie. Cokół szer. 20cm i wysokosci 20cm plus daszek.</t>
  </si>
  <si>
    <t>Słupy o wysokości 1.8 m przybramowe z fundamentami kamienne 50x50 cm - słupki ogrodzeniowe murowane z pustaków ogrodzeniowych systemowych 20x20x40cm z daszkiem systemowym na gotowym fundamencie. Wysokosć słupka do spodu daszka 120cm, przekrój 20x40cm.</t>
  </si>
  <si>
    <t>Słupki do znaków drogowych z rur stalowych o śr. 50 mm - montaz słupka stalowego w trakcie betonowania fundamentów z kształtownika 60x60x3 z zaslepką systemową oraz wspornikami do montazu przęseł, Długość 2,30m.</t>
  </si>
  <si>
    <t>KNR 2-25 0305-02</t>
  </si>
  <si>
    <t>Zasieki na materiały sypkie z elementów ogrodzeniowych - budowa - cokół ogrodzenia z prefabrykowanych desek żelbetowych i łączników o wysokosci 25cm.</t>
  </si>
  <si>
    <t>Ogrodzenie z siatki w ramach pomiędzy słupami betonowymi 40x40 cm o wysokości do 1.5 m nad gotowym cokołem - montaż przęseł ogrodzeniowych z paneli drewnianych wykonanych zgodnie z projektem - przęsła o długosci 236,0cm i wysokosci 120,0cm pomiedzy gotowymi słupkami stalowymi.</t>
  </si>
  <si>
    <t>Ogrodzenie z siatki w ramach pomiędzy słupami betonowymi 40x40 cm o wysokości do 1.5 m nad gotowym cokołem - montaż przęseł ogrodzeniowych z paneli drewnianych wykonanych zgodnie z projektem - przęsła o długosci 202,0cm i wysokosci 120,0cm pomiedzy gotowymi murowanymi z pustaków ogrodzeniowych.</t>
  </si>
  <si>
    <t>Dostawa i montaż kompletu mebli zgodnie z opisem.</t>
  </si>
  <si>
    <t>Dostawa i montaż lodówki pod zabudowę w szafce podblatowej o wysokości 80cm i szerokości 60cm z wewnętrznym zamrażalnikiem.</t>
  </si>
  <si>
    <t>Opis</t>
  </si>
  <si>
    <t>BUDYNEK BIUROWO-SOCJALNY</t>
  </si>
  <si>
    <t>ROBOTY BUDOWLANE</t>
  </si>
  <si>
    <t>Roboty ziemne</t>
  </si>
  <si>
    <t>Razem dział: Roboty ziemne</t>
  </si>
  <si>
    <t>Fundamenty</t>
  </si>
  <si>
    <t>Izolacje przeciwwilgociowe i przeciwwodne z folii polietylenowej szerokiej - poziome podposadzkowe, folia budowlana 0,3mm dwie warstwy. Krotność = 2</t>
  </si>
  <si>
    <t xml:space="preserve">ZKNR C-2 0307-01  </t>
  </si>
  <si>
    <t>Razem dział: Fundamenty</t>
  </si>
  <si>
    <t>Ściany zewnętrzne i wewnetrzne szkieletowe drewniane</t>
  </si>
  <si>
    <t>Razem dział: Ściany zewnętrzne i wewnetrzne szkieletowe drewniane</t>
  </si>
  <si>
    <t>Strop drewniany</t>
  </si>
  <si>
    <t>Razem dział: Strop drewniany</t>
  </si>
  <si>
    <t>Kominy wentylacyjne</t>
  </si>
  <si>
    <t>KNP 02 0413-01.01 analogia</t>
  </si>
  <si>
    <t>KNP 02 0609-01.01 analogia</t>
  </si>
  <si>
    <t>Razem dział: Kominy wentylacyjne</t>
  </si>
  <si>
    <t>Więżba dachowa</t>
  </si>
  <si>
    <t>Razem dział: Więżba dachowa</t>
  </si>
  <si>
    <t>Pokrycie dachowe</t>
  </si>
  <si>
    <t>KNR AT-09 0803-09 analogia</t>
  </si>
  <si>
    <t>Razem dział: Pokrycie dachowe</t>
  </si>
  <si>
    <t>Posadzka parter</t>
  </si>
  <si>
    <t>Izolacje przeciwwilgociowe i przeciwwodne z folii polietylenowej szerokiej poziome podposadzkowe - izolacja z folii gr. 0,2mm dwukrotna. Krotność = 2</t>
  </si>
  <si>
    <t>Posadzki cementowe wraz z cokolikami zatarte z zaprawy M20 - pogrubienie posadzki o 1 cm Krotność = 2,5</t>
  </si>
  <si>
    <t>KNR 2-02 1219-03 analogia</t>
  </si>
  <si>
    <t>Razem dział: Posadzka parter</t>
  </si>
  <si>
    <t>Posadzka strych nieużytkowy</t>
  </si>
  <si>
    <t>Ślepa podłoga z płyt OSB-3 gr. 22 mm Krotność = 2</t>
  </si>
  <si>
    <t>KNR 0-15 0526-02 analogia</t>
  </si>
  <si>
    <t>Razem dział: Posadzka strych nieużytkowy</t>
  </si>
  <si>
    <t>Stolarka okienna i drzwiowa</t>
  </si>
  <si>
    <t>KNR 2-02 1203-01 analogia</t>
  </si>
  <si>
    <t>KNR-W 2-02 1026-01 analogia</t>
  </si>
  <si>
    <t>Razem dział: Stolarka okienna i drzwiowa</t>
  </si>
  <si>
    <t xml:space="preserve">Tynki, malowanie i okładziny </t>
  </si>
  <si>
    <t>KNR 2-02 1505-03 analogia</t>
  </si>
  <si>
    <t xml:space="preserve">Razem dział: Tynki, malowanie i okładziny </t>
  </si>
  <si>
    <t>Orynnowanie i obróbki blacharskie</t>
  </si>
  <si>
    <t>Razem dział: Orynnowanie i obróbki blacharskie</t>
  </si>
  <si>
    <t>Elewacja</t>
  </si>
  <si>
    <t>KNNR 2 1206-06 analogia</t>
  </si>
  <si>
    <t>Razem dział: Elewacja</t>
  </si>
  <si>
    <t>Płyta odbojowa.</t>
  </si>
  <si>
    <t>Razem dział: Płyta odbojowa.</t>
  </si>
  <si>
    <t>Razem dział: ROBOTY BUDOWLANE</t>
  </si>
  <si>
    <t>Roboty ziemne wewnętrzne</t>
  </si>
  <si>
    <t>Razem dział: Roboty ziemne wewnętrzne</t>
  </si>
  <si>
    <t>Instalacje wody zimnej i ciepłej</t>
  </si>
  <si>
    <t>Razem dział: Instalacje wody zimnej i ciepłej</t>
  </si>
  <si>
    <t>Instalacje kanalizacyjne</t>
  </si>
  <si>
    <t>Razem dział: Instalacje kanalizacyjne</t>
  </si>
  <si>
    <t>Instalacje C.O.</t>
  </si>
  <si>
    <t>Kocioł elektryczno-wodny kotle firmy  ,,ELTERM" kocioł Marszałek 9 kW   elektryczno-wodny EKW AsZN-W  jednofunkcyjny</t>
  </si>
  <si>
    <t>Kocioł elektryczno do podgrzewania wody firmy  ,,ELTERM" poj. 60 litrów</t>
  </si>
  <si>
    <t>Kocioł elektryczno do podgrzewania wody firmy  ,,ELTERM" poj. 20 litrów</t>
  </si>
  <si>
    <t>Razem dział: Instalacje C.O.</t>
  </si>
  <si>
    <t>Tablice.</t>
  </si>
  <si>
    <t>Razem dział: Tablice.</t>
  </si>
  <si>
    <t>Zasilanie</t>
  </si>
  <si>
    <t>Razem dział: Zasilanie</t>
  </si>
  <si>
    <t>Oprzewodowanie</t>
  </si>
  <si>
    <t>Razem dział: Oprzewodowanie</t>
  </si>
  <si>
    <t>Instalacje oświetlenia i gniazd wtykowych</t>
  </si>
  <si>
    <t>Razem dział: Instalacje oświetlenia i gniazd wtykowych</t>
  </si>
  <si>
    <t>Instalacja przeciwpożarowego wył. prądu</t>
  </si>
  <si>
    <t>Razem dział: Instalacja przeciwpożarowego wył. prądu</t>
  </si>
  <si>
    <t>Instalacje systemu przywoławczego</t>
  </si>
  <si>
    <t>Razem dział: Instalacje systemu przywoławczego</t>
  </si>
  <si>
    <t>Instalacja uziemiająca i połączeń wyrównawczych</t>
  </si>
  <si>
    <t>Razem dział: Instalacja uziemiająca i połączeń wyrównawczych</t>
  </si>
  <si>
    <t>Instalacja odgromowa budynku</t>
  </si>
  <si>
    <t>Razem dział: Instalacja odgromowa budynku</t>
  </si>
  <si>
    <t>Instalacje niskoprądowe: teletechniczna i komputerowa</t>
  </si>
  <si>
    <t>Razem dział: Instalacje niskoprądowe: teletechniczna i komputerowa</t>
  </si>
  <si>
    <t>Próby pomontażowe</t>
  </si>
  <si>
    <t>Razem dział: Próby pomontażowe</t>
  </si>
  <si>
    <t>STUDNIA I PRZYŁĄCZE WODY</t>
  </si>
  <si>
    <t>Przyłącz wody.</t>
  </si>
  <si>
    <t>Zasypywanie wykopów liniowych o ścianach pionowych głębokości do 1.5 m kat.gr.V-VI  kod 45111200-0</t>
  </si>
  <si>
    <t>Razem dział: Przyłącz wody.</t>
  </si>
  <si>
    <t>ZBIORNIK NA ŚCIEKI I PRZYŁĄCZE KANALIZACJI</t>
  </si>
  <si>
    <t>Zbiornik ścieków.</t>
  </si>
  <si>
    <t xml:space="preserve">KNR 2-01 0501-01 z.sz. 2.18.  9910 </t>
  </si>
  <si>
    <t>Razem dział: Zbiornik ścieków.</t>
  </si>
  <si>
    <t>Zewnetrzna instalacja kanalizacyjna</t>
  </si>
  <si>
    <t>Razem dział: Zewnetrzna instalacja kanalizacyjna</t>
  </si>
  <si>
    <t>INSTALACJA FOTOWOLTAICZNA</t>
  </si>
  <si>
    <t xml:space="preserve">KNR 2-02 1915-06 z.sz. 5.1. 9928 </t>
  </si>
  <si>
    <t xml:space="preserve">  wycena indywidualna</t>
  </si>
  <si>
    <t>TERENY UTWARDZONE I UPORZĄDKOWANIE TERENU.</t>
  </si>
  <si>
    <t>Mechaniczne wykonanie koryta na całej szerokości jezdni i chodników w gruncie kat. I-IV - za każde dalsze 5 cm głębokości do średniej głebokości 45cm. Krotność = 5</t>
  </si>
  <si>
    <t>KNNR 6 0111-01 analogia</t>
  </si>
  <si>
    <t>Podbudowy z kruszywa naturalnego 0 - 63 mm stabilizowanego cementem Rm &gt;=2,5MPa, warstwa o grubości po zagęszczeniu 20 cm(chudy beton).</t>
  </si>
  <si>
    <t>Podbudowy z kruszywa naturalnego 0 - 63 mm stabilizowanego cementem Rm &gt;=2,5MPa, warstwa o grubości po zagęszczeniu 10 cm (chudy beton).</t>
  </si>
  <si>
    <t>OGRODZENIE.</t>
  </si>
  <si>
    <t>KNR 2-01 0701-0201 analogia</t>
  </si>
  <si>
    <t>KNR 2-01 0701-0202 analogia</t>
  </si>
  <si>
    <t xml:space="preserve">KNR 2-02 1915-02 z.sz. 5.1. 9928 </t>
  </si>
  <si>
    <t>KNR-W 2-25 0312-01 analogia</t>
  </si>
  <si>
    <t>KNR-W 2-02 1801-02 analogia</t>
  </si>
  <si>
    <t>KNR-W 2-02 1807-04 analogia</t>
  </si>
  <si>
    <t>KNR 2-31 0702-01 analogia</t>
  </si>
  <si>
    <t>KNR 2-02 1805-05 analogia</t>
  </si>
  <si>
    <t>WYPOSAŻENIE.</t>
  </si>
  <si>
    <t xml:space="preserve"> </t>
  </si>
  <si>
    <t>Jednostka</t>
  </si>
  <si>
    <t>Ilość</t>
  </si>
  <si>
    <t>OGÓŁEM</t>
  </si>
  <si>
    <t>PODATEK VAT</t>
  </si>
  <si>
    <t>Budowa budynku biurowo-socjalnego - kancelarii lesnictw Wojtkówka i Trzcianiec wraz z zagospodarowaniem terenu i urzadzeniami towarzyszacymi oraz zespołem paneli fotowoltaicznych w miejscowości Wojtkowa.</t>
  </si>
  <si>
    <t>KOSZTORYS OFERTOWY</t>
  </si>
  <si>
    <t>Razem dział: INSTALACJE SANITARNE.</t>
  </si>
  <si>
    <t>INSTALACJA ELEKTRYCZNA.</t>
  </si>
  <si>
    <t>Razem dział: INSTALACJA ELEKTRYCZNA.</t>
  </si>
  <si>
    <t xml:space="preserve">Razem dział: BUDYNEK BIUROWO-SOCJALNY </t>
  </si>
  <si>
    <t xml:space="preserve">Razem dział: STUDNIA I PRZYŁĄCZE WODY </t>
  </si>
  <si>
    <t xml:space="preserve">Razem dział: ZBIORNIK NA ŚCIEKI I PRZYŁĄCZE KANALIZACJI </t>
  </si>
  <si>
    <t xml:space="preserve">Razem dział: INSTALACJA FOTOWOLTAICZNA </t>
  </si>
  <si>
    <t xml:space="preserve">Razem dział: TERENY UTWARDZONE I UPORZĄDKOWANIE TERENU. </t>
  </si>
  <si>
    <t xml:space="preserve"> Razem dział: OGRODZENIE.</t>
  </si>
  <si>
    <t xml:space="preserve">Razem dział: WYPOSAŻENIE. </t>
  </si>
  <si>
    <t>RAZEM NETTO</t>
  </si>
  <si>
    <t>Wykonanie wykopu studni kopanej</t>
  </si>
  <si>
    <t>KNR 2-01 0224-01 analiza indywidualna</t>
  </si>
  <si>
    <t>KNR 2-18 0614-04analiza indywidualna</t>
  </si>
  <si>
    <t>Studnia kopana z kregów fi 1200 gł. 8,0m</t>
  </si>
  <si>
    <t>Studnia kopana.</t>
  </si>
  <si>
    <t>Razem dział: Studnia kopana.</t>
  </si>
  <si>
    <t>KNNR 4 0144-14 analiza indywidualna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</si>
</sst>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FD9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4" fontId="3" fillId="2" borderId="2" xfId="0" applyNumberFormat="1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2" xfId="1" applyNumberFormat="1" applyFont="1" applyFill="1" applyBorder="1" applyAlignment="1">
      <alignment vertical="center"/>
    </xf>
    <xf numFmtId="4" fontId="3" fillId="0" borderId="22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0" xfId="0" applyFont="1" applyBorder="1"/>
    <xf numFmtId="16" fontId="1" fillId="0" borderId="14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0" fontId="4" fillId="0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6" xfId="0" applyNumberFormat="1" applyFont="1" applyFill="1" applyBorder="1" applyAlignment="1">
      <alignment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vertical="center"/>
    </xf>
    <xf numFmtId="16" fontId="1" fillId="0" borderId="1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4" fontId="1" fillId="3" borderId="25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vertical="center"/>
    </xf>
    <xf numFmtId="4" fontId="1" fillId="0" borderId="1" xfId="1" applyNumberFormat="1" applyFont="1" applyBorder="1" applyAlignment="1">
      <alignment vertical="center"/>
    </xf>
    <xf numFmtId="4" fontId="1" fillId="2" borderId="11" xfId="1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1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" fontId="1" fillId="0" borderId="11" xfId="1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4" fontId="1" fillId="0" borderId="2" xfId="1" applyNumberFormat="1" applyFont="1" applyBorder="1" applyAlignment="1">
      <alignment vertical="center"/>
    </xf>
    <xf numFmtId="0" fontId="4" fillId="0" borderId="16" xfId="0" applyFont="1" applyBorder="1"/>
    <xf numFmtId="10" fontId="1" fillId="0" borderId="21" xfId="1" applyNumberFormat="1" applyFont="1" applyBorder="1" applyAlignment="1">
      <alignment horizontal="center" vertical="center"/>
    </xf>
    <xf numFmtId="44" fontId="4" fillId="0" borderId="19" xfId="1" applyFont="1" applyBorder="1" applyAlignment="1">
      <alignment vertical="center"/>
    </xf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BF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showZeros="0" tabSelected="1" topLeftCell="A447" zoomScale="90" zoomScaleNormal="90" workbookViewId="0">
      <selection activeCell="O453" sqref="O453"/>
    </sheetView>
  </sheetViews>
  <sheetFormatPr defaultRowHeight="15.75" x14ac:dyDescent="0.25"/>
  <cols>
    <col min="1" max="1" width="6.85546875" style="27" customWidth="1"/>
    <col min="2" max="2" width="14.5703125" style="26" customWidth="1"/>
    <col min="3" max="3" width="56.28515625" style="100" customWidth="1"/>
    <col min="4" max="4" width="12.42578125" style="26" customWidth="1"/>
    <col min="5" max="5" width="11.42578125" style="26" customWidth="1"/>
    <col min="6" max="6" width="14.85546875" style="29" customWidth="1"/>
    <col min="7" max="7" width="14" style="29" customWidth="1"/>
    <col min="8" max="16384" width="9.140625" style="26"/>
  </cols>
  <sheetData>
    <row r="1" spans="1:10" ht="17.25" thickTop="1" thickBot="1" x14ac:dyDescent="0.3">
      <c r="A1" s="23" t="s">
        <v>719</v>
      </c>
      <c r="B1" s="24"/>
      <c r="C1" s="24"/>
      <c r="D1" s="24"/>
      <c r="E1" s="24"/>
      <c r="F1" s="24"/>
      <c r="G1" s="25"/>
    </row>
    <row r="2" spans="1:10" ht="28.5" customHeight="1" thickTop="1" x14ac:dyDescent="0.25">
      <c r="A2" s="30" t="s">
        <v>718</v>
      </c>
      <c r="B2" s="31"/>
      <c r="C2" s="31"/>
      <c r="D2" s="31"/>
      <c r="E2" s="31"/>
      <c r="F2" s="31"/>
      <c r="G2" s="32"/>
    </row>
    <row r="3" spans="1:10" ht="35.25" customHeight="1" x14ac:dyDescent="0.25">
      <c r="A3" s="33"/>
      <c r="B3" s="33"/>
      <c r="C3" s="33"/>
      <c r="D3" s="33"/>
      <c r="E3" s="33"/>
      <c r="F3" s="33"/>
      <c r="G3" s="34"/>
    </row>
    <row r="4" spans="1:10" ht="32.25" thickBot="1" x14ac:dyDescent="0.3">
      <c r="A4" s="6" t="s">
        <v>0</v>
      </c>
      <c r="B4" s="7" t="s">
        <v>1</v>
      </c>
      <c r="C4" s="7" t="s">
        <v>608</v>
      </c>
      <c r="D4" s="6" t="s">
        <v>714</v>
      </c>
      <c r="E4" s="7" t="s">
        <v>715</v>
      </c>
      <c r="F4" s="7" t="s">
        <v>2</v>
      </c>
      <c r="G4" s="7" t="s">
        <v>3</v>
      </c>
    </row>
    <row r="5" spans="1:10" ht="17.649999999999999" customHeight="1" thickBot="1" x14ac:dyDescent="0.3">
      <c r="A5" s="8">
        <v>1</v>
      </c>
      <c r="B5" s="17" t="s">
        <v>609</v>
      </c>
      <c r="C5" s="18"/>
      <c r="D5" s="18"/>
      <c r="E5" s="18"/>
      <c r="F5" s="18"/>
      <c r="G5" s="19"/>
      <c r="I5" s="35"/>
    </row>
    <row r="6" spans="1:10" ht="16.350000000000001" customHeight="1" x14ac:dyDescent="0.25">
      <c r="A6" s="36" t="s">
        <v>713</v>
      </c>
      <c r="B6" s="37" t="s">
        <v>610</v>
      </c>
      <c r="C6" s="38"/>
      <c r="D6" s="38"/>
      <c r="E6" s="38"/>
      <c r="F6" s="38"/>
      <c r="G6" s="39"/>
      <c r="I6" s="35"/>
    </row>
    <row r="7" spans="1:10" x14ac:dyDescent="0.25">
      <c r="A7" s="40" t="s">
        <v>713</v>
      </c>
      <c r="B7" s="41"/>
      <c r="C7" s="42" t="s">
        <v>611</v>
      </c>
      <c r="D7" s="43"/>
      <c r="E7" s="44"/>
      <c r="F7" s="44"/>
      <c r="G7" s="45"/>
    </row>
    <row r="8" spans="1:10" ht="45" x14ac:dyDescent="0.25">
      <c r="A8" s="9">
        <v>1</v>
      </c>
      <c r="B8" s="46" t="s">
        <v>4</v>
      </c>
      <c r="C8" s="46" t="s">
        <v>5</v>
      </c>
      <c r="D8" s="47" t="s">
        <v>6</v>
      </c>
      <c r="E8" s="101">
        <v>163.80000000000001</v>
      </c>
      <c r="F8" s="48">
        <v>0</v>
      </c>
      <c r="G8" s="49">
        <f>E8*F8</f>
        <v>0</v>
      </c>
      <c r="H8" s="50"/>
    </row>
    <row r="9" spans="1:10" ht="45" x14ac:dyDescent="0.25">
      <c r="A9" s="9">
        <f>A8+1</f>
        <v>2</v>
      </c>
      <c r="B9" s="46" t="s">
        <v>7</v>
      </c>
      <c r="C9" s="46" t="s">
        <v>8</v>
      </c>
      <c r="D9" s="47" t="s">
        <v>6</v>
      </c>
      <c r="E9" s="101">
        <v>163.80000000000001</v>
      </c>
      <c r="F9" s="48">
        <v>0</v>
      </c>
      <c r="G9" s="49">
        <f t="shared" ref="G9:G11" si="0">E9*F9</f>
        <v>0</v>
      </c>
    </row>
    <row r="10" spans="1:10" ht="90" x14ac:dyDescent="0.25">
      <c r="A10" s="9">
        <f t="shared" ref="A10:A11" si="1">A9+1</f>
        <v>3</v>
      </c>
      <c r="B10" s="46" t="s">
        <v>9</v>
      </c>
      <c r="C10" s="46" t="s">
        <v>10</v>
      </c>
      <c r="D10" s="47" t="s">
        <v>11</v>
      </c>
      <c r="E10" s="101">
        <v>94.64</v>
      </c>
      <c r="F10" s="48">
        <v>0</v>
      </c>
      <c r="G10" s="49">
        <f t="shared" si="0"/>
        <v>0</v>
      </c>
      <c r="J10" s="50"/>
    </row>
    <row r="11" spans="1:10" ht="30" x14ac:dyDescent="0.25">
      <c r="A11" s="9">
        <f t="shared" si="1"/>
        <v>4</v>
      </c>
      <c r="B11" s="46" t="s">
        <v>12</v>
      </c>
      <c r="C11" s="46" t="s">
        <v>13</v>
      </c>
      <c r="D11" s="47" t="s">
        <v>11</v>
      </c>
      <c r="E11" s="101">
        <v>5.04</v>
      </c>
      <c r="F11" s="48">
        <v>0</v>
      </c>
      <c r="G11" s="49">
        <f t="shared" si="0"/>
        <v>0</v>
      </c>
    </row>
    <row r="12" spans="1:10" x14ac:dyDescent="0.25">
      <c r="A12" s="9" t="s">
        <v>713</v>
      </c>
      <c r="B12" s="46"/>
      <c r="C12" s="51" t="s">
        <v>612</v>
      </c>
      <c r="D12" s="52"/>
      <c r="E12" s="102"/>
      <c r="F12" s="53"/>
      <c r="G12" s="54">
        <f>SUM(G8:G11)</f>
        <v>0</v>
      </c>
    </row>
    <row r="13" spans="1:10" x14ac:dyDescent="0.25">
      <c r="A13" s="40" t="s">
        <v>713</v>
      </c>
      <c r="B13" s="41"/>
      <c r="C13" s="42" t="s">
        <v>613</v>
      </c>
      <c r="D13" s="43"/>
      <c r="E13" s="103"/>
      <c r="F13" s="55"/>
      <c r="G13" s="56"/>
    </row>
    <row r="14" spans="1:10" ht="30" x14ac:dyDescent="0.25">
      <c r="A14" s="9">
        <f>A11+1</f>
        <v>5</v>
      </c>
      <c r="B14" s="46" t="s">
        <v>14</v>
      </c>
      <c r="C14" s="46" t="s">
        <v>15</v>
      </c>
      <c r="D14" s="47" t="s">
        <v>6</v>
      </c>
      <c r="E14" s="101">
        <v>143</v>
      </c>
      <c r="F14" s="48">
        <v>0</v>
      </c>
      <c r="G14" s="49">
        <f>E14*F14</f>
        <v>0</v>
      </c>
    </row>
    <row r="15" spans="1:10" ht="45" x14ac:dyDescent="0.25">
      <c r="A15" s="9">
        <f>A14+1</f>
        <v>6</v>
      </c>
      <c r="B15" s="46" t="s">
        <v>16</v>
      </c>
      <c r="C15" s="46" t="s">
        <v>17</v>
      </c>
      <c r="D15" s="47" t="s">
        <v>11</v>
      </c>
      <c r="E15" s="101">
        <v>0.48</v>
      </c>
      <c r="F15" s="48">
        <v>0</v>
      </c>
      <c r="G15" s="49">
        <f t="shared" ref="G15:G78" si="2">E15*F15</f>
        <v>0</v>
      </c>
    </row>
    <row r="16" spans="1:10" ht="45" x14ac:dyDescent="0.25">
      <c r="A16" s="9">
        <f t="shared" ref="A16:A28" si="3">A15+1</f>
        <v>7</v>
      </c>
      <c r="B16" s="46" t="s">
        <v>18</v>
      </c>
      <c r="C16" s="46" t="s">
        <v>614</v>
      </c>
      <c r="D16" s="47" t="s">
        <v>6</v>
      </c>
      <c r="E16" s="101">
        <v>97.3</v>
      </c>
      <c r="F16" s="48">
        <v>0</v>
      </c>
      <c r="G16" s="49">
        <f t="shared" si="2"/>
        <v>0</v>
      </c>
    </row>
    <row r="17" spans="1:7" ht="45" x14ac:dyDescent="0.25">
      <c r="A17" s="9">
        <f t="shared" si="3"/>
        <v>8</v>
      </c>
      <c r="B17" s="46" t="s">
        <v>19</v>
      </c>
      <c r="C17" s="46" t="s">
        <v>20</v>
      </c>
      <c r="D17" s="47" t="s">
        <v>6</v>
      </c>
      <c r="E17" s="101">
        <v>97.3</v>
      </c>
      <c r="F17" s="48">
        <v>0</v>
      </c>
      <c r="G17" s="49">
        <f t="shared" si="2"/>
        <v>0</v>
      </c>
    </row>
    <row r="18" spans="1:7" ht="30" x14ac:dyDescent="0.25">
      <c r="A18" s="9">
        <f t="shared" si="3"/>
        <v>9</v>
      </c>
      <c r="B18" s="46" t="s">
        <v>21</v>
      </c>
      <c r="C18" s="46" t="s">
        <v>22</v>
      </c>
      <c r="D18" s="47" t="s">
        <v>11</v>
      </c>
      <c r="E18" s="101">
        <v>21.41</v>
      </c>
      <c r="F18" s="48">
        <v>0</v>
      </c>
      <c r="G18" s="49">
        <f t="shared" si="2"/>
        <v>0</v>
      </c>
    </row>
    <row r="19" spans="1:7" ht="45" x14ac:dyDescent="0.25">
      <c r="A19" s="9">
        <f t="shared" si="3"/>
        <v>10</v>
      </c>
      <c r="B19" s="46" t="s">
        <v>23</v>
      </c>
      <c r="C19" s="46" t="s">
        <v>24</v>
      </c>
      <c r="D19" s="47" t="s">
        <v>11</v>
      </c>
      <c r="E19" s="101">
        <v>1.2</v>
      </c>
      <c r="F19" s="48">
        <v>0</v>
      </c>
      <c r="G19" s="49">
        <f t="shared" si="2"/>
        <v>0</v>
      </c>
    </row>
    <row r="20" spans="1:7" ht="30" x14ac:dyDescent="0.25">
      <c r="A20" s="9">
        <f t="shared" si="3"/>
        <v>11</v>
      </c>
      <c r="B20" s="46" t="s">
        <v>25</v>
      </c>
      <c r="C20" s="46" t="s">
        <v>26</v>
      </c>
      <c r="D20" s="47" t="s">
        <v>11</v>
      </c>
      <c r="E20" s="101">
        <v>0.31</v>
      </c>
      <c r="F20" s="48">
        <v>0</v>
      </c>
      <c r="G20" s="49">
        <f t="shared" si="2"/>
        <v>0</v>
      </c>
    </row>
    <row r="21" spans="1:7" ht="30" x14ac:dyDescent="0.25">
      <c r="A21" s="9">
        <f t="shared" si="3"/>
        <v>12</v>
      </c>
      <c r="B21" s="46" t="s">
        <v>27</v>
      </c>
      <c r="C21" s="46" t="s">
        <v>28</v>
      </c>
      <c r="D21" s="47" t="s">
        <v>29</v>
      </c>
      <c r="E21" s="101">
        <v>2.0299999999999998</v>
      </c>
      <c r="F21" s="48">
        <v>0</v>
      </c>
      <c r="G21" s="49">
        <f t="shared" si="2"/>
        <v>0</v>
      </c>
    </row>
    <row r="22" spans="1:7" ht="45" x14ac:dyDescent="0.25">
      <c r="A22" s="9">
        <f t="shared" si="3"/>
        <v>13</v>
      </c>
      <c r="B22" s="46" t="s">
        <v>18</v>
      </c>
      <c r="C22" s="46" t="s">
        <v>614</v>
      </c>
      <c r="D22" s="47" t="s">
        <v>6</v>
      </c>
      <c r="E22" s="101">
        <v>97.3</v>
      </c>
      <c r="F22" s="48">
        <v>0</v>
      </c>
      <c r="G22" s="49">
        <f t="shared" si="2"/>
        <v>0</v>
      </c>
    </row>
    <row r="23" spans="1:7" ht="45" x14ac:dyDescent="0.25">
      <c r="A23" s="9">
        <f t="shared" si="3"/>
        <v>14</v>
      </c>
      <c r="B23" s="46" t="s">
        <v>30</v>
      </c>
      <c r="C23" s="46" t="s">
        <v>31</v>
      </c>
      <c r="D23" s="47" t="s">
        <v>6</v>
      </c>
      <c r="E23" s="101">
        <v>25</v>
      </c>
      <c r="F23" s="48">
        <v>0</v>
      </c>
      <c r="G23" s="49">
        <f t="shared" si="2"/>
        <v>0</v>
      </c>
    </row>
    <row r="24" spans="1:7" ht="60" x14ac:dyDescent="0.25">
      <c r="A24" s="9">
        <f t="shared" si="3"/>
        <v>15</v>
      </c>
      <c r="B24" s="46" t="s">
        <v>32</v>
      </c>
      <c r="C24" s="46" t="s">
        <v>33</v>
      </c>
      <c r="D24" s="47" t="s">
        <v>6</v>
      </c>
      <c r="E24" s="101">
        <v>25</v>
      </c>
      <c r="F24" s="48">
        <v>0</v>
      </c>
      <c r="G24" s="49">
        <f t="shared" si="2"/>
        <v>0</v>
      </c>
    </row>
    <row r="25" spans="1:7" ht="45" x14ac:dyDescent="0.25">
      <c r="A25" s="9">
        <f t="shared" si="3"/>
        <v>16</v>
      </c>
      <c r="B25" s="46" t="s">
        <v>615</v>
      </c>
      <c r="C25" s="46" t="s">
        <v>34</v>
      </c>
      <c r="D25" s="47" t="s">
        <v>6</v>
      </c>
      <c r="E25" s="101">
        <v>30.3</v>
      </c>
      <c r="F25" s="48">
        <v>0</v>
      </c>
      <c r="G25" s="49">
        <f t="shared" si="2"/>
        <v>0</v>
      </c>
    </row>
    <row r="26" spans="1:7" ht="30" x14ac:dyDescent="0.25">
      <c r="A26" s="9">
        <f t="shared" si="3"/>
        <v>17</v>
      </c>
      <c r="B26" s="46" t="s">
        <v>35</v>
      </c>
      <c r="C26" s="46" t="s">
        <v>36</v>
      </c>
      <c r="D26" s="47" t="s">
        <v>6</v>
      </c>
      <c r="E26" s="101">
        <v>30.3</v>
      </c>
      <c r="F26" s="48">
        <v>0</v>
      </c>
      <c r="G26" s="49">
        <f t="shared" si="2"/>
        <v>0</v>
      </c>
    </row>
    <row r="27" spans="1:7" ht="45" x14ac:dyDescent="0.25">
      <c r="A27" s="9">
        <f t="shared" si="3"/>
        <v>18</v>
      </c>
      <c r="B27" s="46" t="s">
        <v>37</v>
      </c>
      <c r="C27" s="46" t="s">
        <v>38</v>
      </c>
      <c r="D27" s="47" t="s">
        <v>6</v>
      </c>
      <c r="E27" s="101">
        <v>10.1</v>
      </c>
      <c r="F27" s="48">
        <v>0</v>
      </c>
      <c r="G27" s="49">
        <f t="shared" si="2"/>
        <v>0</v>
      </c>
    </row>
    <row r="28" spans="1:7" ht="45" x14ac:dyDescent="0.25">
      <c r="A28" s="9">
        <f t="shared" si="3"/>
        <v>19</v>
      </c>
      <c r="B28" s="46" t="s">
        <v>39</v>
      </c>
      <c r="C28" s="46" t="s">
        <v>40</v>
      </c>
      <c r="D28" s="47" t="s">
        <v>6</v>
      </c>
      <c r="E28" s="101">
        <v>9.0399999999999991</v>
      </c>
      <c r="F28" s="48">
        <v>0</v>
      </c>
      <c r="G28" s="49">
        <f t="shared" si="2"/>
        <v>0</v>
      </c>
    </row>
    <row r="29" spans="1:7" x14ac:dyDescent="0.25">
      <c r="A29" s="9" t="s">
        <v>713</v>
      </c>
      <c r="B29" s="46"/>
      <c r="C29" s="51" t="s">
        <v>616</v>
      </c>
      <c r="D29" s="52"/>
      <c r="E29" s="102"/>
      <c r="F29" s="53"/>
      <c r="G29" s="54">
        <f>SUM(G14:G28)</f>
        <v>0</v>
      </c>
    </row>
    <row r="30" spans="1:7" ht="30" x14ac:dyDescent="0.25">
      <c r="A30" s="40" t="s">
        <v>713</v>
      </c>
      <c r="B30" s="41"/>
      <c r="C30" s="42" t="s">
        <v>617</v>
      </c>
      <c r="D30" s="43"/>
      <c r="E30" s="103"/>
      <c r="F30" s="55"/>
      <c r="G30" s="56" t="s">
        <v>713</v>
      </c>
    </row>
    <row r="31" spans="1:7" ht="30" x14ac:dyDescent="0.25">
      <c r="A31" s="9">
        <f>A28+1</f>
        <v>20</v>
      </c>
      <c r="B31" s="46" t="s">
        <v>41</v>
      </c>
      <c r="C31" s="46" t="s">
        <v>42</v>
      </c>
      <c r="D31" s="47" t="s">
        <v>43</v>
      </c>
      <c r="E31" s="101">
        <v>58.8</v>
      </c>
      <c r="F31" s="48">
        <v>0</v>
      </c>
      <c r="G31" s="49">
        <f t="shared" si="2"/>
        <v>0</v>
      </c>
    </row>
    <row r="32" spans="1:7" ht="30" x14ac:dyDescent="0.25">
      <c r="A32" s="9">
        <f>A31+1</f>
        <v>21</v>
      </c>
      <c r="B32" s="46" t="s">
        <v>44</v>
      </c>
      <c r="C32" s="46" t="s">
        <v>45</v>
      </c>
      <c r="D32" s="47" t="s">
        <v>43</v>
      </c>
      <c r="E32" s="101">
        <v>32.049999999999997</v>
      </c>
      <c r="F32" s="48">
        <v>0</v>
      </c>
      <c r="G32" s="49">
        <f t="shared" si="2"/>
        <v>0</v>
      </c>
    </row>
    <row r="33" spans="1:7" ht="30" x14ac:dyDescent="0.25">
      <c r="A33" s="9">
        <f t="shared" ref="A33:A43" si="4">A32+1</f>
        <v>22</v>
      </c>
      <c r="B33" s="46" t="s">
        <v>46</v>
      </c>
      <c r="C33" s="46" t="s">
        <v>47</v>
      </c>
      <c r="D33" s="47" t="s">
        <v>48</v>
      </c>
      <c r="E33" s="101">
        <v>210.5</v>
      </c>
      <c r="F33" s="48">
        <v>0</v>
      </c>
      <c r="G33" s="49">
        <f t="shared" si="2"/>
        <v>0</v>
      </c>
    </row>
    <row r="34" spans="1:7" ht="30" x14ac:dyDescent="0.25">
      <c r="A34" s="9">
        <f t="shared" si="4"/>
        <v>23</v>
      </c>
      <c r="B34" s="46" t="s">
        <v>49</v>
      </c>
      <c r="C34" s="46" t="s">
        <v>50</v>
      </c>
      <c r="D34" s="47" t="s">
        <v>48</v>
      </c>
      <c r="E34" s="101">
        <v>94.15</v>
      </c>
      <c r="F34" s="48">
        <v>0</v>
      </c>
      <c r="G34" s="49">
        <f t="shared" si="2"/>
        <v>0</v>
      </c>
    </row>
    <row r="35" spans="1:7" ht="30" x14ac:dyDescent="0.25">
      <c r="A35" s="9">
        <f t="shared" si="4"/>
        <v>24</v>
      </c>
      <c r="B35" s="46" t="s">
        <v>51</v>
      </c>
      <c r="C35" s="46" t="s">
        <v>52</v>
      </c>
      <c r="D35" s="47" t="s">
        <v>43</v>
      </c>
      <c r="E35" s="101">
        <v>1.46</v>
      </c>
      <c r="F35" s="48">
        <v>0</v>
      </c>
      <c r="G35" s="49">
        <f t="shared" si="2"/>
        <v>0</v>
      </c>
    </row>
    <row r="36" spans="1:7" ht="30" x14ac:dyDescent="0.25">
      <c r="A36" s="9">
        <f t="shared" si="4"/>
        <v>25</v>
      </c>
      <c r="B36" s="46" t="s">
        <v>53</v>
      </c>
      <c r="C36" s="46" t="s">
        <v>54</v>
      </c>
      <c r="D36" s="47" t="s">
        <v>43</v>
      </c>
      <c r="E36" s="101">
        <v>32.049999999999997</v>
      </c>
      <c r="F36" s="48">
        <v>0</v>
      </c>
      <c r="G36" s="49">
        <f t="shared" si="2"/>
        <v>0</v>
      </c>
    </row>
    <row r="37" spans="1:7" ht="30" x14ac:dyDescent="0.25">
      <c r="A37" s="9">
        <f t="shared" si="4"/>
        <v>26</v>
      </c>
      <c r="B37" s="46" t="s">
        <v>55</v>
      </c>
      <c r="C37" s="46" t="s">
        <v>56</v>
      </c>
      <c r="D37" s="47" t="s">
        <v>43</v>
      </c>
      <c r="E37" s="101">
        <v>18.899999999999999</v>
      </c>
      <c r="F37" s="48">
        <v>0</v>
      </c>
      <c r="G37" s="49">
        <f t="shared" si="2"/>
        <v>0</v>
      </c>
    </row>
    <row r="38" spans="1:7" ht="30" x14ac:dyDescent="0.25">
      <c r="A38" s="9">
        <f t="shared" si="4"/>
        <v>27</v>
      </c>
      <c r="B38" s="46" t="s">
        <v>57</v>
      </c>
      <c r="C38" s="46" t="s">
        <v>58</v>
      </c>
      <c r="D38" s="47" t="s">
        <v>43</v>
      </c>
      <c r="E38" s="101">
        <v>7.55</v>
      </c>
      <c r="F38" s="48">
        <v>0</v>
      </c>
      <c r="G38" s="49">
        <f t="shared" si="2"/>
        <v>0</v>
      </c>
    </row>
    <row r="39" spans="1:7" ht="30" x14ac:dyDescent="0.25">
      <c r="A39" s="9">
        <f t="shared" si="4"/>
        <v>28</v>
      </c>
      <c r="B39" s="46" t="s">
        <v>59</v>
      </c>
      <c r="C39" s="46" t="s">
        <v>60</v>
      </c>
      <c r="D39" s="47" t="s">
        <v>43</v>
      </c>
      <c r="E39" s="101">
        <v>2.46</v>
      </c>
      <c r="F39" s="48">
        <v>0</v>
      </c>
      <c r="G39" s="49">
        <f t="shared" si="2"/>
        <v>0</v>
      </c>
    </row>
    <row r="40" spans="1:7" ht="60" x14ac:dyDescent="0.25">
      <c r="A40" s="9">
        <f t="shared" si="4"/>
        <v>29</v>
      </c>
      <c r="B40" s="46" t="s">
        <v>61</v>
      </c>
      <c r="C40" s="46" t="s">
        <v>62</v>
      </c>
      <c r="D40" s="47" t="s">
        <v>6</v>
      </c>
      <c r="E40" s="101">
        <v>210.5</v>
      </c>
      <c r="F40" s="48">
        <v>0</v>
      </c>
      <c r="G40" s="49">
        <f t="shared" si="2"/>
        <v>0</v>
      </c>
    </row>
    <row r="41" spans="1:7" ht="60" x14ac:dyDescent="0.25">
      <c r="A41" s="9">
        <f t="shared" si="4"/>
        <v>30</v>
      </c>
      <c r="B41" s="46" t="s">
        <v>61</v>
      </c>
      <c r="C41" s="46" t="s">
        <v>63</v>
      </c>
      <c r="D41" s="47" t="s">
        <v>6</v>
      </c>
      <c r="E41" s="101">
        <v>94.15</v>
      </c>
      <c r="F41" s="48">
        <v>0</v>
      </c>
      <c r="G41" s="49">
        <f t="shared" si="2"/>
        <v>0</v>
      </c>
    </row>
    <row r="42" spans="1:7" ht="60" x14ac:dyDescent="0.25">
      <c r="A42" s="9">
        <f t="shared" si="4"/>
        <v>31</v>
      </c>
      <c r="B42" s="46" t="s">
        <v>61</v>
      </c>
      <c r="C42" s="46" t="s">
        <v>62</v>
      </c>
      <c r="D42" s="47" t="s">
        <v>6</v>
      </c>
      <c r="E42" s="101">
        <v>173.06</v>
      </c>
      <c r="F42" s="48">
        <v>0</v>
      </c>
      <c r="G42" s="49">
        <f t="shared" si="2"/>
        <v>0</v>
      </c>
    </row>
    <row r="43" spans="1:7" ht="30" x14ac:dyDescent="0.25">
      <c r="A43" s="9">
        <f t="shared" si="4"/>
        <v>32</v>
      </c>
      <c r="B43" s="46" t="s">
        <v>64</v>
      </c>
      <c r="C43" s="46" t="s">
        <v>65</v>
      </c>
      <c r="D43" s="47" t="s">
        <v>6</v>
      </c>
      <c r="E43" s="101">
        <v>210.5</v>
      </c>
      <c r="F43" s="48">
        <v>0</v>
      </c>
      <c r="G43" s="49">
        <f t="shared" si="2"/>
        <v>0</v>
      </c>
    </row>
    <row r="44" spans="1:7" ht="30" x14ac:dyDescent="0.25">
      <c r="A44" s="9" t="s">
        <v>713</v>
      </c>
      <c r="B44" s="46"/>
      <c r="C44" s="51" t="s">
        <v>618</v>
      </c>
      <c r="D44" s="52"/>
      <c r="E44" s="102"/>
      <c r="F44" s="53"/>
      <c r="G44" s="54">
        <f>SUM(G31:G43)</f>
        <v>0</v>
      </c>
    </row>
    <row r="45" spans="1:7" x14ac:dyDescent="0.25">
      <c r="A45" s="40" t="s">
        <v>713</v>
      </c>
      <c r="B45" s="41"/>
      <c r="C45" s="42" t="s">
        <v>619</v>
      </c>
      <c r="D45" s="43"/>
      <c r="E45" s="103"/>
      <c r="F45" s="55"/>
      <c r="G45" s="56" t="s">
        <v>713</v>
      </c>
    </row>
    <row r="46" spans="1:7" ht="30" x14ac:dyDescent="0.25">
      <c r="A46" s="9">
        <f>A43+1</f>
        <v>33</v>
      </c>
      <c r="B46" s="46" t="s">
        <v>66</v>
      </c>
      <c r="C46" s="46" t="s">
        <v>67</v>
      </c>
      <c r="D46" s="47" t="s">
        <v>43</v>
      </c>
      <c r="E46" s="101">
        <v>220.83</v>
      </c>
      <c r="F46" s="48">
        <v>0</v>
      </c>
      <c r="G46" s="49">
        <f t="shared" si="2"/>
        <v>0</v>
      </c>
    </row>
    <row r="47" spans="1:7" ht="30" x14ac:dyDescent="0.25">
      <c r="A47" s="9">
        <f>A46+1</f>
        <v>34</v>
      </c>
      <c r="B47" s="46" t="s">
        <v>68</v>
      </c>
      <c r="C47" s="46" t="s">
        <v>69</v>
      </c>
      <c r="D47" s="47" t="s">
        <v>43</v>
      </c>
      <c r="E47" s="101">
        <v>18.100000000000001</v>
      </c>
      <c r="F47" s="48">
        <v>0</v>
      </c>
      <c r="G47" s="49">
        <f t="shared" si="2"/>
        <v>0</v>
      </c>
    </row>
    <row r="48" spans="1:7" x14ac:dyDescent="0.25">
      <c r="A48" s="9" t="s">
        <v>713</v>
      </c>
      <c r="B48" s="46"/>
      <c r="C48" s="51" t="s">
        <v>620</v>
      </c>
      <c r="D48" s="52"/>
      <c r="E48" s="102"/>
      <c r="F48" s="53"/>
      <c r="G48" s="54">
        <f>SUM(G46:G47)</f>
        <v>0</v>
      </c>
    </row>
    <row r="49" spans="1:7" x14ac:dyDescent="0.25">
      <c r="A49" s="40" t="s">
        <v>713</v>
      </c>
      <c r="B49" s="41"/>
      <c r="C49" s="42" t="s">
        <v>621</v>
      </c>
      <c r="D49" s="43"/>
      <c r="E49" s="103"/>
      <c r="F49" s="55"/>
      <c r="G49" s="56" t="s">
        <v>713</v>
      </c>
    </row>
    <row r="50" spans="1:7" ht="45" x14ac:dyDescent="0.25">
      <c r="A50" s="9">
        <f>A47+1</f>
        <v>35</v>
      </c>
      <c r="B50" s="46" t="s">
        <v>70</v>
      </c>
      <c r="C50" s="46" t="s">
        <v>71</v>
      </c>
      <c r="D50" s="47" t="s">
        <v>72</v>
      </c>
      <c r="E50" s="101">
        <v>15.5</v>
      </c>
      <c r="F50" s="48">
        <v>0</v>
      </c>
      <c r="G50" s="49">
        <f t="shared" si="2"/>
        <v>0</v>
      </c>
    </row>
    <row r="51" spans="1:7" ht="45" x14ac:dyDescent="0.25">
      <c r="A51" s="9">
        <f>A50+1</f>
        <v>36</v>
      </c>
      <c r="B51" s="46" t="s">
        <v>70</v>
      </c>
      <c r="C51" s="46" t="s">
        <v>73</v>
      </c>
      <c r="D51" s="47" t="s">
        <v>72</v>
      </c>
      <c r="E51" s="101">
        <v>8.6</v>
      </c>
      <c r="F51" s="48">
        <v>0</v>
      </c>
      <c r="G51" s="49">
        <f t="shared" si="2"/>
        <v>0</v>
      </c>
    </row>
    <row r="52" spans="1:7" ht="45" x14ac:dyDescent="0.25">
      <c r="A52" s="9">
        <f t="shared" ref="A52:A58" si="5">A51+1</f>
        <v>37</v>
      </c>
      <c r="B52" s="46" t="s">
        <v>74</v>
      </c>
      <c r="C52" s="46" t="s">
        <v>75</v>
      </c>
      <c r="D52" s="47" t="s">
        <v>72</v>
      </c>
      <c r="E52" s="101">
        <v>8.6</v>
      </c>
      <c r="F52" s="48">
        <v>0</v>
      </c>
      <c r="G52" s="49">
        <f t="shared" si="2"/>
        <v>0</v>
      </c>
    </row>
    <row r="53" spans="1:7" ht="45" x14ac:dyDescent="0.25">
      <c r="A53" s="9">
        <f t="shared" si="5"/>
        <v>38</v>
      </c>
      <c r="B53" s="46" t="s">
        <v>622</v>
      </c>
      <c r="C53" s="46" t="s">
        <v>76</v>
      </c>
      <c r="D53" s="47" t="s">
        <v>77</v>
      </c>
      <c r="E53" s="101">
        <v>7.04</v>
      </c>
      <c r="F53" s="48">
        <v>0</v>
      </c>
      <c r="G53" s="49">
        <f t="shared" si="2"/>
        <v>0</v>
      </c>
    </row>
    <row r="54" spans="1:7" ht="45" x14ac:dyDescent="0.25">
      <c r="A54" s="9">
        <f t="shared" si="5"/>
        <v>39</v>
      </c>
      <c r="B54" s="46" t="s">
        <v>623</v>
      </c>
      <c r="C54" s="46" t="s">
        <v>78</v>
      </c>
      <c r="D54" s="47" t="s">
        <v>6</v>
      </c>
      <c r="E54" s="101">
        <v>0.98</v>
      </c>
      <c r="F54" s="48">
        <v>0</v>
      </c>
      <c r="G54" s="49">
        <f t="shared" si="2"/>
        <v>0</v>
      </c>
    </row>
    <row r="55" spans="1:7" ht="45" x14ac:dyDescent="0.25">
      <c r="A55" s="9">
        <f t="shared" si="5"/>
        <v>40</v>
      </c>
      <c r="B55" s="46" t="s">
        <v>27</v>
      </c>
      <c r="C55" s="46" t="s">
        <v>79</v>
      </c>
      <c r="D55" s="47" t="s">
        <v>29</v>
      </c>
      <c r="E55" s="101">
        <v>0.01</v>
      </c>
      <c r="F55" s="48">
        <v>0</v>
      </c>
      <c r="G55" s="49">
        <f t="shared" si="2"/>
        <v>0</v>
      </c>
    </row>
    <row r="56" spans="1:7" ht="60" x14ac:dyDescent="0.25">
      <c r="A56" s="9">
        <f t="shared" si="5"/>
        <v>41</v>
      </c>
      <c r="B56" s="46" t="s">
        <v>80</v>
      </c>
      <c r="C56" s="46" t="s">
        <v>81</v>
      </c>
      <c r="D56" s="47" t="s">
        <v>6</v>
      </c>
      <c r="E56" s="101">
        <v>32.299999999999997</v>
      </c>
      <c r="F56" s="48">
        <v>0</v>
      </c>
      <c r="G56" s="49">
        <f t="shared" si="2"/>
        <v>0</v>
      </c>
    </row>
    <row r="57" spans="1:7" ht="60" x14ac:dyDescent="0.25">
      <c r="A57" s="9">
        <f t="shared" si="5"/>
        <v>42</v>
      </c>
      <c r="B57" s="46" t="s">
        <v>82</v>
      </c>
      <c r="C57" s="46" t="s">
        <v>83</v>
      </c>
      <c r="D57" s="47" t="s">
        <v>6</v>
      </c>
      <c r="E57" s="101">
        <v>32.299999999999997</v>
      </c>
      <c r="F57" s="48">
        <v>0</v>
      </c>
      <c r="G57" s="49">
        <f t="shared" si="2"/>
        <v>0</v>
      </c>
    </row>
    <row r="58" spans="1:7" ht="45" x14ac:dyDescent="0.25">
      <c r="A58" s="9">
        <f t="shared" si="5"/>
        <v>43</v>
      </c>
      <c r="B58" s="46" t="s">
        <v>39</v>
      </c>
      <c r="C58" s="46" t="s">
        <v>84</v>
      </c>
      <c r="D58" s="47" t="s">
        <v>6</v>
      </c>
      <c r="E58" s="101">
        <v>8.2100000000000009</v>
      </c>
      <c r="F58" s="48">
        <v>0</v>
      </c>
      <c r="G58" s="49">
        <f t="shared" si="2"/>
        <v>0</v>
      </c>
    </row>
    <row r="59" spans="1:7" x14ac:dyDescent="0.25">
      <c r="A59" s="9" t="s">
        <v>713</v>
      </c>
      <c r="B59" s="46"/>
      <c r="C59" s="51" t="s">
        <v>624</v>
      </c>
      <c r="D59" s="52"/>
      <c r="E59" s="102"/>
      <c r="F59" s="53"/>
      <c r="G59" s="54">
        <f>SUM(G50:G58)</f>
        <v>0</v>
      </c>
    </row>
    <row r="60" spans="1:7" x14ac:dyDescent="0.25">
      <c r="A60" s="57" t="s">
        <v>713</v>
      </c>
      <c r="B60" s="46"/>
      <c r="C60" s="42" t="s">
        <v>625</v>
      </c>
      <c r="D60" s="43"/>
      <c r="E60" s="103"/>
      <c r="F60" s="55"/>
      <c r="G60" s="56" t="s">
        <v>713</v>
      </c>
    </row>
    <row r="61" spans="1:7" ht="30" x14ac:dyDescent="0.25">
      <c r="A61" s="9">
        <f>A58+1</f>
        <v>44</v>
      </c>
      <c r="B61" s="46" t="s">
        <v>85</v>
      </c>
      <c r="C61" s="46" t="s">
        <v>86</v>
      </c>
      <c r="D61" s="47" t="s">
        <v>11</v>
      </c>
      <c r="E61" s="101">
        <v>1.04</v>
      </c>
      <c r="F61" s="48">
        <v>0</v>
      </c>
      <c r="G61" s="49">
        <f t="shared" si="2"/>
        <v>0</v>
      </c>
    </row>
    <row r="62" spans="1:7" ht="30" x14ac:dyDescent="0.25">
      <c r="A62" s="9">
        <f>A61+1</f>
        <v>45</v>
      </c>
      <c r="B62" s="46" t="s">
        <v>87</v>
      </c>
      <c r="C62" s="46" t="s">
        <v>88</v>
      </c>
      <c r="D62" s="47" t="s">
        <v>11</v>
      </c>
      <c r="E62" s="101">
        <v>3.51</v>
      </c>
      <c r="F62" s="48">
        <v>0</v>
      </c>
      <c r="G62" s="49">
        <f t="shared" si="2"/>
        <v>0</v>
      </c>
    </row>
    <row r="63" spans="1:7" ht="30" x14ac:dyDescent="0.25">
      <c r="A63" s="9">
        <f t="shared" ref="A63:A74" si="6">A62+1</f>
        <v>46</v>
      </c>
      <c r="B63" s="46" t="s">
        <v>89</v>
      </c>
      <c r="C63" s="46" t="s">
        <v>90</v>
      </c>
      <c r="D63" s="47" t="s">
        <v>11</v>
      </c>
      <c r="E63" s="101">
        <v>0.4</v>
      </c>
      <c r="F63" s="48">
        <v>0</v>
      </c>
      <c r="G63" s="49">
        <f t="shared" si="2"/>
        <v>0</v>
      </c>
    </row>
    <row r="64" spans="1:7" ht="30" x14ac:dyDescent="0.25">
      <c r="A64" s="9">
        <f t="shared" si="6"/>
        <v>47</v>
      </c>
      <c r="B64" s="46" t="s">
        <v>91</v>
      </c>
      <c r="C64" s="46" t="s">
        <v>92</v>
      </c>
      <c r="D64" s="47" t="s">
        <v>11</v>
      </c>
      <c r="E64" s="101">
        <v>0.12</v>
      </c>
      <c r="F64" s="48">
        <v>0</v>
      </c>
      <c r="G64" s="49">
        <f t="shared" si="2"/>
        <v>0</v>
      </c>
    </row>
    <row r="65" spans="1:7" ht="30" x14ac:dyDescent="0.25">
      <c r="A65" s="9">
        <f t="shared" si="6"/>
        <v>48</v>
      </c>
      <c r="B65" s="46" t="s">
        <v>93</v>
      </c>
      <c r="C65" s="46" t="s">
        <v>94</v>
      </c>
      <c r="D65" s="47" t="s">
        <v>11</v>
      </c>
      <c r="E65" s="101">
        <v>0.25</v>
      </c>
      <c r="F65" s="48">
        <v>0</v>
      </c>
      <c r="G65" s="49">
        <f t="shared" si="2"/>
        <v>0</v>
      </c>
    </row>
    <row r="66" spans="1:7" ht="30" x14ac:dyDescent="0.25">
      <c r="A66" s="9">
        <f t="shared" si="6"/>
        <v>49</v>
      </c>
      <c r="B66" s="46" t="s">
        <v>95</v>
      </c>
      <c r="C66" s="46" t="s">
        <v>96</v>
      </c>
      <c r="D66" s="47" t="s">
        <v>11</v>
      </c>
      <c r="E66" s="101">
        <v>1.02</v>
      </c>
      <c r="F66" s="48">
        <v>0</v>
      </c>
      <c r="G66" s="49">
        <f t="shared" si="2"/>
        <v>0</v>
      </c>
    </row>
    <row r="67" spans="1:7" ht="30" x14ac:dyDescent="0.25">
      <c r="A67" s="9">
        <f t="shared" si="6"/>
        <v>50</v>
      </c>
      <c r="B67" s="46" t="s">
        <v>97</v>
      </c>
      <c r="C67" s="46" t="s">
        <v>98</v>
      </c>
      <c r="D67" s="47" t="s">
        <v>99</v>
      </c>
      <c r="E67" s="101">
        <v>0.03</v>
      </c>
      <c r="F67" s="48">
        <v>0</v>
      </c>
      <c r="G67" s="49">
        <f t="shared" si="2"/>
        <v>0</v>
      </c>
    </row>
    <row r="68" spans="1:7" ht="30" x14ac:dyDescent="0.25">
      <c r="A68" s="9">
        <f t="shared" si="6"/>
        <v>51</v>
      </c>
      <c r="B68" s="46" t="s">
        <v>100</v>
      </c>
      <c r="C68" s="46" t="s">
        <v>101</v>
      </c>
      <c r="D68" s="47" t="s">
        <v>99</v>
      </c>
      <c r="E68" s="101">
        <v>0.88</v>
      </c>
      <c r="F68" s="48">
        <v>0</v>
      </c>
      <c r="G68" s="49">
        <f t="shared" si="2"/>
        <v>0</v>
      </c>
    </row>
    <row r="69" spans="1:7" ht="45" x14ac:dyDescent="0.25">
      <c r="A69" s="9">
        <f t="shared" si="6"/>
        <v>52</v>
      </c>
      <c r="B69" s="46" t="s">
        <v>102</v>
      </c>
      <c r="C69" s="46" t="s">
        <v>103</v>
      </c>
      <c r="D69" s="47" t="s">
        <v>99</v>
      </c>
      <c r="E69" s="101">
        <v>0.13</v>
      </c>
      <c r="F69" s="48">
        <v>0</v>
      </c>
      <c r="G69" s="49">
        <f t="shared" si="2"/>
        <v>0</v>
      </c>
    </row>
    <row r="70" spans="1:7" ht="30" x14ac:dyDescent="0.25">
      <c r="A70" s="9">
        <f t="shared" si="6"/>
        <v>53</v>
      </c>
      <c r="B70" s="46" t="s">
        <v>104</v>
      </c>
      <c r="C70" s="46" t="s">
        <v>105</v>
      </c>
      <c r="D70" s="47" t="s">
        <v>11</v>
      </c>
      <c r="E70" s="101">
        <v>0.25</v>
      </c>
      <c r="F70" s="48">
        <v>0</v>
      </c>
      <c r="G70" s="49">
        <f t="shared" si="2"/>
        <v>0</v>
      </c>
    </row>
    <row r="71" spans="1:7" ht="30" x14ac:dyDescent="0.25">
      <c r="A71" s="9">
        <f t="shared" si="6"/>
        <v>54</v>
      </c>
      <c r="B71" s="46" t="s">
        <v>106</v>
      </c>
      <c r="C71" s="46" t="s">
        <v>107</v>
      </c>
      <c r="D71" s="47" t="s">
        <v>72</v>
      </c>
      <c r="E71" s="101">
        <v>23.46</v>
      </c>
      <c r="F71" s="48">
        <v>0</v>
      </c>
      <c r="G71" s="49">
        <f t="shared" si="2"/>
        <v>0</v>
      </c>
    </row>
    <row r="72" spans="1:7" ht="60" x14ac:dyDescent="0.25">
      <c r="A72" s="9">
        <f t="shared" si="6"/>
        <v>55</v>
      </c>
      <c r="B72" s="46" t="s">
        <v>108</v>
      </c>
      <c r="C72" s="46" t="s">
        <v>109</v>
      </c>
      <c r="D72" s="47" t="s">
        <v>6</v>
      </c>
      <c r="E72" s="101">
        <v>67.14</v>
      </c>
      <c r="F72" s="48">
        <v>0</v>
      </c>
      <c r="G72" s="49">
        <f t="shared" si="2"/>
        <v>0</v>
      </c>
    </row>
    <row r="73" spans="1:7" ht="60" x14ac:dyDescent="0.25">
      <c r="A73" s="9">
        <f t="shared" si="6"/>
        <v>56</v>
      </c>
      <c r="B73" s="46" t="s">
        <v>110</v>
      </c>
      <c r="C73" s="46" t="s">
        <v>111</v>
      </c>
      <c r="D73" s="47" t="s">
        <v>6</v>
      </c>
      <c r="E73" s="101">
        <v>488.05</v>
      </c>
      <c r="F73" s="48">
        <v>0</v>
      </c>
      <c r="G73" s="49">
        <f t="shared" si="2"/>
        <v>0</v>
      </c>
    </row>
    <row r="74" spans="1:7" ht="60" x14ac:dyDescent="0.25">
      <c r="A74" s="9">
        <f t="shared" si="6"/>
        <v>57</v>
      </c>
      <c r="B74" s="46" t="s">
        <v>110</v>
      </c>
      <c r="C74" s="46" t="s">
        <v>112</v>
      </c>
      <c r="D74" s="47" t="s">
        <v>6</v>
      </c>
      <c r="E74" s="101">
        <v>201.23</v>
      </c>
      <c r="F74" s="48">
        <v>0</v>
      </c>
      <c r="G74" s="49">
        <f t="shared" si="2"/>
        <v>0</v>
      </c>
    </row>
    <row r="75" spans="1:7" x14ac:dyDescent="0.25">
      <c r="A75" s="9" t="s">
        <v>713</v>
      </c>
      <c r="B75" s="46"/>
      <c r="C75" s="51" t="s">
        <v>626</v>
      </c>
      <c r="D75" s="52"/>
      <c r="E75" s="102"/>
      <c r="F75" s="53"/>
      <c r="G75" s="54">
        <f>SUM(G61:G74)</f>
        <v>0</v>
      </c>
    </row>
    <row r="76" spans="1:7" x14ac:dyDescent="0.25">
      <c r="A76" s="57" t="s">
        <v>713</v>
      </c>
      <c r="B76" s="46"/>
      <c r="C76" s="42" t="s">
        <v>627</v>
      </c>
      <c r="D76" s="43"/>
      <c r="E76" s="103"/>
      <c r="F76" s="55"/>
      <c r="G76" s="56" t="s">
        <v>713</v>
      </c>
    </row>
    <row r="77" spans="1:7" ht="30" x14ac:dyDescent="0.25">
      <c r="A77" s="9">
        <f>A74+1</f>
        <v>58</v>
      </c>
      <c r="B77" s="46" t="s">
        <v>113</v>
      </c>
      <c r="C77" s="46" t="s">
        <v>114</v>
      </c>
      <c r="D77" s="47" t="s">
        <v>6</v>
      </c>
      <c r="E77" s="101">
        <v>189.71</v>
      </c>
      <c r="F77" s="48">
        <v>0</v>
      </c>
      <c r="G77" s="49">
        <f t="shared" si="2"/>
        <v>0</v>
      </c>
    </row>
    <row r="78" spans="1:7" ht="30" x14ac:dyDescent="0.25">
      <c r="A78" s="9">
        <f>A77+1</f>
        <v>59</v>
      </c>
      <c r="B78" s="46" t="s">
        <v>115</v>
      </c>
      <c r="C78" s="46" t="s">
        <v>116</v>
      </c>
      <c r="D78" s="47" t="s">
        <v>6</v>
      </c>
      <c r="E78" s="101">
        <v>189.71</v>
      </c>
      <c r="F78" s="48">
        <v>0</v>
      </c>
      <c r="G78" s="49">
        <f t="shared" si="2"/>
        <v>0</v>
      </c>
    </row>
    <row r="79" spans="1:7" ht="60" x14ac:dyDescent="0.25">
      <c r="A79" s="9">
        <f t="shared" ref="A79:A85" si="7">A78+1</f>
        <v>60</v>
      </c>
      <c r="B79" s="46" t="s">
        <v>117</v>
      </c>
      <c r="C79" s="46" t="s">
        <v>118</v>
      </c>
      <c r="D79" s="47" t="s">
        <v>6</v>
      </c>
      <c r="E79" s="101">
        <v>189.71</v>
      </c>
      <c r="F79" s="48">
        <v>0</v>
      </c>
      <c r="G79" s="49">
        <f t="shared" ref="G79:G142" si="8">E79*F79</f>
        <v>0</v>
      </c>
    </row>
    <row r="80" spans="1:7" ht="45" x14ac:dyDescent="0.25">
      <c r="A80" s="9">
        <f t="shared" si="7"/>
        <v>61</v>
      </c>
      <c r="B80" s="46" t="s">
        <v>119</v>
      </c>
      <c r="C80" s="46" t="s">
        <v>120</v>
      </c>
      <c r="D80" s="47" t="s">
        <v>6</v>
      </c>
      <c r="E80" s="101">
        <v>25.46</v>
      </c>
      <c r="F80" s="48">
        <v>0</v>
      </c>
      <c r="G80" s="49">
        <f t="shared" si="8"/>
        <v>0</v>
      </c>
    </row>
    <row r="81" spans="1:7" ht="45" x14ac:dyDescent="0.25">
      <c r="A81" s="9">
        <f t="shared" si="7"/>
        <v>62</v>
      </c>
      <c r="B81" s="46" t="s">
        <v>119</v>
      </c>
      <c r="C81" s="46" t="s">
        <v>121</v>
      </c>
      <c r="D81" s="47" t="s">
        <v>6</v>
      </c>
      <c r="E81" s="101">
        <v>13.78</v>
      </c>
      <c r="F81" s="48">
        <v>0</v>
      </c>
      <c r="G81" s="49">
        <f t="shared" si="8"/>
        <v>0</v>
      </c>
    </row>
    <row r="82" spans="1:7" ht="45" x14ac:dyDescent="0.25">
      <c r="A82" s="9">
        <f t="shared" si="7"/>
        <v>63</v>
      </c>
      <c r="B82" s="46" t="s">
        <v>122</v>
      </c>
      <c r="C82" s="46" t="s">
        <v>123</v>
      </c>
      <c r="D82" s="47" t="s">
        <v>43</v>
      </c>
      <c r="E82" s="101">
        <v>16.3</v>
      </c>
      <c r="F82" s="48">
        <v>0</v>
      </c>
      <c r="G82" s="49">
        <f t="shared" si="8"/>
        <v>0</v>
      </c>
    </row>
    <row r="83" spans="1:7" ht="45" x14ac:dyDescent="0.25">
      <c r="A83" s="9">
        <f t="shared" si="7"/>
        <v>64</v>
      </c>
      <c r="B83" s="46" t="s">
        <v>628</v>
      </c>
      <c r="C83" s="46" t="s">
        <v>124</v>
      </c>
      <c r="D83" s="47" t="s">
        <v>72</v>
      </c>
      <c r="E83" s="101">
        <v>33.76</v>
      </c>
      <c r="F83" s="48">
        <v>0</v>
      </c>
      <c r="G83" s="49">
        <f t="shared" si="8"/>
        <v>0</v>
      </c>
    </row>
    <row r="84" spans="1:7" ht="30" x14ac:dyDescent="0.25">
      <c r="A84" s="9">
        <f t="shared" si="7"/>
        <v>65</v>
      </c>
      <c r="B84" s="46" t="s">
        <v>125</v>
      </c>
      <c r="C84" s="46" t="s">
        <v>126</v>
      </c>
      <c r="D84" s="47" t="s">
        <v>127</v>
      </c>
      <c r="E84" s="101">
        <v>4</v>
      </c>
      <c r="F84" s="48">
        <v>0</v>
      </c>
      <c r="G84" s="49">
        <f t="shared" si="8"/>
        <v>0</v>
      </c>
    </row>
    <row r="85" spans="1:7" ht="30" x14ac:dyDescent="0.25">
      <c r="A85" s="9">
        <f t="shared" si="7"/>
        <v>66</v>
      </c>
      <c r="B85" s="46" t="s">
        <v>128</v>
      </c>
      <c r="C85" s="46" t="s">
        <v>129</v>
      </c>
      <c r="D85" s="47" t="s">
        <v>130</v>
      </c>
      <c r="E85" s="101">
        <v>1</v>
      </c>
      <c r="F85" s="48">
        <v>0</v>
      </c>
      <c r="G85" s="49">
        <f t="shared" si="8"/>
        <v>0</v>
      </c>
    </row>
    <row r="86" spans="1:7" x14ac:dyDescent="0.25">
      <c r="A86" s="9" t="s">
        <v>713</v>
      </c>
      <c r="B86" s="46"/>
      <c r="C86" s="51" t="s">
        <v>629</v>
      </c>
      <c r="D86" s="52"/>
      <c r="E86" s="102"/>
      <c r="F86" s="53"/>
      <c r="G86" s="54">
        <f>SUM(G77:G85)</f>
        <v>0</v>
      </c>
    </row>
    <row r="87" spans="1:7" x14ac:dyDescent="0.25">
      <c r="A87" s="57" t="s">
        <v>713</v>
      </c>
      <c r="B87" s="46"/>
      <c r="C87" s="42" t="s">
        <v>630</v>
      </c>
      <c r="D87" s="43"/>
      <c r="E87" s="103"/>
      <c r="F87" s="55"/>
      <c r="G87" s="56" t="s">
        <v>713</v>
      </c>
    </row>
    <row r="88" spans="1:7" ht="45" x14ac:dyDescent="0.25">
      <c r="A88" s="9">
        <f>A85+1</f>
        <v>67</v>
      </c>
      <c r="B88" s="46" t="s">
        <v>131</v>
      </c>
      <c r="C88" s="46" t="s">
        <v>631</v>
      </c>
      <c r="D88" s="47" t="s">
        <v>6</v>
      </c>
      <c r="E88" s="101">
        <v>89.51</v>
      </c>
      <c r="F88" s="48">
        <v>0</v>
      </c>
      <c r="G88" s="49">
        <f t="shared" si="8"/>
        <v>0</v>
      </c>
    </row>
    <row r="89" spans="1:7" ht="60" x14ac:dyDescent="0.25">
      <c r="A89" s="9">
        <f>A88+1</f>
        <v>68</v>
      </c>
      <c r="B89" s="46" t="s">
        <v>132</v>
      </c>
      <c r="C89" s="46" t="s">
        <v>133</v>
      </c>
      <c r="D89" s="47" t="s">
        <v>6</v>
      </c>
      <c r="E89" s="101">
        <v>89.51</v>
      </c>
      <c r="F89" s="48">
        <v>0</v>
      </c>
      <c r="G89" s="49">
        <f t="shared" si="8"/>
        <v>0</v>
      </c>
    </row>
    <row r="90" spans="1:7" ht="30" x14ac:dyDescent="0.25">
      <c r="A90" s="9">
        <f t="shared" ref="A90:A98" si="9">A89+1</f>
        <v>69</v>
      </c>
      <c r="B90" s="46" t="s">
        <v>134</v>
      </c>
      <c r="C90" s="46" t="s">
        <v>135</v>
      </c>
      <c r="D90" s="47" t="s">
        <v>6</v>
      </c>
      <c r="E90" s="101">
        <v>89.51</v>
      </c>
      <c r="F90" s="48">
        <v>0</v>
      </c>
      <c r="G90" s="49">
        <f t="shared" si="8"/>
        <v>0</v>
      </c>
    </row>
    <row r="91" spans="1:7" ht="45" x14ac:dyDescent="0.25">
      <c r="A91" s="9">
        <f t="shared" si="9"/>
        <v>70</v>
      </c>
      <c r="B91" s="46" t="s">
        <v>136</v>
      </c>
      <c r="C91" s="46" t="s">
        <v>632</v>
      </c>
      <c r="D91" s="47" t="s">
        <v>6</v>
      </c>
      <c r="E91" s="101">
        <v>89.51</v>
      </c>
      <c r="F91" s="48">
        <v>0</v>
      </c>
      <c r="G91" s="49">
        <f t="shared" si="8"/>
        <v>0</v>
      </c>
    </row>
    <row r="92" spans="1:7" ht="45" x14ac:dyDescent="0.25">
      <c r="A92" s="9">
        <f t="shared" si="9"/>
        <v>71</v>
      </c>
      <c r="B92" s="46" t="s">
        <v>137</v>
      </c>
      <c r="C92" s="46" t="s">
        <v>138</v>
      </c>
      <c r="D92" s="47" t="s">
        <v>6</v>
      </c>
      <c r="E92" s="101">
        <v>89.51</v>
      </c>
      <c r="F92" s="48">
        <v>0</v>
      </c>
      <c r="G92" s="49">
        <f t="shared" si="8"/>
        <v>0</v>
      </c>
    </row>
    <row r="93" spans="1:7" ht="60" x14ac:dyDescent="0.25">
      <c r="A93" s="9">
        <f t="shared" si="9"/>
        <v>72</v>
      </c>
      <c r="B93" s="46" t="s">
        <v>139</v>
      </c>
      <c r="C93" s="46" t="s">
        <v>140</v>
      </c>
      <c r="D93" s="47" t="s">
        <v>6</v>
      </c>
      <c r="E93" s="101">
        <v>48.59</v>
      </c>
      <c r="F93" s="48">
        <v>0</v>
      </c>
      <c r="G93" s="49">
        <f t="shared" si="8"/>
        <v>0</v>
      </c>
    </row>
    <row r="94" spans="1:7" ht="60" x14ac:dyDescent="0.25">
      <c r="A94" s="9">
        <f t="shared" si="9"/>
        <v>73</v>
      </c>
      <c r="B94" s="46" t="s">
        <v>139</v>
      </c>
      <c r="C94" s="46" t="s">
        <v>141</v>
      </c>
      <c r="D94" s="47" t="s">
        <v>6</v>
      </c>
      <c r="E94" s="101">
        <v>33.71</v>
      </c>
      <c r="F94" s="48">
        <v>0</v>
      </c>
      <c r="G94" s="49">
        <f t="shared" si="8"/>
        <v>0</v>
      </c>
    </row>
    <row r="95" spans="1:7" ht="75" x14ac:dyDescent="0.25">
      <c r="A95" s="9">
        <f t="shared" si="9"/>
        <v>74</v>
      </c>
      <c r="B95" s="46" t="s">
        <v>142</v>
      </c>
      <c r="C95" s="46" t="s">
        <v>143</v>
      </c>
      <c r="D95" s="47" t="s">
        <v>6</v>
      </c>
      <c r="E95" s="101">
        <v>21.66</v>
      </c>
      <c r="F95" s="48">
        <v>0</v>
      </c>
      <c r="G95" s="49">
        <f t="shared" si="8"/>
        <v>0</v>
      </c>
    </row>
    <row r="96" spans="1:7" ht="60" x14ac:dyDescent="0.25">
      <c r="A96" s="9">
        <f t="shared" si="9"/>
        <v>75</v>
      </c>
      <c r="B96" s="46" t="s">
        <v>144</v>
      </c>
      <c r="C96" s="46" t="s">
        <v>145</v>
      </c>
      <c r="D96" s="47" t="s">
        <v>72</v>
      </c>
      <c r="E96" s="101">
        <v>95.41</v>
      </c>
      <c r="F96" s="48">
        <v>0</v>
      </c>
      <c r="G96" s="49">
        <f t="shared" si="8"/>
        <v>0</v>
      </c>
    </row>
    <row r="97" spans="1:7" ht="45" x14ac:dyDescent="0.25">
      <c r="A97" s="9">
        <f t="shared" si="9"/>
        <v>76</v>
      </c>
      <c r="B97" s="46" t="s">
        <v>633</v>
      </c>
      <c r="C97" s="46" t="s">
        <v>146</v>
      </c>
      <c r="D97" s="47" t="s">
        <v>127</v>
      </c>
      <c r="E97" s="101">
        <v>1</v>
      </c>
      <c r="F97" s="48">
        <v>0</v>
      </c>
      <c r="G97" s="49">
        <f t="shared" si="8"/>
        <v>0</v>
      </c>
    </row>
    <row r="98" spans="1:7" ht="45" x14ac:dyDescent="0.25">
      <c r="A98" s="9">
        <f t="shared" si="9"/>
        <v>77</v>
      </c>
      <c r="B98" s="46" t="s">
        <v>633</v>
      </c>
      <c r="C98" s="46" t="s">
        <v>147</v>
      </c>
      <c r="D98" s="47" t="s">
        <v>127</v>
      </c>
      <c r="E98" s="101">
        <v>1</v>
      </c>
      <c r="F98" s="48">
        <v>0</v>
      </c>
      <c r="G98" s="49">
        <f t="shared" si="8"/>
        <v>0</v>
      </c>
    </row>
    <row r="99" spans="1:7" x14ac:dyDescent="0.25">
      <c r="A99" s="9" t="s">
        <v>713</v>
      </c>
      <c r="B99" s="46"/>
      <c r="C99" s="51" t="s">
        <v>634</v>
      </c>
      <c r="D99" s="52"/>
      <c r="E99" s="102"/>
      <c r="F99" s="53"/>
      <c r="G99" s="54">
        <f>SUM(G88:G98)</f>
        <v>0</v>
      </c>
    </row>
    <row r="100" spans="1:7" x14ac:dyDescent="0.25">
      <c r="A100" s="57" t="s">
        <v>713</v>
      </c>
      <c r="B100" s="46"/>
      <c r="C100" s="42" t="s">
        <v>635</v>
      </c>
      <c r="D100" s="43"/>
      <c r="E100" s="103"/>
      <c r="F100" s="55"/>
      <c r="G100" s="56" t="s">
        <v>713</v>
      </c>
    </row>
    <row r="101" spans="1:7" ht="60" x14ac:dyDescent="0.25">
      <c r="A101" s="9">
        <f>A98+1</f>
        <v>78</v>
      </c>
      <c r="B101" s="46" t="s">
        <v>61</v>
      </c>
      <c r="C101" s="46" t="s">
        <v>148</v>
      </c>
      <c r="D101" s="47" t="s">
        <v>6</v>
      </c>
      <c r="E101" s="101">
        <v>89.51</v>
      </c>
      <c r="F101" s="48">
        <v>0</v>
      </c>
      <c r="G101" s="49">
        <f t="shared" si="8"/>
        <v>0</v>
      </c>
    </row>
    <row r="102" spans="1:7" ht="30" x14ac:dyDescent="0.25">
      <c r="A102" s="9">
        <f>A101+1</f>
        <v>79</v>
      </c>
      <c r="B102" s="46" t="s">
        <v>149</v>
      </c>
      <c r="C102" s="46" t="s">
        <v>636</v>
      </c>
      <c r="D102" s="47" t="s">
        <v>6</v>
      </c>
      <c r="E102" s="101">
        <v>89.51</v>
      </c>
      <c r="F102" s="48">
        <v>0</v>
      </c>
      <c r="G102" s="49">
        <f t="shared" si="8"/>
        <v>0</v>
      </c>
    </row>
    <row r="103" spans="1:7" ht="45" x14ac:dyDescent="0.25">
      <c r="A103" s="9">
        <f t="shared" ref="A103:A105" si="10">A102+1</f>
        <v>80</v>
      </c>
      <c r="B103" s="46" t="s">
        <v>150</v>
      </c>
      <c r="C103" s="46" t="s">
        <v>151</v>
      </c>
      <c r="D103" s="47" t="s">
        <v>6</v>
      </c>
      <c r="E103" s="101">
        <v>89.51</v>
      </c>
      <c r="F103" s="48">
        <v>0</v>
      </c>
      <c r="G103" s="49">
        <f t="shared" si="8"/>
        <v>0</v>
      </c>
    </row>
    <row r="104" spans="1:7" ht="30" x14ac:dyDescent="0.25">
      <c r="A104" s="9">
        <f t="shared" si="10"/>
        <v>81</v>
      </c>
      <c r="B104" s="46" t="s">
        <v>152</v>
      </c>
      <c r="C104" s="46" t="s">
        <v>153</v>
      </c>
      <c r="D104" s="47" t="s">
        <v>6</v>
      </c>
      <c r="E104" s="101">
        <v>141.19</v>
      </c>
      <c r="F104" s="48">
        <v>0</v>
      </c>
      <c r="G104" s="49">
        <f t="shared" si="8"/>
        <v>0</v>
      </c>
    </row>
    <row r="105" spans="1:7" ht="45" x14ac:dyDescent="0.25">
      <c r="A105" s="9">
        <f t="shared" si="10"/>
        <v>82</v>
      </c>
      <c r="B105" s="46" t="s">
        <v>637</v>
      </c>
      <c r="C105" s="46" t="s">
        <v>154</v>
      </c>
      <c r="D105" s="47" t="s">
        <v>130</v>
      </c>
      <c r="E105" s="101">
        <v>1</v>
      </c>
      <c r="F105" s="48">
        <v>0</v>
      </c>
      <c r="G105" s="49">
        <f t="shared" si="8"/>
        <v>0</v>
      </c>
    </row>
    <row r="106" spans="1:7" x14ac:dyDescent="0.25">
      <c r="A106" s="9" t="s">
        <v>713</v>
      </c>
      <c r="B106" s="46"/>
      <c r="C106" s="51" t="s">
        <v>638</v>
      </c>
      <c r="D106" s="52"/>
      <c r="E106" s="102"/>
      <c r="F106" s="53"/>
      <c r="G106" s="54">
        <f>SUM(G101:G105)</f>
        <v>0</v>
      </c>
    </row>
    <row r="107" spans="1:7" x14ac:dyDescent="0.25">
      <c r="A107" s="57" t="s">
        <v>713</v>
      </c>
      <c r="B107" s="46"/>
      <c r="C107" s="46" t="s">
        <v>639</v>
      </c>
      <c r="D107" s="47"/>
      <c r="E107" s="101"/>
      <c r="F107" s="48"/>
      <c r="G107" s="49" t="s">
        <v>713</v>
      </c>
    </row>
    <row r="108" spans="1:7" ht="30" x14ac:dyDescent="0.25">
      <c r="A108" s="9">
        <f>A105+1</f>
        <v>83</v>
      </c>
      <c r="B108" s="46" t="s">
        <v>155</v>
      </c>
      <c r="C108" s="46" t="s">
        <v>156</v>
      </c>
      <c r="D108" s="47" t="s">
        <v>6</v>
      </c>
      <c r="E108" s="101">
        <v>3.6</v>
      </c>
      <c r="F108" s="48">
        <v>0</v>
      </c>
      <c r="G108" s="49">
        <f t="shared" si="8"/>
        <v>0</v>
      </c>
    </row>
    <row r="109" spans="1:7" ht="30" x14ac:dyDescent="0.25">
      <c r="A109" s="9">
        <f>A108+1</f>
        <v>84</v>
      </c>
      <c r="B109" s="46" t="s">
        <v>155</v>
      </c>
      <c r="C109" s="46" t="s">
        <v>157</v>
      </c>
      <c r="D109" s="47" t="s">
        <v>6</v>
      </c>
      <c r="E109" s="101">
        <v>3.6</v>
      </c>
      <c r="F109" s="48">
        <v>0</v>
      </c>
      <c r="G109" s="49">
        <f t="shared" si="8"/>
        <v>0</v>
      </c>
    </row>
    <row r="110" spans="1:7" ht="45" x14ac:dyDescent="0.25">
      <c r="A110" s="9">
        <f t="shared" ref="A110:A116" si="11">A109+1</f>
        <v>85</v>
      </c>
      <c r="B110" s="46" t="s">
        <v>640</v>
      </c>
      <c r="C110" s="46" t="s">
        <v>158</v>
      </c>
      <c r="D110" s="47" t="s">
        <v>6</v>
      </c>
      <c r="E110" s="101">
        <v>2.0499999999999998</v>
      </c>
      <c r="F110" s="48">
        <v>0</v>
      </c>
      <c r="G110" s="49">
        <f t="shared" si="8"/>
        <v>0</v>
      </c>
    </row>
    <row r="111" spans="1:7" ht="60" x14ac:dyDescent="0.25">
      <c r="A111" s="9">
        <f t="shared" si="11"/>
        <v>86</v>
      </c>
      <c r="B111" s="46" t="s">
        <v>159</v>
      </c>
      <c r="C111" s="46" t="s">
        <v>160</v>
      </c>
      <c r="D111" s="47" t="s">
        <v>6</v>
      </c>
      <c r="E111" s="101">
        <v>16.2</v>
      </c>
      <c r="F111" s="48">
        <v>0</v>
      </c>
      <c r="G111" s="49">
        <f t="shared" si="8"/>
        <v>0</v>
      </c>
    </row>
    <row r="112" spans="1:7" ht="45" x14ac:dyDescent="0.25">
      <c r="A112" s="9">
        <f t="shared" si="11"/>
        <v>87</v>
      </c>
      <c r="B112" s="46" t="s">
        <v>161</v>
      </c>
      <c r="C112" s="46" t="s">
        <v>162</v>
      </c>
      <c r="D112" s="47" t="s">
        <v>6</v>
      </c>
      <c r="E112" s="101">
        <v>4.2300000000000004</v>
      </c>
      <c r="F112" s="48">
        <v>0</v>
      </c>
      <c r="G112" s="49">
        <f t="shared" si="8"/>
        <v>0</v>
      </c>
    </row>
    <row r="113" spans="1:7" ht="45" x14ac:dyDescent="0.25">
      <c r="A113" s="9">
        <f t="shared" si="11"/>
        <v>88</v>
      </c>
      <c r="B113" s="46" t="s">
        <v>641</v>
      </c>
      <c r="C113" s="46" t="s">
        <v>163</v>
      </c>
      <c r="D113" s="47" t="s">
        <v>6</v>
      </c>
      <c r="E113" s="101">
        <v>14.35</v>
      </c>
      <c r="F113" s="48">
        <v>0</v>
      </c>
      <c r="G113" s="49">
        <f t="shared" si="8"/>
        <v>0</v>
      </c>
    </row>
    <row r="114" spans="1:7" ht="75" x14ac:dyDescent="0.25">
      <c r="A114" s="9">
        <f t="shared" si="11"/>
        <v>89</v>
      </c>
      <c r="B114" s="46" t="s">
        <v>164</v>
      </c>
      <c r="C114" s="46" t="s">
        <v>165</v>
      </c>
      <c r="D114" s="47" t="s">
        <v>130</v>
      </c>
      <c r="E114" s="101">
        <v>7</v>
      </c>
      <c r="F114" s="48">
        <v>0</v>
      </c>
      <c r="G114" s="49">
        <f t="shared" si="8"/>
        <v>0</v>
      </c>
    </row>
    <row r="115" spans="1:7" ht="30" x14ac:dyDescent="0.25">
      <c r="A115" s="9">
        <f t="shared" si="11"/>
        <v>90</v>
      </c>
      <c r="B115" s="46" t="s">
        <v>166</v>
      </c>
      <c r="C115" s="46" t="s">
        <v>167</v>
      </c>
      <c r="D115" s="47" t="s">
        <v>127</v>
      </c>
      <c r="E115" s="101">
        <v>10</v>
      </c>
      <c r="F115" s="48">
        <v>0</v>
      </c>
      <c r="G115" s="49">
        <f t="shared" si="8"/>
        <v>0</v>
      </c>
    </row>
    <row r="116" spans="1:7" ht="30" x14ac:dyDescent="0.25">
      <c r="A116" s="9">
        <f t="shared" si="11"/>
        <v>91</v>
      </c>
      <c r="B116" s="46" t="s">
        <v>166</v>
      </c>
      <c r="C116" s="46" t="s">
        <v>168</v>
      </c>
      <c r="D116" s="47" t="s">
        <v>127</v>
      </c>
      <c r="E116" s="101">
        <v>10</v>
      </c>
      <c r="F116" s="48">
        <v>0</v>
      </c>
      <c r="G116" s="49">
        <f t="shared" si="8"/>
        <v>0</v>
      </c>
    </row>
    <row r="117" spans="1:7" x14ac:dyDescent="0.25">
      <c r="A117" s="9" t="s">
        <v>713</v>
      </c>
      <c r="B117" s="46"/>
      <c r="C117" s="51" t="s">
        <v>642</v>
      </c>
      <c r="D117" s="52"/>
      <c r="E117" s="102"/>
      <c r="F117" s="53"/>
      <c r="G117" s="54">
        <f>SUM(G108:G116)</f>
        <v>0</v>
      </c>
    </row>
    <row r="118" spans="1:7" x14ac:dyDescent="0.25">
      <c r="A118" s="57" t="s">
        <v>713</v>
      </c>
      <c r="B118" s="46"/>
      <c r="C118" s="42" t="s">
        <v>643</v>
      </c>
      <c r="D118" s="43"/>
      <c r="E118" s="103"/>
      <c r="F118" s="55"/>
      <c r="G118" s="56" t="s">
        <v>713</v>
      </c>
    </row>
    <row r="119" spans="1:7" ht="30" x14ac:dyDescent="0.25">
      <c r="A119" s="9">
        <f>A116+1</f>
        <v>92</v>
      </c>
      <c r="B119" s="46" t="s">
        <v>152</v>
      </c>
      <c r="C119" s="46" t="s">
        <v>169</v>
      </c>
      <c r="D119" s="47" t="s">
        <v>6</v>
      </c>
      <c r="E119" s="101">
        <v>89.51</v>
      </c>
      <c r="F119" s="48">
        <v>0</v>
      </c>
      <c r="G119" s="49">
        <f t="shared" si="8"/>
        <v>0</v>
      </c>
    </row>
    <row r="120" spans="1:7" ht="45" x14ac:dyDescent="0.25">
      <c r="A120" s="9">
        <f>A119+1</f>
        <v>93</v>
      </c>
      <c r="B120" s="46" t="s">
        <v>170</v>
      </c>
      <c r="C120" s="46" t="s">
        <v>171</v>
      </c>
      <c r="D120" s="47" t="s">
        <v>6</v>
      </c>
      <c r="E120" s="101">
        <v>89.51</v>
      </c>
      <c r="F120" s="48">
        <v>0</v>
      </c>
      <c r="G120" s="49">
        <f t="shared" si="8"/>
        <v>0</v>
      </c>
    </row>
    <row r="121" spans="1:7" ht="30" x14ac:dyDescent="0.25">
      <c r="A121" s="9">
        <f t="shared" ref="A121:A125" si="12">A120+1</f>
        <v>94</v>
      </c>
      <c r="B121" s="46" t="s">
        <v>172</v>
      </c>
      <c r="C121" s="46" t="s">
        <v>173</v>
      </c>
      <c r="D121" s="47" t="s">
        <v>6</v>
      </c>
      <c r="E121" s="101">
        <v>263.60000000000002</v>
      </c>
      <c r="F121" s="48">
        <v>0</v>
      </c>
      <c r="G121" s="49">
        <f t="shared" si="8"/>
        <v>0</v>
      </c>
    </row>
    <row r="122" spans="1:7" ht="30" x14ac:dyDescent="0.25">
      <c r="A122" s="9">
        <f t="shared" si="12"/>
        <v>95</v>
      </c>
      <c r="B122" s="46" t="s">
        <v>174</v>
      </c>
      <c r="C122" s="46" t="s">
        <v>175</v>
      </c>
      <c r="D122" s="47" t="s">
        <v>6</v>
      </c>
      <c r="E122" s="101">
        <v>263.60000000000002</v>
      </c>
      <c r="F122" s="48">
        <v>0</v>
      </c>
      <c r="G122" s="49">
        <f t="shared" si="8"/>
        <v>0</v>
      </c>
    </row>
    <row r="123" spans="1:7" ht="30" x14ac:dyDescent="0.25">
      <c r="A123" s="9">
        <f t="shared" si="12"/>
        <v>96</v>
      </c>
      <c r="B123" s="46" t="s">
        <v>176</v>
      </c>
      <c r="C123" s="46" t="s">
        <v>177</v>
      </c>
      <c r="D123" s="47" t="s">
        <v>6</v>
      </c>
      <c r="E123" s="101">
        <v>42.14</v>
      </c>
      <c r="F123" s="48">
        <v>0</v>
      </c>
      <c r="G123" s="49">
        <f t="shared" si="8"/>
        <v>0</v>
      </c>
    </row>
    <row r="124" spans="1:7" ht="60" x14ac:dyDescent="0.25">
      <c r="A124" s="9">
        <f t="shared" si="12"/>
        <v>97</v>
      </c>
      <c r="B124" s="46" t="s">
        <v>644</v>
      </c>
      <c r="C124" s="46" t="s">
        <v>178</v>
      </c>
      <c r="D124" s="47" t="s">
        <v>6</v>
      </c>
      <c r="E124" s="101">
        <v>310.97000000000003</v>
      </c>
      <c r="F124" s="48">
        <v>0</v>
      </c>
      <c r="G124" s="49">
        <f t="shared" si="8"/>
        <v>0</v>
      </c>
    </row>
    <row r="125" spans="1:7" ht="30" x14ac:dyDescent="0.25">
      <c r="A125" s="9">
        <f t="shared" si="12"/>
        <v>98</v>
      </c>
      <c r="B125" s="46" t="s">
        <v>179</v>
      </c>
      <c r="C125" s="46" t="s">
        <v>180</v>
      </c>
      <c r="D125" s="47" t="s">
        <v>72</v>
      </c>
      <c r="E125" s="101">
        <v>48.22</v>
      </c>
      <c r="F125" s="48">
        <v>0</v>
      </c>
      <c r="G125" s="49">
        <f t="shared" si="8"/>
        <v>0</v>
      </c>
    </row>
    <row r="126" spans="1:7" x14ac:dyDescent="0.25">
      <c r="A126" s="9" t="s">
        <v>713</v>
      </c>
      <c r="B126" s="46"/>
      <c r="C126" s="51" t="s">
        <v>645</v>
      </c>
      <c r="D126" s="52"/>
      <c r="E126" s="102"/>
      <c r="F126" s="53"/>
      <c r="G126" s="54">
        <f>SUM(G119:G125)</f>
        <v>0</v>
      </c>
    </row>
    <row r="127" spans="1:7" x14ac:dyDescent="0.25">
      <c r="A127" s="57" t="s">
        <v>713</v>
      </c>
      <c r="B127" s="46"/>
      <c r="C127" s="42" t="s">
        <v>646</v>
      </c>
      <c r="D127" s="43"/>
      <c r="E127" s="103"/>
      <c r="F127" s="55"/>
      <c r="G127" s="56" t="s">
        <v>713</v>
      </c>
    </row>
    <row r="128" spans="1:7" ht="45" x14ac:dyDescent="0.25">
      <c r="A128" s="9">
        <f>A125+1</f>
        <v>99</v>
      </c>
      <c r="B128" s="46" t="s">
        <v>181</v>
      </c>
      <c r="C128" s="46" t="s">
        <v>182</v>
      </c>
      <c r="D128" s="47" t="s">
        <v>72</v>
      </c>
      <c r="E128" s="101">
        <v>23.6</v>
      </c>
      <c r="F128" s="48">
        <v>0</v>
      </c>
      <c r="G128" s="49">
        <f t="shared" si="8"/>
        <v>0</v>
      </c>
    </row>
    <row r="129" spans="1:7" ht="45" x14ac:dyDescent="0.25">
      <c r="A129" s="9">
        <f>A128+1</f>
        <v>100</v>
      </c>
      <c r="B129" s="46" t="s">
        <v>183</v>
      </c>
      <c r="C129" s="46" t="s">
        <v>184</v>
      </c>
      <c r="D129" s="47" t="s">
        <v>72</v>
      </c>
      <c r="E129" s="101">
        <v>14</v>
      </c>
      <c r="F129" s="48">
        <v>0</v>
      </c>
      <c r="G129" s="49">
        <f t="shared" si="8"/>
        <v>0</v>
      </c>
    </row>
    <row r="130" spans="1:7" x14ac:dyDescent="0.25">
      <c r="A130" s="9" t="s">
        <v>713</v>
      </c>
      <c r="B130" s="46"/>
      <c r="C130" s="51" t="s">
        <v>647</v>
      </c>
      <c r="D130" s="52"/>
      <c r="E130" s="102"/>
      <c r="F130" s="53"/>
      <c r="G130" s="54">
        <f>SUM(G128:G129)</f>
        <v>0</v>
      </c>
    </row>
    <row r="131" spans="1:7" x14ac:dyDescent="0.25">
      <c r="A131" s="57" t="s">
        <v>713</v>
      </c>
      <c r="B131" s="46"/>
      <c r="C131" s="42" t="s">
        <v>648</v>
      </c>
      <c r="D131" s="43"/>
      <c r="E131" s="103"/>
      <c r="F131" s="55"/>
      <c r="G131" s="56" t="s">
        <v>713</v>
      </c>
    </row>
    <row r="132" spans="1:7" ht="30" x14ac:dyDescent="0.25">
      <c r="A132" s="9">
        <f>A129+1</f>
        <v>101</v>
      </c>
      <c r="B132" s="46" t="s">
        <v>185</v>
      </c>
      <c r="C132" s="46" t="s">
        <v>186</v>
      </c>
      <c r="D132" s="47" t="s">
        <v>11</v>
      </c>
      <c r="E132" s="101">
        <v>1.41</v>
      </c>
      <c r="F132" s="48">
        <v>0</v>
      </c>
      <c r="G132" s="49">
        <f t="shared" si="8"/>
        <v>0</v>
      </c>
    </row>
    <row r="133" spans="1:7" ht="60" x14ac:dyDescent="0.25">
      <c r="A133" s="9">
        <f>A132+1</f>
        <v>102</v>
      </c>
      <c r="B133" s="46" t="s">
        <v>61</v>
      </c>
      <c r="C133" s="46" t="s">
        <v>187</v>
      </c>
      <c r="D133" s="47" t="s">
        <v>6</v>
      </c>
      <c r="E133" s="101">
        <v>141.19</v>
      </c>
      <c r="F133" s="48">
        <v>0</v>
      </c>
      <c r="G133" s="49">
        <f t="shared" si="8"/>
        <v>0</v>
      </c>
    </row>
    <row r="134" spans="1:7" ht="30" x14ac:dyDescent="0.25">
      <c r="A134" s="9">
        <f t="shared" ref="A134:A139" si="13">A133+1</f>
        <v>103</v>
      </c>
      <c r="B134" s="46" t="s">
        <v>172</v>
      </c>
      <c r="C134" s="46" t="s">
        <v>188</v>
      </c>
      <c r="D134" s="47" t="s">
        <v>6</v>
      </c>
      <c r="E134" s="101">
        <v>141.19</v>
      </c>
      <c r="F134" s="48">
        <v>0</v>
      </c>
      <c r="G134" s="49">
        <f t="shared" si="8"/>
        <v>0</v>
      </c>
    </row>
    <row r="135" spans="1:7" ht="30" x14ac:dyDescent="0.25">
      <c r="A135" s="9">
        <f t="shared" si="13"/>
        <v>104</v>
      </c>
      <c r="B135" s="46" t="s">
        <v>189</v>
      </c>
      <c r="C135" s="46" t="s">
        <v>190</v>
      </c>
      <c r="D135" s="47" t="s">
        <v>6</v>
      </c>
      <c r="E135" s="101">
        <v>141.19</v>
      </c>
      <c r="F135" s="48">
        <v>0</v>
      </c>
      <c r="G135" s="49">
        <f t="shared" si="8"/>
        <v>0</v>
      </c>
    </row>
    <row r="136" spans="1:7" ht="45" x14ac:dyDescent="0.25">
      <c r="A136" s="9">
        <f t="shared" si="13"/>
        <v>105</v>
      </c>
      <c r="B136" s="46" t="s">
        <v>649</v>
      </c>
      <c r="C136" s="46" t="s">
        <v>191</v>
      </c>
      <c r="D136" s="47" t="s">
        <v>72</v>
      </c>
      <c r="E136" s="101">
        <v>29.2</v>
      </c>
      <c r="F136" s="48">
        <v>0</v>
      </c>
      <c r="G136" s="49">
        <f t="shared" si="8"/>
        <v>0</v>
      </c>
    </row>
    <row r="137" spans="1:7" ht="45" x14ac:dyDescent="0.25">
      <c r="A137" s="9">
        <f t="shared" si="13"/>
        <v>106</v>
      </c>
      <c r="B137" s="46" t="s">
        <v>649</v>
      </c>
      <c r="C137" s="46" t="s">
        <v>192</v>
      </c>
      <c r="D137" s="47" t="s">
        <v>72</v>
      </c>
      <c r="E137" s="101">
        <v>45.8</v>
      </c>
      <c r="F137" s="48">
        <v>0</v>
      </c>
      <c r="G137" s="49">
        <f t="shared" si="8"/>
        <v>0</v>
      </c>
    </row>
    <row r="138" spans="1:7" ht="60" x14ac:dyDescent="0.25">
      <c r="A138" s="9">
        <f t="shared" si="13"/>
        <v>107</v>
      </c>
      <c r="B138" s="46" t="s">
        <v>110</v>
      </c>
      <c r="C138" s="46" t="s">
        <v>193</v>
      </c>
      <c r="D138" s="47" t="s">
        <v>6</v>
      </c>
      <c r="E138" s="101">
        <v>300.7</v>
      </c>
      <c r="F138" s="48">
        <v>0</v>
      </c>
      <c r="G138" s="49">
        <f t="shared" si="8"/>
        <v>0</v>
      </c>
    </row>
    <row r="139" spans="1:7" ht="60" x14ac:dyDescent="0.25">
      <c r="A139" s="9">
        <f t="shared" si="13"/>
        <v>108</v>
      </c>
      <c r="B139" s="46" t="s">
        <v>110</v>
      </c>
      <c r="C139" s="46" t="s">
        <v>112</v>
      </c>
      <c r="D139" s="47" t="s">
        <v>6</v>
      </c>
      <c r="E139" s="101">
        <v>150.35</v>
      </c>
      <c r="F139" s="48">
        <v>0</v>
      </c>
      <c r="G139" s="49">
        <f t="shared" si="8"/>
        <v>0</v>
      </c>
    </row>
    <row r="140" spans="1:7" x14ac:dyDescent="0.25">
      <c r="A140" s="9" t="s">
        <v>713</v>
      </c>
      <c r="B140" s="46"/>
      <c r="C140" s="51" t="s">
        <v>650</v>
      </c>
      <c r="D140" s="52"/>
      <c r="E140" s="102"/>
      <c r="F140" s="53"/>
      <c r="G140" s="54">
        <f>SUM(G132:G139)</f>
        <v>0</v>
      </c>
    </row>
    <row r="141" spans="1:7" x14ac:dyDescent="0.25">
      <c r="A141" s="57" t="s">
        <v>713</v>
      </c>
      <c r="B141" s="46"/>
      <c r="C141" s="42" t="s">
        <v>651</v>
      </c>
      <c r="D141" s="43"/>
      <c r="E141" s="103"/>
      <c r="F141" s="55"/>
      <c r="G141" s="56" t="s">
        <v>713</v>
      </c>
    </row>
    <row r="142" spans="1:7" ht="30" x14ac:dyDescent="0.25">
      <c r="A142" s="9">
        <f>A139+1</f>
        <v>109</v>
      </c>
      <c r="B142" s="46" t="s">
        <v>194</v>
      </c>
      <c r="C142" s="46" t="s">
        <v>195</v>
      </c>
      <c r="D142" s="47" t="s">
        <v>72</v>
      </c>
      <c r="E142" s="101">
        <v>61.52</v>
      </c>
      <c r="F142" s="48">
        <v>0</v>
      </c>
      <c r="G142" s="49">
        <f t="shared" si="8"/>
        <v>0</v>
      </c>
    </row>
    <row r="143" spans="1:7" ht="30" x14ac:dyDescent="0.25">
      <c r="A143" s="9">
        <f>A142+1</f>
        <v>110</v>
      </c>
      <c r="B143" s="46" t="s">
        <v>196</v>
      </c>
      <c r="C143" s="46" t="s">
        <v>197</v>
      </c>
      <c r="D143" s="47" t="s">
        <v>11</v>
      </c>
      <c r="E143" s="101">
        <v>1.72</v>
      </c>
      <c r="F143" s="48">
        <v>0</v>
      </c>
      <c r="G143" s="49">
        <f t="shared" ref="G143:G205" si="14">E143*F143</f>
        <v>0</v>
      </c>
    </row>
    <row r="144" spans="1:7" ht="45" x14ac:dyDescent="0.25">
      <c r="A144" s="9">
        <f t="shared" ref="A144:A150" si="15">A143+1</f>
        <v>111</v>
      </c>
      <c r="B144" s="46" t="s">
        <v>198</v>
      </c>
      <c r="C144" s="46" t="s">
        <v>199</v>
      </c>
      <c r="D144" s="47" t="s">
        <v>72</v>
      </c>
      <c r="E144" s="101">
        <v>61.52</v>
      </c>
      <c r="F144" s="48">
        <v>0</v>
      </c>
      <c r="G144" s="49">
        <f t="shared" si="14"/>
        <v>0</v>
      </c>
    </row>
    <row r="145" spans="1:7" ht="45" x14ac:dyDescent="0.25">
      <c r="A145" s="9">
        <f t="shared" si="15"/>
        <v>112</v>
      </c>
      <c r="B145" s="46" t="s">
        <v>200</v>
      </c>
      <c r="C145" s="46" t="s">
        <v>201</v>
      </c>
      <c r="D145" s="47" t="s">
        <v>6</v>
      </c>
      <c r="E145" s="101">
        <v>62.71</v>
      </c>
      <c r="F145" s="48">
        <v>0</v>
      </c>
      <c r="G145" s="49">
        <f t="shared" si="14"/>
        <v>0</v>
      </c>
    </row>
    <row r="146" spans="1:7" ht="30" x14ac:dyDescent="0.25">
      <c r="A146" s="9">
        <f t="shared" si="15"/>
        <v>113</v>
      </c>
      <c r="B146" s="46" t="s">
        <v>202</v>
      </c>
      <c r="C146" s="46" t="s">
        <v>203</v>
      </c>
      <c r="D146" s="47" t="s">
        <v>6</v>
      </c>
      <c r="E146" s="101">
        <v>62.71</v>
      </c>
      <c r="F146" s="48">
        <v>0</v>
      </c>
      <c r="G146" s="49">
        <f t="shared" si="14"/>
        <v>0</v>
      </c>
    </row>
    <row r="147" spans="1:7" ht="45" x14ac:dyDescent="0.25">
      <c r="A147" s="9">
        <f t="shared" si="15"/>
        <v>114</v>
      </c>
      <c r="B147" s="46" t="s">
        <v>204</v>
      </c>
      <c r="C147" s="46" t="s">
        <v>205</v>
      </c>
      <c r="D147" s="47" t="s">
        <v>6</v>
      </c>
      <c r="E147" s="101">
        <v>62.71</v>
      </c>
      <c r="F147" s="48">
        <v>0</v>
      </c>
      <c r="G147" s="49">
        <f t="shared" si="14"/>
        <v>0</v>
      </c>
    </row>
    <row r="148" spans="1:7" ht="45" x14ac:dyDescent="0.25">
      <c r="A148" s="9">
        <f t="shared" si="15"/>
        <v>115</v>
      </c>
      <c r="B148" s="46" t="s">
        <v>206</v>
      </c>
      <c r="C148" s="46" t="s">
        <v>207</v>
      </c>
      <c r="D148" s="47" t="s">
        <v>6</v>
      </c>
      <c r="E148" s="101">
        <v>50.17</v>
      </c>
      <c r="F148" s="48">
        <v>0</v>
      </c>
      <c r="G148" s="49">
        <f t="shared" si="14"/>
        <v>0</v>
      </c>
    </row>
    <row r="149" spans="1:7" ht="45" x14ac:dyDescent="0.25">
      <c r="A149" s="9">
        <f t="shared" si="15"/>
        <v>116</v>
      </c>
      <c r="B149" s="46" t="s">
        <v>206</v>
      </c>
      <c r="C149" s="46" t="s">
        <v>208</v>
      </c>
      <c r="D149" s="47" t="s">
        <v>6</v>
      </c>
      <c r="E149" s="101">
        <v>12.54</v>
      </c>
      <c r="F149" s="48">
        <v>0</v>
      </c>
      <c r="G149" s="49">
        <f t="shared" si="14"/>
        <v>0</v>
      </c>
    </row>
    <row r="150" spans="1:7" ht="30" x14ac:dyDescent="0.25">
      <c r="A150" s="9">
        <f t="shared" si="15"/>
        <v>117</v>
      </c>
      <c r="B150" s="46" t="s">
        <v>209</v>
      </c>
      <c r="C150" s="46" t="s">
        <v>210</v>
      </c>
      <c r="D150" s="47" t="s">
        <v>72</v>
      </c>
      <c r="E150" s="101">
        <v>1.5</v>
      </c>
      <c r="F150" s="48">
        <v>0</v>
      </c>
      <c r="G150" s="49">
        <f t="shared" si="14"/>
        <v>0</v>
      </c>
    </row>
    <row r="151" spans="1:7" x14ac:dyDescent="0.25">
      <c r="A151" s="9" t="s">
        <v>713</v>
      </c>
      <c r="B151" s="46"/>
      <c r="C151" s="51" t="s">
        <v>652</v>
      </c>
      <c r="D151" s="52"/>
      <c r="E151" s="53"/>
      <c r="F151" s="53"/>
      <c r="G151" s="54">
        <f>SUM(G142:G150)</f>
        <v>0</v>
      </c>
    </row>
    <row r="152" spans="1:7" x14ac:dyDescent="0.25">
      <c r="A152" s="58" t="s">
        <v>713</v>
      </c>
      <c r="B152" s="59" t="s">
        <v>653</v>
      </c>
      <c r="C152" s="60"/>
      <c r="D152" s="60"/>
      <c r="E152" s="60"/>
      <c r="F152" s="61"/>
      <c r="G152" s="54">
        <f>G12+G29+G44+G48+G59+G75+G86+G99+G106+G117+G126+G130+G140+G151</f>
        <v>0</v>
      </c>
    </row>
    <row r="153" spans="1:7" x14ac:dyDescent="0.25">
      <c r="A153" s="62" t="s">
        <v>713</v>
      </c>
      <c r="B153" s="63">
        <v>0</v>
      </c>
      <c r="C153" s="64"/>
      <c r="D153" s="64"/>
      <c r="E153" s="64"/>
      <c r="F153" s="64"/>
      <c r="G153" s="65"/>
    </row>
    <row r="154" spans="1:7" x14ac:dyDescent="0.25">
      <c r="A154" s="57" t="s">
        <v>713</v>
      </c>
      <c r="B154" s="46"/>
      <c r="C154" s="42" t="s">
        <v>654</v>
      </c>
      <c r="D154" s="43"/>
      <c r="E154" s="55"/>
      <c r="F154" s="55"/>
      <c r="G154" s="56" t="s">
        <v>713</v>
      </c>
    </row>
    <row r="155" spans="1:7" ht="30" x14ac:dyDescent="0.25">
      <c r="A155" s="9">
        <f>A150+1</f>
        <v>118</v>
      </c>
      <c r="B155" s="46" t="s">
        <v>211</v>
      </c>
      <c r="C155" s="46" t="s">
        <v>212</v>
      </c>
      <c r="D155" s="47" t="s">
        <v>11</v>
      </c>
      <c r="E155" s="101">
        <v>8</v>
      </c>
      <c r="F155" s="48">
        <v>0</v>
      </c>
      <c r="G155" s="49">
        <f t="shared" si="14"/>
        <v>0</v>
      </c>
    </row>
    <row r="156" spans="1:7" ht="30" x14ac:dyDescent="0.25">
      <c r="A156" s="9">
        <f>A155+1</f>
        <v>119</v>
      </c>
      <c r="B156" s="46" t="s">
        <v>213</v>
      </c>
      <c r="C156" s="46" t="s">
        <v>214</v>
      </c>
      <c r="D156" s="47" t="s">
        <v>11</v>
      </c>
      <c r="E156" s="101">
        <v>8</v>
      </c>
      <c r="F156" s="48">
        <v>0</v>
      </c>
      <c r="G156" s="49">
        <f t="shared" si="14"/>
        <v>0</v>
      </c>
    </row>
    <row r="157" spans="1:7" x14ac:dyDescent="0.25">
      <c r="A157" s="9" t="s">
        <v>713</v>
      </c>
      <c r="B157" s="46"/>
      <c r="C157" s="51" t="s">
        <v>655</v>
      </c>
      <c r="D157" s="52"/>
      <c r="E157" s="102"/>
      <c r="F157" s="53"/>
      <c r="G157" s="54">
        <f>SUM(G155:G156)</f>
        <v>0</v>
      </c>
    </row>
    <row r="158" spans="1:7" x14ac:dyDescent="0.25">
      <c r="A158" s="57" t="s">
        <v>713</v>
      </c>
      <c r="B158" s="46"/>
      <c r="C158" s="42" t="s">
        <v>656</v>
      </c>
      <c r="D158" s="43"/>
      <c r="E158" s="103"/>
      <c r="F158" s="55"/>
      <c r="G158" s="56" t="s">
        <v>713</v>
      </c>
    </row>
    <row r="159" spans="1:7" ht="45" x14ac:dyDescent="0.25">
      <c r="A159" s="9">
        <f>A156+1</f>
        <v>120</v>
      </c>
      <c r="B159" s="46" t="s">
        <v>215</v>
      </c>
      <c r="C159" s="46" t="s">
        <v>216</v>
      </c>
      <c r="D159" s="47" t="s">
        <v>72</v>
      </c>
      <c r="E159" s="101">
        <v>6</v>
      </c>
      <c r="F159" s="48">
        <v>0</v>
      </c>
      <c r="G159" s="49">
        <f t="shared" si="14"/>
        <v>0</v>
      </c>
    </row>
    <row r="160" spans="1:7" ht="45" x14ac:dyDescent="0.25">
      <c r="A160" s="9">
        <f>A159+1</f>
        <v>121</v>
      </c>
      <c r="B160" s="46" t="s">
        <v>215</v>
      </c>
      <c r="C160" s="46" t="s">
        <v>217</v>
      </c>
      <c r="D160" s="47" t="s">
        <v>72</v>
      </c>
      <c r="E160" s="101">
        <v>4</v>
      </c>
      <c r="F160" s="48">
        <v>0</v>
      </c>
      <c r="G160" s="49">
        <f t="shared" si="14"/>
        <v>0</v>
      </c>
    </row>
    <row r="161" spans="1:7" ht="45" x14ac:dyDescent="0.25">
      <c r="A161" s="9">
        <f t="shared" ref="A161:A177" si="16">A160+1</f>
        <v>122</v>
      </c>
      <c r="B161" s="46" t="s">
        <v>218</v>
      </c>
      <c r="C161" s="46" t="s">
        <v>219</v>
      </c>
      <c r="D161" s="47" t="s">
        <v>72</v>
      </c>
      <c r="E161" s="101">
        <v>15</v>
      </c>
      <c r="F161" s="48">
        <v>0</v>
      </c>
      <c r="G161" s="49">
        <f t="shared" si="14"/>
        <v>0</v>
      </c>
    </row>
    <row r="162" spans="1:7" ht="30" x14ac:dyDescent="0.25">
      <c r="A162" s="9">
        <f t="shared" si="16"/>
        <v>123</v>
      </c>
      <c r="B162" s="46" t="s">
        <v>220</v>
      </c>
      <c r="C162" s="46" t="s">
        <v>221</v>
      </c>
      <c r="D162" s="47" t="s">
        <v>127</v>
      </c>
      <c r="E162" s="101">
        <v>4</v>
      </c>
      <c r="F162" s="48">
        <v>0</v>
      </c>
      <c r="G162" s="49">
        <f t="shared" si="14"/>
        <v>0</v>
      </c>
    </row>
    <row r="163" spans="1:7" ht="30" x14ac:dyDescent="0.25">
      <c r="A163" s="9">
        <f t="shared" si="16"/>
        <v>124</v>
      </c>
      <c r="B163" s="46" t="s">
        <v>222</v>
      </c>
      <c r="C163" s="46" t="s">
        <v>223</v>
      </c>
      <c r="D163" s="47" t="s">
        <v>127</v>
      </c>
      <c r="E163" s="101">
        <v>1</v>
      </c>
      <c r="F163" s="48">
        <v>0</v>
      </c>
      <c r="G163" s="49">
        <f t="shared" si="14"/>
        <v>0</v>
      </c>
    </row>
    <row r="164" spans="1:7" ht="30" x14ac:dyDescent="0.25">
      <c r="A164" s="9">
        <f t="shared" si="16"/>
        <v>125</v>
      </c>
      <c r="B164" s="46" t="s">
        <v>224</v>
      </c>
      <c r="C164" s="46" t="s">
        <v>225</v>
      </c>
      <c r="D164" s="47" t="s">
        <v>72</v>
      </c>
      <c r="E164" s="101">
        <v>58</v>
      </c>
      <c r="F164" s="48">
        <v>0</v>
      </c>
      <c r="G164" s="49">
        <f t="shared" si="14"/>
        <v>0</v>
      </c>
    </row>
    <row r="165" spans="1:7" ht="30" x14ac:dyDescent="0.25">
      <c r="A165" s="9">
        <f t="shared" si="16"/>
        <v>126</v>
      </c>
      <c r="B165" s="46" t="s">
        <v>226</v>
      </c>
      <c r="C165" s="46" t="s">
        <v>227</v>
      </c>
      <c r="D165" s="47" t="s">
        <v>127</v>
      </c>
      <c r="E165" s="101">
        <v>4</v>
      </c>
      <c r="F165" s="48">
        <v>0</v>
      </c>
      <c r="G165" s="49">
        <f t="shared" si="14"/>
        <v>0</v>
      </c>
    </row>
    <row r="166" spans="1:7" ht="30" x14ac:dyDescent="0.25">
      <c r="A166" s="9">
        <f t="shared" si="16"/>
        <v>127</v>
      </c>
      <c r="B166" s="46" t="s">
        <v>228</v>
      </c>
      <c r="C166" s="46" t="s">
        <v>229</v>
      </c>
      <c r="D166" s="47" t="s">
        <v>127</v>
      </c>
      <c r="E166" s="101">
        <v>4</v>
      </c>
      <c r="F166" s="48">
        <v>0</v>
      </c>
      <c r="G166" s="49">
        <f t="shared" si="14"/>
        <v>0</v>
      </c>
    </row>
    <row r="167" spans="1:7" ht="30" x14ac:dyDescent="0.25">
      <c r="A167" s="9">
        <f t="shared" si="16"/>
        <v>128</v>
      </c>
      <c r="B167" s="46" t="s">
        <v>230</v>
      </c>
      <c r="C167" s="46" t="s">
        <v>231</v>
      </c>
      <c r="D167" s="47" t="s">
        <v>127</v>
      </c>
      <c r="E167" s="101">
        <v>1</v>
      </c>
      <c r="F167" s="48">
        <v>0</v>
      </c>
      <c r="G167" s="49">
        <f t="shared" si="14"/>
        <v>0</v>
      </c>
    </row>
    <row r="168" spans="1:7" ht="30" x14ac:dyDescent="0.25">
      <c r="A168" s="9">
        <f t="shared" si="16"/>
        <v>129</v>
      </c>
      <c r="B168" s="46" t="s">
        <v>232</v>
      </c>
      <c r="C168" s="46" t="s">
        <v>233</v>
      </c>
      <c r="D168" s="47" t="s">
        <v>127</v>
      </c>
      <c r="E168" s="101">
        <v>1</v>
      </c>
      <c r="F168" s="48">
        <v>0</v>
      </c>
      <c r="G168" s="49">
        <f t="shared" si="14"/>
        <v>0</v>
      </c>
    </row>
    <row r="169" spans="1:7" ht="30" x14ac:dyDescent="0.25">
      <c r="A169" s="9">
        <f t="shared" si="16"/>
        <v>130</v>
      </c>
      <c r="B169" s="46" t="s">
        <v>230</v>
      </c>
      <c r="C169" s="46" t="s">
        <v>234</v>
      </c>
      <c r="D169" s="47" t="s">
        <v>127</v>
      </c>
      <c r="E169" s="101">
        <v>3</v>
      </c>
      <c r="F169" s="48">
        <v>0</v>
      </c>
      <c r="G169" s="49">
        <f t="shared" si="14"/>
        <v>0</v>
      </c>
    </row>
    <row r="170" spans="1:7" ht="30" x14ac:dyDescent="0.25">
      <c r="A170" s="9">
        <f t="shared" si="16"/>
        <v>131</v>
      </c>
      <c r="B170" s="46" t="s">
        <v>235</v>
      </c>
      <c r="C170" s="46" t="s">
        <v>236</v>
      </c>
      <c r="D170" s="47" t="s">
        <v>127</v>
      </c>
      <c r="E170" s="101">
        <v>4</v>
      </c>
      <c r="F170" s="48">
        <v>0</v>
      </c>
      <c r="G170" s="49">
        <f t="shared" si="14"/>
        <v>0</v>
      </c>
    </row>
    <row r="171" spans="1:7" ht="45" x14ac:dyDescent="0.25">
      <c r="A171" s="9">
        <f t="shared" si="16"/>
        <v>132</v>
      </c>
      <c r="B171" s="46" t="s">
        <v>237</v>
      </c>
      <c r="C171" s="46" t="s">
        <v>238</v>
      </c>
      <c r="D171" s="47" t="s">
        <v>239</v>
      </c>
      <c r="E171" s="101">
        <v>1</v>
      </c>
      <c r="F171" s="48">
        <v>0</v>
      </c>
      <c r="G171" s="49">
        <f t="shared" si="14"/>
        <v>0</v>
      </c>
    </row>
    <row r="172" spans="1:7" ht="30" x14ac:dyDescent="0.25">
      <c r="A172" s="9">
        <f t="shared" si="16"/>
        <v>133</v>
      </c>
      <c r="B172" s="46" t="s">
        <v>240</v>
      </c>
      <c r="C172" s="46" t="s">
        <v>241</v>
      </c>
      <c r="D172" s="47" t="s">
        <v>127</v>
      </c>
      <c r="E172" s="101">
        <v>1</v>
      </c>
      <c r="F172" s="48">
        <v>0</v>
      </c>
      <c r="G172" s="49">
        <f t="shared" si="14"/>
        <v>0</v>
      </c>
    </row>
    <row r="173" spans="1:7" ht="30" x14ac:dyDescent="0.25">
      <c r="A173" s="9">
        <f t="shared" si="16"/>
        <v>134</v>
      </c>
      <c r="B173" s="46" t="s">
        <v>242</v>
      </c>
      <c r="C173" s="46" t="s">
        <v>243</v>
      </c>
      <c r="D173" s="47" t="s">
        <v>244</v>
      </c>
      <c r="E173" s="101">
        <v>1</v>
      </c>
      <c r="F173" s="48">
        <v>0</v>
      </c>
      <c r="G173" s="49">
        <f t="shared" si="14"/>
        <v>0</v>
      </c>
    </row>
    <row r="174" spans="1:7" ht="30" x14ac:dyDescent="0.25">
      <c r="A174" s="9">
        <f t="shared" si="16"/>
        <v>135</v>
      </c>
      <c r="B174" s="46" t="s">
        <v>245</v>
      </c>
      <c r="C174" s="46" t="s">
        <v>246</v>
      </c>
      <c r="D174" s="47" t="s">
        <v>127</v>
      </c>
      <c r="E174" s="101">
        <v>4</v>
      </c>
      <c r="F174" s="48">
        <v>0</v>
      </c>
      <c r="G174" s="49">
        <f t="shared" si="14"/>
        <v>0</v>
      </c>
    </row>
    <row r="175" spans="1:7" ht="30" x14ac:dyDescent="0.25">
      <c r="A175" s="9">
        <f t="shared" si="16"/>
        <v>136</v>
      </c>
      <c r="B175" s="46" t="s">
        <v>235</v>
      </c>
      <c r="C175" s="46" t="s">
        <v>247</v>
      </c>
      <c r="D175" s="47" t="s">
        <v>127</v>
      </c>
      <c r="E175" s="101">
        <v>3</v>
      </c>
      <c r="F175" s="48">
        <v>0</v>
      </c>
      <c r="G175" s="49">
        <f t="shared" si="14"/>
        <v>0</v>
      </c>
    </row>
    <row r="176" spans="1:7" ht="30" x14ac:dyDescent="0.25">
      <c r="A176" s="9">
        <f t="shared" si="16"/>
        <v>137</v>
      </c>
      <c r="B176" s="46" t="s">
        <v>248</v>
      </c>
      <c r="C176" s="46" t="s">
        <v>249</v>
      </c>
      <c r="D176" s="47" t="s">
        <v>72</v>
      </c>
      <c r="E176" s="101">
        <v>2</v>
      </c>
      <c r="F176" s="48">
        <v>0</v>
      </c>
      <c r="G176" s="49">
        <f t="shared" si="14"/>
        <v>0</v>
      </c>
    </row>
    <row r="177" spans="1:7" ht="30" x14ac:dyDescent="0.25">
      <c r="A177" s="9">
        <f t="shared" si="16"/>
        <v>138</v>
      </c>
      <c r="B177" s="46" t="s">
        <v>250</v>
      </c>
      <c r="C177" s="46" t="s">
        <v>251</v>
      </c>
      <c r="D177" s="47" t="s">
        <v>127</v>
      </c>
      <c r="E177" s="101">
        <v>1</v>
      </c>
      <c r="F177" s="48">
        <v>0</v>
      </c>
      <c r="G177" s="49">
        <f t="shared" si="14"/>
        <v>0</v>
      </c>
    </row>
    <row r="178" spans="1:7" x14ac:dyDescent="0.25">
      <c r="A178" s="9" t="s">
        <v>713</v>
      </c>
      <c r="B178" s="46"/>
      <c r="C178" s="51" t="s">
        <v>657</v>
      </c>
      <c r="D178" s="52"/>
      <c r="E178" s="102"/>
      <c r="F178" s="53"/>
      <c r="G178" s="54">
        <f>SUM(G159:G177)</f>
        <v>0</v>
      </c>
    </row>
    <row r="179" spans="1:7" x14ac:dyDescent="0.25">
      <c r="A179" s="57" t="s">
        <v>713</v>
      </c>
      <c r="B179" s="46"/>
      <c r="C179" s="42" t="s">
        <v>658</v>
      </c>
      <c r="D179" s="43"/>
      <c r="E179" s="103"/>
      <c r="F179" s="55"/>
      <c r="G179" s="56" t="s">
        <v>713</v>
      </c>
    </row>
    <row r="180" spans="1:7" ht="30" x14ac:dyDescent="0.25">
      <c r="A180" s="9">
        <f>A177+1</f>
        <v>139</v>
      </c>
      <c r="B180" s="46" t="s">
        <v>252</v>
      </c>
      <c r="C180" s="46" t="s">
        <v>253</v>
      </c>
      <c r="D180" s="47" t="s">
        <v>72</v>
      </c>
      <c r="E180" s="101">
        <v>15</v>
      </c>
      <c r="F180" s="48">
        <v>0</v>
      </c>
      <c r="G180" s="49">
        <f t="shared" si="14"/>
        <v>0</v>
      </c>
    </row>
    <row r="181" spans="1:7" ht="30" x14ac:dyDescent="0.25">
      <c r="A181" s="9">
        <f>A180+1</f>
        <v>140</v>
      </c>
      <c r="B181" s="46" t="s">
        <v>254</v>
      </c>
      <c r="C181" s="46" t="s">
        <v>255</v>
      </c>
      <c r="D181" s="47" t="s">
        <v>72</v>
      </c>
      <c r="E181" s="101">
        <v>5</v>
      </c>
      <c r="F181" s="48">
        <v>0</v>
      </c>
      <c r="G181" s="49">
        <f t="shared" si="14"/>
        <v>0</v>
      </c>
    </row>
    <row r="182" spans="1:7" ht="30" x14ac:dyDescent="0.25">
      <c r="A182" s="9">
        <f t="shared" ref="A182:A200" si="17">A181+1</f>
        <v>141</v>
      </c>
      <c r="B182" s="46" t="s">
        <v>256</v>
      </c>
      <c r="C182" s="46" t="s">
        <v>257</v>
      </c>
      <c r="D182" s="47" t="s">
        <v>72</v>
      </c>
      <c r="E182" s="101">
        <v>8</v>
      </c>
      <c r="F182" s="48">
        <v>0</v>
      </c>
      <c r="G182" s="49">
        <f t="shared" si="14"/>
        <v>0</v>
      </c>
    </row>
    <row r="183" spans="1:7" ht="30" x14ac:dyDescent="0.25">
      <c r="A183" s="9">
        <f t="shared" si="17"/>
        <v>142</v>
      </c>
      <c r="B183" s="46" t="s">
        <v>258</v>
      </c>
      <c r="C183" s="46" t="s">
        <v>259</v>
      </c>
      <c r="D183" s="47" t="s">
        <v>72</v>
      </c>
      <c r="E183" s="101">
        <v>4</v>
      </c>
      <c r="F183" s="48">
        <v>0</v>
      </c>
      <c r="G183" s="49">
        <f t="shared" si="14"/>
        <v>0</v>
      </c>
    </row>
    <row r="184" spans="1:7" ht="30" x14ac:dyDescent="0.25">
      <c r="A184" s="9">
        <f t="shared" si="17"/>
        <v>143</v>
      </c>
      <c r="B184" s="46" t="s">
        <v>258</v>
      </c>
      <c r="C184" s="46" t="s">
        <v>260</v>
      </c>
      <c r="D184" s="47" t="s">
        <v>72</v>
      </c>
      <c r="E184" s="101">
        <v>7.5</v>
      </c>
      <c r="F184" s="48">
        <v>0</v>
      </c>
      <c r="G184" s="49">
        <f t="shared" si="14"/>
        <v>0</v>
      </c>
    </row>
    <row r="185" spans="1:7" ht="30" x14ac:dyDescent="0.25">
      <c r="A185" s="9">
        <f t="shared" si="17"/>
        <v>144</v>
      </c>
      <c r="B185" s="46" t="s">
        <v>261</v>
      </c>
      <c r="C185" s="46" t="s">
        <v>262</v>
      </c>
      <c r="D185" s="47" t="s">
        <v>72</v>
      </c>
      <c r="E185" s="101">
        <v>4</v>
      </c>
      <c r="F185" s="48">
        <v>0</v>
      </c>
      <c r="G185" s="49">
        <f t="shared" si="14"/>
        <v>0</v>
      </c>
    </row>
    <row r="186" spans="1:7" ht="30" x14ac:dyDescent="0.25">
      <c r="A186" s="9">
        <f t="shared" si="17"/>
        <v>145</v>
      </c>
      <c r="B186" s="46" t="s">
        <v>263</v>
      </c>
      <c r="C186" s="46" t="s">
        <v>264</v>
      </c>
      <c r="D186" s="47" t="s">
        <v>72</v>
      </c>
      <c r="E186" s="101">
        <v>4</v>
      </c>
      <c r="F186" s="48">
        <v>0</v>
      </c>
      <c r="G186" s="49">
        <f t="shared" si="14"/>
        <v>0</v>
      </c>
    </row>
    <row r="187" spans="1:7" ht="30" x14ac:dyDescent="0.25">
      <c r="A187" s="9">
        <f t="shared" si="17"/>
        <v>146</v>
      </c>
      <c r="B187" s="46" t="s">
        <v>265</v>
      </c>
      <c r="C187" s="46" t="s">
        <v>266</v>
      </c>
      <c r="D187" s="47" t="s">
        <v>127</v>
      </c>
      <c r="E187" s="101">
        <v>1</v>
      </c>
      <c r="F187" s="48">
        <v>0</v>
      </c>
      <c r="G187" s="49">
        <f t="shared" si="14"/>
        <v>0</v>
      </c>
    </row>
    <row r="188" spans="1:7" ht="30" x14ac:dyDescent="0.25">
      <c r="A188" s="9">
        <f t="shared" si="17"/>
        <v>147</v>
      </c>
      <c r="B188" s="46" t="s">
        <v>267</v>
      </c>
      <c r="C188" s="46" t="s">
        <v>268</v>
      </c>
      <c r="D188" s="47" t="s">
        <v>127</v>
      </c>
      <c r="E188" s="101">
        <v>1</v>
      </c>
      <c r="F188" s="48">
        <v>0</v>
      </c>
      <c r="G188" s="49">
        <f t="shared" si="14"/>
        <v>0</v>
      </c>
    </row>
    <row r="189" spans="1:7" ht="30" x14ac:dyDescent="0.25">
      <c r="A189" s="9">
        <f t="shared" si="17"/>
        <v>148</v>
      </c>
      <c r="B189" s="46" t="s">
        <v>269</v>
      </c>
      <c r="C189" s="46" t="s">
        <v>270</v>
      </c>
      <c r="D189" s="47" t="s">
        <v>127</v>
      </c>
      <c r="E189" s="101">
        <v>1</v>
      </c>
      <c r="F189" s="48">
        <v>0</v>
      </c>
      <c r="G189" s="49">
        <f t="shared" si="14"/>
        <v>0</v>
      </c>
    </row>
    <row r="190" spans="1:7" ht="30" x14ac:dyDescent="0.25">
      <c r="A190" s="9">
        <f t="shared" si="17"/>
        <v>149</v>
      </c>
      <c r="B190" s="46" t="s">
        <v>271</v>
      </c>
      <c r="C190" s="46" t="s">
        <v>272</v>
      </c>
      <c r="D190" s="47" t="s">
        <v>127</v>
      </c>
      <c r="E190" s="101">
        <v>2</v>
      </c>
      <c r="F190" s="48">
        <v>0</v>
      </c>
      <c r="G190" s="49">
        <f t="shared" si="14"/>
        <v>0</v>
      </c>
    </row>
    <row r="191" spans="1:7" ht="30" x14ac:dyDescent="0.25">
      <c r="A191" s="9">
        <f t="shared" si="17"/>
        <v>150</v>
      </c>
      <c r="B191" s="46" t="s">
        <v>273</v>
      </c>
      <c r="C191" s="46" t="s">
        <v>274</v>
      </c>
      <c r="D191" s="47" t="s">
        <v>127</v>
      </c>
      <c r="E191" s="101">
        <v>2</v>
      </c>
      <c r="F191" s="48">
        <v>0</v>
      </c>
      <c r="G191" s="49">
        <f t="shared" si="14"/>
        <v>0</v>
      </c>
    </row>
    <row r="192" spans="1:7" ht="30" x14ac:dyDescent="0.25">
      <c r="A192" s="9">
        <f t="shared" si="17"/>
        <v>151</v>
      </c>
      <c r="B192" s="46" t="s">
        <v>275</v>
      </c>
      <c r="C192" s="46" t="s">
        <v>276</v>
      </c>
      <c r="D192" s="47" t="s">
        <v>127</v>
      </c>
      <c r="E192" s="101">
        <v>1</v>
      </c>
      <c r="F192" s="48">
        <v>0</v>
      </c>
      <c r="G192" s="49">
        <f t="shared" si="14"/>
        <v>0</v>
      </c>
    </row>
    <row r="193" spans="1:7" ht="30" x14ac:dyDescent="0.25">
      <c r="A193" s="9">
        <f t="shared" si="17"/>
        <v>152</v>
      </c>
      <c r="B193" s="46" t="s">
        <v>277</v>
      </c>
      <c r="C193" s="46" t="s">
        <v>278</v>
      </c>
      <c r="D193" s="47" t="s">
        <v>127</v>
      </c>
      <c r="E193" s="101">
        <v>1</v>
      </c>
      <c r="F193" s="48">
        <v>0</v>
      </c>
      <c r="G193" s="49">
        <f t="shared" si="14"/>
        <v>0</v>
      </c>
    </row>
    <row r="194" spans="1:7" ht="30" x14ac:dyDescent="0.25">
      <c r="A194" s="9">
        <f t="shared" si="17"/>
        <v>153</v>
      </c>
      <c r="B194" s="46" t="s">
        <v>277</v>
      </c>
      <c r="C194" s="46" t="s">
        <v>279</v>
      </c>
      <c r="D194" s="47" t="s">
        <v>127</v>
      </c>
      <c r="E194" s="101">
        <v>1</v>
      </c>
      <c r="F194" s="48">
        <v>0</v>
      </c>
      <c r="G194" s="49">
        <f t="shared" si="14"/>
        <v>0</v>
      </c>
    </row>
    <row r="195" spans="1:7" ht="30" x14ac:dyDescent="0.25">
      <c r="A195" s="9">
        <f t="shared" si="17"/>
        <v>154</v>
      </c>
      <c r="B195" s="46" t="s">
        <v>280</v>
      </c>
      <c r="C195" s="46" t="s">
        <v>281</v>
      </c>
      <c r="D195" s="47" t="s">
        <v>127</v>
      </c>
      <c r="E195" s="101">
        <v>1</v>
      </c>
      <c r="F195" s="48">
        <v>0</v>
      </c>
      <c r="G195" s="49">
        <f t="shared" si="14"/>
        <v>0</v>
      </c>
    </row>
    <row r="196" spans="1:7" ht="30" x14ac:dyDescent="0.25">
      <c r="A196" s="9">
        <f t="shared" si="17"/>
        <v>155</v>
      </c>
      <c r="B196" s="46" t="s">
        <v>282</v>
      </c>
      <c r="C196" s="46" t="s">
        <v>283</v>
      </c>
      <c r="D196" s="47" t="s">
        <v>127</v>
      </c>
      <c r="E196" s="101">
        <v>1</v>
      </c>
      <c r="F196" s="48">
        <v>0</v>
      </c>
      <c r="G196" s="49">
        <f t="shared" si="14"/>
        <v>0</v>
      </c>
    </row>
    <row r="197" spans="1:7" ht="45" x14ac:dyDescent="0.25">
      <c r="A197" s="9">
        <f t="shared" si="17"/>
        <v>156</v>
      </c>
      <c r="B197" s="46" t="s">
        <v>282</v>
      </c>
      <c r="C197" s="46" t="s">
        <v>284</v>
      </c>
      <c r="D197" s="47" t="s">
        <v>127</v>
      </c>
      <c r="E197" s="101">
        <v>1</v>
      </c>
      <c r="F197" s="48">
        <v>0</v>
      </c>
      <c r="G197" s="49">
        <f t="shared" si="14"/>
        <v>0</v>
      </c>
    </row>
    <row r="198" spans="1:7" ht="30" x14ac:dyDescent="0.25">
      <c r="A198" s="9">
        <f t="shared" si="17"/>
        <v>157</v>
      </c>
      <c r="B198" s="46" t="s">
        <v>285</v>
      </c>
      <c r="C198" s="46" t="s">
        <v>286</v>
      </c>
      <c r="D198" s="47" t="s">
        <v>244</v>
      </c>
      <c r="E198" s="101">
        <v>1</v>
      </c>
      <c r="F198" s="48">
        <v>0</v>
      </c>
      <c r="G198" s="49">
        <f t="shared" si="14"/>
        <v>0</v>
      </c>
    </row>
    <row r="199" spans="1:7" ht="30" x14ac:dyDescent="0.25">
      <c r="A199" s="9">
        <f t="shared" si="17"/>
        <v>158</v>
      </c>
      <c r="B199" s="46" t="s">
        <v>242</v>
      </c>
      <c r="C199" s="46" t="s">
        <v>287</v>
      </c>
      <c r="D199" s="47" t="s">
        <v>244</v>
      </c>
      <c r="E199" s="101">
        <v>1</v>
      </c>
      <c r="F199" s="48">
        <v>0</v>
      </c>
      <c r="G199" s="49">
        <f t="shared" si="14"/>
        <v>0</v>
      </c>
    </row>
    <row r="200" spans="1:7" ht="30" x14ac:dyDescent="0.25">
      <c r="A200" s="9">
        <f t="shared" si="17"/>
        <v>159</v>
      </c>
      <c r="B200" s="46" t="s">
        <v>288</v>
      </c>
      <c r="C200" s="46" t="s">
        <v>289</v>
      </c>
      <c r="D200" s="47" t="s">
        <v>244</v>
      </c>
      <c r="E200" s="101">
        <v>1</v>
      </c>
      <c r="F200" s="48">
        <v>0</v>
      </c>
      <c r="G200" s="49">
        <f t="shared" si="14"/>
        <v>0</v>
      </c>
    </row>
    <row r="201" spans="1:7" x14ac:dyDescent="0.25">
      <c r="A201" s="9" t="s">
        <v>713</v>
      </c>
      <c r="B201" s="46"/>
      <c r="C201" s="51" t="s">
        <v>659</v>
      </c>
      <c r="D201" s="52"/>
      <c r="E201" s="102"/>
      <c r="F201" s="53"/>
      <c r="G201" s="54">
        <f>SUM(G180:G200)</f>
        <v>0</v>
      </c>
    </row>
    <row r="202" spans="1:7" x14ac:dyDescent="0.25">
      <c r="A202" s="57" t="s">
        <v>713</v>
      </c>
      <c r="B202" s="46"/>
      <c r="C202" s="42" t="s">
        <v>660</v>
      </c>
      <c r="D202" s="43"/>
      <c r="E202" s="103"/>
      <c r="F202" s="55"/>
      <c r="G202" s="56" t="s">
        <v>713</v>
      </c>
    </row>
    <row r="203" spans="1:7" ht="45" x14ac:dyDescent="0.25">
      <c r="A203" s="9">
        <f>A200+1</f>
        <v>160</v>
      </c>
      <c r="B203" s="46" t="s">
        <v>290</v>
      </c>
      <c r="C203" s="46" t="s">
        <v>291</v>
      </c>
      <c r="D203" s="47" t="s">
        <v>72</v>
      </c>
      <c r="E203" s="101">
        <v>95</v>
      </c>
      <c r="F203" s="48">
        <v>0</v>
      </c>
      <c r="G203" s="49">
        <f t="shared" si="14"/>
        <v>0</v>
      </c>
    </row>
    <row r="204" spans="1:7" ht="45" x14ac:dyDescent="0.25">
      <c r="A204" s="9">
        <f>A203+1</f>
        <v>161</v>
      </c>
      <c r="B204" s="46" t="s">
        <v>290</v>
      </c>
      <c r="C204" s="46" t="s">
        <v>292</v>
      </c>
      <c r="D204" s="47" t="s">
        <v>72</v>
      </c>
      <c r="E204" s="101">
        <v>4</v>
      </c>
      <c r="F204" s="48">
        <v>0</v>
      </c>
      <c r="G204" s="49">
        <f t="shared" si="14"/>
        <v>0</v>
      </c>
    </row>
    <row r="205" spans="1:7" ht="30" x14ac:dyDescent="0.25">
      <c r="A205" s="9">
        <f t="shared" ref="A205:A218" si="18">A204+1</f>
        <v>162</v>
      </c>
      <c r="B205" s="46" t="s">
        <v>293</v>
      </c>
      <c r="C205" s="46" t="s">
        <v>294</v>
      </c>
      <c r="D205" s="47" t="s">
        <v>127</v>
      </c>
      <c r="E205" s="101">
        <v>1</v>
      </c>
      <c r="F205" s="48">
        <v>0</v>
      </c>
      <c r="G205" s="49">
        <f t="shared" si="14"/>
        <v>0</v>
      </c>
    </row>
    <row r="206" spans="1:7" ht="30" x14ac:dyDescent="0.25">
      <c r="A206" s="9">
        <f t="shared" si="18"/>
        <v>163</v>
      </c>
      <c r="B206" s="46" t="s">
        <v>226</v>
      </c>
      <c r="C206" s="46" t="s">
        <v>295</v>
      </c>
      <c r="D206" s="47" t="s">
        <v>127</v>
      </c>
      <c r="E206" s="101">
        <v>8</v>
      </c>
      <c r="F206" s="48">
        <v>0</v>
      </c>
      <c r="G206" s="49">
        <f t="shared" ref="G206:G269" si="19">E206*F206</f>
        <v>0</v>
      </c>
    </row>
    <row r="207" spans="1:7" ht="30" x14ac:dyDescent="0.25">
      <c r="A207" s="9">
        <f t="shared" si="18"/>
        <v>164</v>
      </c>
      <c r="B207" s="46" t="s">
        <v>296</v>
      </c>
      <c r="C207" s="46" t="s">
        <v>297</v>
      </c>
      <c r="D207" s="47" t="s">
        <v>130</v>
      </c>
      <c r="E207" s="101">
        <v>8</v>
      </c>
      <c r="F207" s="48">
        <v>0</v>
      </c>
      <c r="G207" s="49">
        <f t="shared" si="19"/>
        <v>0</v>
      </c>
    </row>
    <row r="208" spans="1:7" ht="30" x14ac:dyDescent="0.25">
      <c r="A208" s="9">
        <f t="shared" si="18"/>
        <v>165</v>
      </c>
      <c r="B208" s="46" t="s">
        <v>298</v>
      </c>
      <c r="C208" s="46" t="s">
        <v>299</v>
      </c>
      <c r="D208" s="47" t="s">
        <v>127</v>
      </c>
      <c r="E208" s="101">
        <v>9</v>
      </c>
      <c r="F208" s="48">
        <v>0</v>
      </c>
      <c r="G208" s="49">
        <f t="shared" si="19"/>
        <v>0</v>
      </c>
    </row>
    <row r="209" spans="1:7" ht="30" x14ac:dyDescent="0.25">
      <c r="A209" s="9">
        <f t="shared" si="18"/>
        <v>166</v>
      </c>
      <c r="B209" s="46" t="s">
        <v>298</v>
      </c>
      <c r="C209" s="46" t="s">
        <v>300</v>
      </c>
      <c r="D209" s="47" t="s">
        <v>127</v>
      </c>
      <c r="E209" s="101">
        <v>9</v>
      </c>
      <c r="F209" s="48">
        <v>0</v>
      </c>
      <c r="G209" s="49">
        <f t="shared" si="19"/>
        <v>0</v>
      </c>
    </row>
    <row r="210" spans="1:7" ht="30" x14ac:dyDescent="0.25">
      <c r="A210" s="9">
        <f t="shared" si="18"/>
        <v>167</v>
      </c>
      <c r="B210" s="46" t="s">
        <v>298</v>
      </c>
      <c r="C210" s="46" t="s">
        <v>301</v>
      </c>
      <c r="D210" s="47" t="s">
        <v>127</v>
      </c>
      <c r="E210" s="101">
        <v>9</v>
      </c>
      <c r="F210" s="48">
        <v>0</v>
      </c>
      <c r="G210" s="49">
        <f t="shared" si="19"/>
        <v>0</v>
      </c>
    </row>
    <row r="211" spans="1:7" ht="30" x14ac:dyDescent="0.25">
      <c r="A211" s="9">
        <f t="shared" si="18"/>
        <v>168</v>
      </c>
      <c r="B211" s="46" t="s">
        <v>302</v>
      </c>
      <c r="C211" s="46" t="s">
        <v>303</v>
      </c>
      <c r="D211" s="47" t="s">
        <v>244</v>
      </c>
      <c r="E211" s="101">
        <v>9</v>
      </c>
      <c r="F211" s="48">
        <v>0</v>
      </c>
      <c r="G211" s="49">
        <f t="shared" si="19"/>
        <v>0</v>
      </c>
    </row>
    <row r="212" spans="1:7" ht="30" x14ac:dyDescent="0.25">
      <c r="A212" s="9">
        <f t="shared" si="18"/>
        <v>169</v>
      </c>
      <c r="B212" s="46" t="s">
        <v>304</v>
      </c>
      <c r="C212" s="46" t="s">
        <v>305</v>
      </c>
      <c r="D212" s="47" t="s">
        <v>72</v>
      </c>
      <c r="E212" s="101">
        <v>18</v>
      </c>
      <c r="F212" s="48">
        <v>0</v>
      </c>
      <c r="G212" s="49">
        <f t="shared" si="19"/>
        <v>0</v>
      </c>
    </row>
    <row r="213" spans="1:7" ht="30" x14ac:dyDescent="0.25">
      <c r="A213" s="9">
        <f t="shared" si="18"/>
        <v>170</v>
      </c>
      <c r="B213" s="46" t="s">
        <v>306</v>
      </c>
      <c r="C213" s="46" t="s">
        <v>307</v>
      </c>
      <c r="D213" s="47" t="s">
        <v>72</v>
      </c>
      <c r="E213" s="101">
        <v>99</v>
      </c>
      <c r="F213" s="48">
        <v>0</v>
      </c>
      <c r="G213" s="49">
        <f t="shared" si="19"/>
        <v>0</v>
      </c>
    </row>
    <row r="214" spans="1:7" ht="45" x14ac:dyDescent="0.25">
      <c r="A214" s="9">
        <f t="shared" si="18"/>
        <v>171</v>
      </c>
      <c r="B214" s="46" t="s">
        <v>308</v>
      </c>
      <c r="C214" s="46" t="s">
        <v>661</v>
      </c>
      <c r="D214" s="47" t="s">
        <v>127</v>
      </c>
      <c r="E214" s="101">
        <v>1</v>
      </c>
      <c r="F214" s="48">
        <v>0</v>
      </c>
      <c r="G214" s="49">
        <f t="shared" si="19"/>
        <v>0</v>
      </c>
    </row>
    <row r="215" spans="1:7" ht="30" x14ac:dyDescent="0.25">
      <c r="A215" s="9">
        <f t="shared" si="18"/>
        <v>172</v>
      </c>
      <c r="B215" s="46" t="s">
        <v>309</v>
      </c>
      <c r="C215" s="46" t="s">
        <v>310</v>
      </c>
      <c r="D215" s="47" t="s">
        <v>311</v>
      </c>
      <c r="E215" s="101">
        <v>1</v>
      </c>
      <c r="F215" s="48">
        <v>0</v>
      </c>
      <c r="G215" s="49">
        <f t="shared" si="19"/>
        <v>0</v>
      </c>
    </row>
    <row r="216" spans="1:7" ht="30" x14ac:dyDescent="0.25">
      <c r="A216" s="9">
        <f t="shared" si="18"/>
        <v>173</v>
      </c>
      <c r="B216" s="46" t="s">
        <v>312</v>
      </c>
      <c r="C216" s="46" t="s">
        <v>313</v>
      </c>
      <c r="D216" s="47" t="s">
        <v>72</v>
      </c>
      <c r="E216" s="101">
        <v>96</v>
      </c>
      <c r="F216" s="48">
        <v>0</v>
      </c>
      <c r="G216" s="49">
        <f t="shared" si="19"/>
        <v>0</v>
      </c>
    </row>
    <row r="217" spans="1:7" ht="30" x14ac:dyDescent="0.25">
      <c r="A217" s="9">
        <f t="shared" si="18"/>
        <v>174</v>
      </c>
      <c r="B217" s="46" t="s">
        <v>308</v>
      </c>
      <c r="C217" s="46" t="s">
        <v>662</v>
      </c>
      <c r="D217" s="47" t="s">
        <v>127</v>
      </c>
      <c r="E217" s="101">
        <v>1</v>
      </c>
      <c r="F217" s="48">
        <v>0</v>
      </c>
      <c r="G217" s="49">
        <f t="shared" si="19"/>
        <v>0</v>
      </c>
    </row>
    <row r="218" spans="1:7" ht="30" x14ac:dyDescent="0.25">
      <c r="A218" s="9">
        <f t="shared" si="18"/>
        <v>175</v>
      </c>
      <c r="B218" s="46" t="s">
        <v>308</v>
      </c>
      <c r="C218" s="46" t="s">
        <v>663</v>
      </c>
      <c r="D218" s="47" t="s">
        <v>127</v>
      </c>
      <c r="E218" s="101">
        <v>1</v>
      </c>
      <c r="F218" s="48">
        <v>0</v>
      </c>
      <c r="G218" s="49">
        <f t="shared" si="19"/>
        <v>0</v>
      </c>
    </row>
    <row r="219" spans="1:7" x14ac:dyDescent="0.25">
      <c r="A219" s="9" t="s">
        <v>713</v>
      </c>
      <c r="B219" s="46"/>
      <c r="C219" s="51" t="s">
        <v>664</v>
      </c>
      <c r="D219" s="52"/>
      <c r="E219" s="53"/>
      <c r="F219" s="53"/>
      <c r="G219" s="54">
        <f>SUM(G203:G218)</f>
        <v>0</v>
      </c>
    </row>
    <row r="220" spans="1:7" x14ac:dyDescent="0.25">
      <c r="A220" s="58" t="s">
        <v>713</v>
      </c>
      <c r="B220" s="59" t="s">
        <v>720</v>
      </c>
      <c r="C220" s="60"/>
      <c r="D220" s="60"/>
      <c r="E220" s="60"/>
      <c r="F220" s="61"/>
      <c r="G220" s="54">
        <f>G157+G178+G201+G219</f>
        <v>0</v>
      </c>
    </row>
    <row r="221" spans="1:7" x14ac:dyDescent="0.25">
      <c r="A221" s="62" t="s">
        <v>713</v>
      </c>
      <c r="B221" s="63" t="s">
        <v>721</v>
      </c>
      <c r="C221" s="64"/>
      <c r="D221" s="64"/>
      <c r="E221" s="64"/>
      <c r="F221" s="64"/>
      <c r="G221" s="65"/>
    </row>
    <row r="222" spans="1:7" x14ac:dyDescent="0.25">
      <c r="A222" s="57" t="s">
        <v>713</v>
      </c>
      <c r="B222" s="46"/>
      <c r="C222" s="42" t="s">
        <v>665</v>
      </c>
      <c r="D222" s="43"/>
      <c r="E222" s="55"/>
      <c r="F222" s="55"/>
      <c r="G222" s="56" t="s">
        <v>713</v>
      </c>
    </row>
    <row r="223" spans="1:7" ht="30" x14ac:dyDescent="0.25">
      <c r="A223" s="9">
        <f>A218+1</f>
        <v>176</v>
      </c>
      <c r="B223" s="46" t="s">
        <v>314</v>
      </c>
      <c r="C223" s="46" t="s">
        <v>315</v>
      </c>
      <c r="D223" s="47" t="s">
        <v>130</v>
      </c>
      <c r="E223" s="101">
        <v>1</v>
      </c>
      <c r="F223" s="48">
        <v>0</v>
      </c>
      <c r="G223" s="49">
        <f t="shared" si="19"/>
        <v>0</v>
      </c>
    </row>
    <row r="224" spans="1:7" ht="30" x14ac:dyDescent="0.25">
      <c r="A224" s="9">
        <f>A223+1</f>
        <v>177</v>
      </c>
      <c r="B224" s="46" t="s">
        <v>316</v>
      </c>
      <c r="C224" s="46" t="s">
        <v>317</v>
      </c>
      <c r="D224" s="47" t="s">
        <v>130</v>
      </c>
      <c r="E224" s="101">
        <v>1</v>
      </c>
      <c r="F224" s="48">
        <v>0</v>
      </c>
      <c r="G224" s="49">
        <f t="shared" si="19"/>
        <v>0</v>
      </c>
    </row>
    <row r="225" spans="1:7" x14ac:dyDescent="0.25">
      <c r="A225" s="9" t="s">
        <v>713</v>
      </c>
      <c r="B225" s="46"/>
      <c r="C225" s="51" t="s">
        <v>666</v>
      </c>
      <c r="D225" s="52"/>
      <c r="E225" s="102"/>
      <c r="F225" s="53"/>
      <c r="G225" s="54">
        <f>SUM(G223:G224)</f>
        <v>0</v>
      </c>
    </row>
    <row r="226" spans="1:7" x14ac:dyDescent="0.25">
      <c r="A226" s="57" t="s">
        <v>713</v>
      </c>
      <c r="B226" s="46"/>
      <c r="C226" s="42" t="s">
        <v>667</v>
      </c>
      <c r="D226" s="43"/>
      <c r="E226" s="103"/>
      <c r="F226" s="55"/>
      <c r="G226" s="56" t="s">
        <v>713</v>
      </c>
    </row>
    <row r="227" spans="1:7" ht="45" x14ac:dyDescent="0.25">
      <c r="A227" s="9">
        <f>A224+1</f>
        <v>178</v>
      </c>
      <c r="B227" s="46" t="s">
        <v>318</v>
      </c>
      <c r="C227" s="46" t="s">
        <v>319</v>
      </c>
      <c r="D227" s="47" t="s">
        <v>72</v>
      </c>
      <c r="E227" s="101">
        <v>24</v>
      </c>
      <c r="F227" s="48">
        <v>0</v>
      </c>
      <c r="G227" s="49">
        <f t="shared" si="19"/>
        <v>0</v>
      </c>
    </row>
    <row r="228" spans="1:7" ht="30" x14ac:dyDescent="0.25">
      <c r="A228" s="9">
        <f>A227+1</f>
        <v>179</v>
      </c>
      <c r="B228" s="46" t="s">
        <v>320</v>
      </c>
      <c r="C228" s="46" t="s">
        <v>321</v>
      </c>
      <c r="D228" s="47" t="s">
        <v>72</v>
      </c>
      <c r="E228" s="101">
        <v>17</v>
      </c>
      <c r="F228" s="48">
        <v>0</v>
      </c>
      <c r="G228" s="49">
        <f t="shared" si="19"/>
        <v>0</v>
      </c>
    </row>
    <row r="229" spans="1:7" ht="60" x14ac:dyDescent="0.25">
      <c r="A229" s="9">
        <f t="shared" ref="A229:A231" si="20">A228+1</f>
        <v>180</v>
      </c>
      <c r="B229" s="46" t="s">
        <v>322</v>
      </c>
      <c r="C229" s="46" t="s">
        <v>323</v>
      </c>
      <c r="D229" s="47" t="s">
        <v>72</v>
      </c>
      <c r="E229" s="101">
        <v>12</v>
      </c>
      <c r="F229" s="48">
        <v>0</v>
      </c>
      <c r="G229" s="49">
        <f t="shared" si="19"/>
        <v>0</v>
      </c>
    </row>
    <row r="230" spans="1:7" ht="60" x14ac:dyDescent="0.25">
      <c r="A230" s="9">
        <f t="shared" si="20"/>
        <v>181</v>
      </c>
      <c r="B230" s="46" t="s">
        <v>318</v>
      </c>
      <c r="C230" s="46" t="s">
        <v>324</v>
      </c>
      <c r="D230" s="47" t="s">
        <v>72</v>
      </c>
      <c r="E230" s="101">
        <v>7</v>
      </c>
      <c r="F230" s="48">
        <v>0</v>
      </c>
      <c r="G230" s="49">
        <f t="shared" si="19"/>
        <v>0</v>
      </c>
    </row>
    <row r="231" spans="1:7" ht="60" x14ac:dyDescent="0.25">
      <c r="A231" s="9">
        <f t="shared" si="20"/>
        <v>182</v>
      </c>
      <c r="B231" s="46" t="s">
        <v>325</v>
      </c>
      <c r="C231" s="46" t="s">
        <v>326</v>
      </c>
      <c r="D231" s="47" t="s">
        <v>72</v>
      </c>
      <c r="E231" s="101">
        <v>7</v>
      </c>
      <c r="F231" s="48">
        <v>0</v>
      </c>
      <c r="G231" s="49">
        <f t="shared" si="19"/>
        <v>0</v>
      </c>
    </row>
    <row r="232" spans="1:7" x14ac:dyDescent="0.25">
      <c r="A232" s="9" t="s">
        <v>713</v>
      </c>
      <c r="B232" s="46"/>
      <c r="C232" s="51" t="s">
        <v>668</v>
      </c>
      <c r="D232" s="52"/>
      <c r="E232" s="102"/>
      <c r="F232" s="53"/>
      <c r="G232" s="54">
        <f>SUM(G227:G231)</f>
        <v>0</v>
      </c>
    </row>
    <row r="233" spans="1:7" x14ac:dyDescent="0.25">
      <c r="A233" s="57" t="s">
        <v>713</v>
      </c>
      <c r="B233" s="46"/>
      <c r="C233" s="42" t="s">
        <v>669</v>
      </c>
      <c r="D233" s="43"/>
      <c r="E233" s="103"/>
      <c r="F233" s="55"/>
      <c r="G233" s="56" t="s">
        <v>713</v>
      </c>
    </row>
    <row r="234" spans="1:7" ht="45" x14ac:dyDescent="0.25">
      <c r="A234" s="9">
        <f>A231+1</f>
        <v>183</v>
      </c>
      <c r="B234" s="46" t="s">
        <v>327</v>
      </c>
      <c r="C234" s="46" t="s">
        <v>328</v>
      </c>
      <c r="D234" s="47" t="s">
        <v>72</v>
      </c>
      <c r="E234" s="101">
        <v>312</v>
      </c>
      <c r="F234" s="48">
        <v>0</v>
      </c>
      <c r="G234" s="49">
        <f t="shared" si="19"/>
        <v>0</v>
      </c>
    </row>
    <row r="235" spans="1:7" ht="45" x14ac:dyDescent="0.25">
      <c r="A235" s="9">
        <f>A234+1</f>
        <v>184</v>
      </c>
      <c r="B235" s="46" t="s">
        <v>329</v>
      </c>
      <c r="C235" s="46" t="s">
        <v>330</v>
      </c>
      <c r="D235" s="47" t="s">
        <v>72</v>
      </c>
      <c r="E235" s="101">
        <v>28</v>
      </c>
      <c r="F235" s="48">
        <v>0</v>
      </c>
      <c r="G235" s="49">
        <f t="shared" si="19"/>
        <v>0</v>
      </c>
    </row>
    <row r="236" spans="1:7" ht="30" x14ac:dyDescent="0.25">
      <c r="A236" s="9">
        <f t="shared" ref="A236:A246" si="21">A235+1</f>
        <v>185</v>
      </c>
      <c r="B236" s="46" t="s">
        <v>331</v>
      </c>
      <c r="C236" s="46" t="s">
        <v>332</v>
      </c>
      <c r="D236" s="47" t="s">
        <v>72</v>
      </c>
      <c r="E236" s="101">
        <v>312</v>
      </c>
      <c r="F236" s="48">
        <v>0</v>
      </c>
      <c r="G236" s="49">
        <f t="shared" si="19"/>
        <v>0</v>
      </c>
    </row>
    <row r="237" spans="1:7" ht="30" x14ac:dyDescent="0.25">
      <c r="A237" s="9">
        <f t="shared" si="21"/>
        <v>186</v>
      </c>
      <c r="B237" s="46" t="s">
        <v>331</v>
      </c>
      <c r="C237" s="46" t="s">
        <v>333</v>
      </c>
      <c r="D237" s="47" t="s">
        <v>72</v>
      </c>
      <c r="E237" s="101">
        <v>28</v>
      </c>
      <c r="F237" s="48">
        <v>0</v>
      </c>
      <c r="G237" s="49">
        <f t="shared" si="19"/>
        <v>0</v>
      </c>
    </row>
    <row r="238" spans="1:7" ht="30" x14ac:dyDescent="0.25">
      <c r="A238" s="9">
        <f t="shared" si="21"/>
        <v>187</v>
      </c>
      <c r="B238" s="46" t="s">
        <v>334</v>
      </c>
      <c r="C238" s="46" t="s">
        <v>335</v>
      </c>
      <c r="D238" s="47" t="s">
        <v>72</v>
      </c>
      <c r="E238" s="101">
        <v>340</v>
      </c>
      <c r="F238" s="48">
        <v>0</v>
      </c>
      <c r="G238" s="49">
        <f t="shared" si="19"/>
        <v>0</v>
      </c>
    </row>
    <row r="239" spans="1:7" ht="30" x14ac:dyDescent="0.25">
      <c r="A239" s="9">
        <f t="shared" si="21"/>
        <v>188</v>
      </c>
      <c r="B239" s="46" t="s">
        <v>336</v>
      </c>
      <c r="C239" s="46" t="s">
        <v>337</v>
      </c>
      <c r="D239" s="47" t="s">
        <v>72</v>
      </c>
      <c r="E239" s="101">
        <v>128</v>
      </c>
      <c r="F239" s="48">
        <v>0</v>
      </c>
      <c r="G239" s="49">
        <f t="shared" si="19"/>
        <v>0</v>
      </c>
    </row>
    <row r="240" spans="1:7" ht="30" x14ac:dyDescent="0.25">
      <c r="A240" s="9">
        <f t="shared" si="21"/>
        <v>189</v>
      </c>
      <c r="B240" s="46" t="s">
        <v>336</v>
      </c>
      <c r="C240" s="46" t="s">
        <v>338</v>
      </c>
      <c r="D240" s="47" t="s">
        <v>72</v>
      </c>
      <c r="E240" s="101">
        <v>184</v>
      </c>
      <c r="F240" s="48">
        <v>0</v>
      </c>
      <c r="G240" s="49">
        <f t="shared" si="19"/>
        <v>0</v>
      </c>
    </row>
    <row r="241" spans="1:7" ht="30" x14ac:dyDescent="0.25">
      <c r="A241" s="9">
        <f t="shared" si="21"/>
        <v>190</v>
      </c>
      <c r="B241" s="46" t="s">
        <v>339</v>
      </c>
      <c r="C241" s="46" t="s">
        <v>340</v>
      </c>
      <c r="D241" s="47" t="s">
        <v>72</v>
      </c>
      <c r="E241" s="101">
        <v>28</v>
      </c>
      <c r="F241" s="48">
        <v>0</v>
      </c>
      <c r="G241" s="49">
        <f t="shared" si="19"/>
        <v>0</v>
      </c>
    </row>
    <row r="242" spans="1:7" ht="30" x14ac:dyDescent="0.25">
      <c r="A242" s="9">
        <f t="shared" si="21"/>
        <v>191</v>
      </c>
      <c r="B242" s="46" t="s">
        <v>341</v>
      </c>
      <c r="C242" s="46" t="s">
        <v>342</v>
      </c>
      <c r="D242" s="47" t="s">
        <v>72</v>
      </c>
      <c r="E242" s="101">
        <v>13</v>
      </c>
      <c r="F242" s="48">
        <v>0</v>
      </c>
      <c r="G242" s="49">
        <f t="shared" si="19"/>
        <v>0</v>
      </c>
    </row>
    <row r="243" spans="1:7" ht="30" x14ac:dyDescent="0.25">
      <c r="A243" s="9">
        <f t="shared" si="21"/>
        <v>192</v>
      </c>
      <c r="B243" s="46" t="s">
        <v>336</v>
      </c>
      <c r="C243" s="46" t="s">
        <v>343</v>
      </c>
      <c r="D243" s="47" t="s">
        <v>72</v>
      </c>
      <c r="E243" s="101">
        <v>13</v>
      </c>
      <c r="F243" s="48">
        <v>0</v>
      </c>
      <c r="G243" s="49">
        <f t="shared" si="19"/>
        <v>0</v>
      </c>
    </row>
    <row r="244" spans="1:7" ht="45" x14ac:dyDescent="0.25">
      <c r="A244" s="9">
        <f t="shared" si="21"/>
        <v>193</v>
      </c>
      <c r="B244" s="46" t="s">
        <v>344</v>
      </c>
      <c r="C244" s="46" t="s">
        <v>345</v>
      </c>
      <c r="D244" s="47" t="s">
        <v>130</v>
      </c>
      <c r="E244" s="101">
        <v>2</v>
      </c>
      <c r="F244" s="48">
        <v>0</v>
      </c>
      <c r="G244" s="49">
        <f t="shared" si="19"/>
        <v>0</v>
      </c>
    </row>
    <row r="245" spans="1:7" ht="45" x14ac:dyDescent="0.25">
      <c r="A245" s="9">
        <f t="shared" si="21"/>
        <v>194</v>
      </c>
      <c r="B245" s="46" t="s">
        <v>346</v>
      </c>
      <c r="C245" s="46" t="s">
        <v>347</v>
      </c>
      <c r="D245" s="47" t="s">
        <v>130</v>
      </c>
      <c r="E245" s="101">
        <v>12</v>
      </c>
      <c r="F245" s="48">
        <v>0</v>
      </c>
      <c r="G245" s="49">
        <f t="shared" si="19"/>
        <v>0</v>
      </c>
    </row>
    <row r="246" spans="1:7" ht="45" x14ac:dyDescent="0.25">
      <c r="A246" s="9">
        <f t="shared" si="21"/>
        <v>195</v>
      </c>
      <c r="B246" s="46" t="s">
        <v>348</v>
      </c>
      <c r="C246" s="46" t="s">
        <v>349</v>
      </c>
      <c r="D246" s="47" t="s">
        <v>130</v>
      </c>
      <c r="E246" s="101">
        <v>11</v>
      </c>
      <c r="F246" s="48">
        <v>0</v>
      </c>
      <c r="G246" s="49">
        <f t="shared" si="19"/>
        <v>0</v>
      </c>
    </row>
    <row r="247" spans="1:7" x14ac:dyDescent="0.25">
      <c r="A247" s="9" t="s">
        <v>713</v>
      </c>
      <c r="B247" s="46"/>
      <c r="C247" s="51" t="s">
        <v>670</v>
      </c>
      <c r="D247" s="52"/>
      <c r="E247" s="102"/>
      <c r="F247" s="53"/>
      <c r="G247" s="54">
        <f>SUM(G234:G246)</f>
        <v>0</v>
      </c>
    </row>
    <row r="248" spans="1:7" x14ac:dyDescent="0.25">
      <c r="A248" s="57" t="s">
        <v>713</v>
      </c>
      <c r="B248" s="46"/>
      <c r="C248" s="42" t="s">
        <v>671</v>
      </c>
      <c r="D248" s="43"/>
      <c r="E248" s="103"/>
      <c r="F248" s="55"/>
      <c r="G248" s="56" t="s">
        <v>713</v>
      </c>
    </row>
    <row r="249" spans="1:7" ht="45" x14ac:dyDescent="0.25">
      <c r="A249" s="9">
        <f>A246+1</f>
        <v>196</v>
      </c>
      <c r="B249" s="46" t="s">
        <v>350</v>
      </c>
      <c r="C249" s="46" t="s">
        <v>351</v>
      </c>
      <c r="D249" s="47" t="s">
        <v>239</v>
      </c>
      <c r="E249" s="101">
        <v>8</v>
      </c>
      <c r="F249" s="48">
        <v>0</v>
      </c>
      <c r="G249" s="49">
        <f t="shared" si="19"/>
        <v>0</v>
      </c>
    </row>
    <row r="250" spans="1:7" ht="45" x14ac:dyDescent="0.25">
      <c r="A250" s="9">
        <f>A249+1</f>
        <v>197</v>
      </c>
      <c r="B250" s="46" t="s">
        <v>350</v>
      </c>
      <c r="C250" s="46" t="s">
        <v>352</v>
      </c>
      <c r="D250" s="47" t="s">
        <v>239</v>
      </c>
      <c r="E250" s="101">
        <v>4</v>
      </c>
      <c r="F250" s="48">
        <v>0</v>
      </c>
      <c r="G250" s="49">
        <f t="shared" si="19"/>
        <v>0</v>
      </c>
    </row>
    <row r="251" spans="1:7" ht="45" x14ac:dyDescent="0.25">
      <c r="A251" s="9">
        <f t="shared" ref="A251:A269" si="22">A250+1</f>
        <v>198</v>
      </c>
      <c r="B251" s="46" t="s">
        <v>350</v>
      </c>
      <c r="C251" s="46" t="s">
        <v>353</v>
      </c>
      <c r="D251" s="47" t="s">
        <v>239</v>
      </c>
      <c r="E251" s="101">
        <v>1</v>
      </c>
      <c r="F251" s="48">
        <v>0</v>
      </c>
      <c r="G251" s="49">
        <f t="shared" si="19"/>
        <v>0</v>
      </c>
    </row>
    <row r="252" spans="1:7" ht="30" x14ac:dyDescent="0.25">
      <c r="A252" s="9">
        <f t="shared" si="22"/>
        <v>199</v>
      </c>
      <c r="B252" s="46" t="s">
        <v>350</v>
      </c>
      <c r="C252" s="46" t="s">
        <v>354</v>
      </c>
      <c r="D252" s="47" t="s">
        <v>239</v>
      </c>
      <c r="E252" s="101">
        <v>4</v>
      </c>
      <c r="F252" s="48">
        <v>0</v>
      </c>
      <c r="G252" s="49">
        <f t="shared" si="19"/>
        <v>0</v>
      </c>
    </row>
    <row r="253" spans="1:7" ht="30" x14ac:dyDescent="0.25">
      <c r="A253" s="9">
        <f t="shared" si="22"/>
        <v>200</v>
      </c>
      <c r="B253" s="46" t="s">
        <v>355</v>
      </c>
      <c r="C253" s="46" t="s">
        <v>356</v>
      </c>
      <c r="D253" s="47" t="s">
        <v>239</v>
      </c>
      <c r="E253" s="101">
        <v>5</v>
      </c>
      <c r="F253" s="48">
        <v>0</v>
      </c>
      <c r="G253" s="49">
        <f t="shared" si="19"/>
        <v>0</v>
      </c>
    </row>
    <row r="254" spans="1:7" ht="30" x14ac:dyDescent="0.25">
      <c r="A254" s="9">
        <f t="shared" si="22"/>
        <v>201</v>
      </c>
      <c r="B254" s="46" t="s">
        <v>355</v>
      </c>
      <c r="C254" s="46" t="s">
        <v>357</v>
      </c>
      <c r="D254" s="47" t="s">
        <v>239</v>
      </c>
      <c r="E254" s="101">
        <v>2</v>
      </c>
      <c r="F254" s="48">
        <v>0</v>
      </c>
      <c r="G254" s="49">
        <f t="shared" si="19"/>
        <v>0</v>
      </c>
    </row>
    <row r="255" spans="1:7" ht="30" x14ac:dyDescent="0.25">
      <c r="A255" s="9">
        <f t="shared" si="22"/>
        <v>202</v>
      </c>
      <c r="B255" s="46" t="s">
        <v>358</v>
      </c>
      <c r="C255" s="46" t="s">
        <v>359</v>
      </c>
      <c r="D255" s="47" t="s">
        <v>239</v>
      </c>
      <c r="E255" s="101">
        <v>2</v>
      </c>
      <c r="F255" s="48">
        <v>0</v>
      </c>
      <c r="G255" s="49">
        <f t="shared" si="19"/>
        <v>0</v>
      </c>
    </row>
    <row r="256" spans="1:7" ht="30" x14ac:dyDescent="0.25">
      <c r="A256" s="9">
        <f t="shared" si="22"/>
        <v>203</v>
      </c>
      <c r="B256" s="46" t="s">
        <v>358</v>
      </c>
      <c r="C256" s="46" t="s">
        <v>360</v>
      </c>
      <c r="D256" s="47" t="s">
        <v>239</v>
      </c>
      <c r="E256" s="101">
        <v>2</v>
      </c>
      <c r="F256" s="48">
        <v>0</v>
      </c>
      <c r="G256" s="49">
        <f t="shared" si="19"/>
        <v>0</v>
      </c>
    </row>
    <row r="257" spans="1:7" ht="45" x14ac:dyDescent="0.25">
      <c r="A257" s="9">
        <f t="shared" si="22"/>
        <v>204</v>
      </c>
      <c r="B257" s="46" t="s">
        <v>358</v>
      </c>
      <c r="C257" s="46" t="s">
        <v>361</v>
      </c>
      <c r="D257" s="47" t="s">
        <v>239</v>
      </c>
      <c r="E257" s="101">
        <v>1</v>
      </c>
      <c r="F257" s="48">
        <v>0</v>
      </c>
      <c r="G257" s="49">
        <f t="shared" si="19"/>
        <v>0</v>
      </c>
    </row>
    <row r="258" spans="1:7" ht="45" x14ac:dyDescent="0.25">
      <c r="A258" s="9">
        <f t="shared" si="22"/>
        <v>205</v>
      </c>
      <c r="B258" s="46" t="s">
        <v>362</v>
      </c>
      <c r="C258" s="46" t="s">
        <v>363</v>
      </c>
      <c r="D258" s="47" t="s">
        <v>130</v>
      </c>
      <c r="E258" s="101">
        <v>21</v>
      </c>
      <c r="F258" s="48">
        <v>0</v>
      </c>
      <c r="G258" s="49">
        <f t="shared" si="19"/>
        <v>0</v>
      </c>
    </row>
    <row r="259" spans="1:7" ht="30" x14ac:dyDescent="0.25">
      <c r="A259" s="9">
        <f t="shared" si="22"/>
        <v>206</v>
      </c>
      <c r="B259" s="46" t="s">
        <v>364</v>
      </c>
      <c r="C259" s="46" t="s">
        <v>365</v>
      </c>
      <c r="D259" s="47" t="s">
        <v>130</v>
      </c>
      <c r="E259" s="101">
        <v>1</v>
      </c>
      <c r="F259" s="48">
        <v>0</v>
      </c>
      <c r="G259" s="49">
        <f t="shared" si="19"/>
        <v>0</v>
      </c>
    </row>
    <row r="260" spans="1:7" ht="30" x14ac:dyDescent="0.25">
      <c r="A260" s="9">
        <f t="shared" si="22"/>
        <v>207</v>
      </c>
      <c r="B260" s="46" t="s">
        <v>366</v>
      </c>
      <c r="C260" s="46" t="s">
        <v>367</v>
      </c>
      <c r="D260" s="47" t="s">
        <v>130</v>
      </c>
      <c r="E260" s="101">
        <v>13</v>
      </c>
      <c r="F260" s="48">
        <v>0</v>
      </c>
      <c r="G260" s="49">
        <f t="shared" si="19"/>
        <v>0</v>
      </c>
    </row>
    <row r="261" spans="1:7" ht="30" x14ac:dyDescent="0.25">
      <c r="A261" s="9">
        <f t="shared" si="22"/>
        <v>208</v>
      </c>
      <c r="B261" s="46" t="s">
        <v>368</v>
      </c>
      <c r="C261" s="46" t="s">
        <v>369</v>
      </c>
      <c r="D261" s="47" t="s">
        <v>130</v>
      </c>
      <c r="E261" s="101">
        <v>7</v>
      </c>
      <c r="F261" s="48">
        <v>0</v>
      </c>
      <c r="G261" s="49">
        <f t="shared" si="19"/>
        <v>0</v>
      </c>
    </row>
    <row r="262" spans="1:7" ht="30" x14ac:dyDescent="0.25">
      <c r="A262" s="9">
        <f t="shared" si="22"/>
        <v>209</v>
      </c>
      <c r="B262" s="46" t="s">
        <v>370</v>
      </c>
      <c r="C262" s="46" t="s">
        <v>371</v>
      </c>
      <c r="D262" s="47" t="s">
        <v>130</v>
      </c>
      <c r="E262" s="101">
        <v>5</v>
      </c>
      <c r="F262" s="48">
        <v>0</v>
      </c>
      <c r="G262" s="49">
        <f t="shared" si="19"/>
        <v>0</v>
      </c>
    </row>
    <row r="263" spans="1:7" ht="30" x14ac:dyDescent="0.25">
      <c r="A263" s="9">
        <f t="shared" si="22"/>
        <v>210</v>
      </c>
      <c r="B263" s="46" t="s">
        <v>372</v>
      </c>
      <c r="C263" s="46" t="s">
        <v>373</v>
      </c>
      <c r="D263" s="47" t="s">
        <v>130</v>
      </c>
      <c r="E263" s="101">
        <v>2</v>
      </c>
      <c r="F263" s="48">
        <v>0</v>
      </c>
      <c r="G263" s="49">
        <f t="shared" si="19"/>
        <v>0</v>
      </c>
    </row>
    <row r="264" spans="1:7" ht="45" x14ac:dyDescent="0.25">
      <c r="A264" s="9">
        <f t="shared" si="22"/>
        <v>211</v>
      </c>
      <c r="B264" s="46" t="s">
        <v>374</v>
      </c>
      <c r="C264" s="46" t="s">
        <v>375</v>
      </c>
      <c r="D264" s="47" t="s">
        <v>130</v>
      </c>
      <c r="E264" s="101">
        <v>7</v>
      </c>
      <c r="F264" s="48">
        <v>0</v>
      </c>
      <c r="G264" s="49">
        <f t="shared" si="19"/>
        <v>0</v>
      </c>
    </row>
    <row r="265" spans="1:7" ht="45" x14ac:dyDescent="0.25">
      <c r="A265" s="9">
        <f t="shared" si="22"/>
        <v>212</v>
      </c>
      <c r="B265" s="46" t="s">
        <v>376</v>
      </c>
      <c r="C265" s="46" t="s">
        <v>377</v>
      </c>
      <c r="D265" s="47" t="s">
        <v>130</v>
      </c>
      <c r="E265" s="101">
        <v>1</v>
      </c>
      <c r="F265" s="48">
        <v>0</v>
      </c>
      <c r="G265" s="49">
        <f t="shared" si="19"/>
        <v>0</v>
      </c>
    </row>
    <row r="266" spans="1:7" ht="45" x14ac:dyDescent="0.25">
      <c r="A266" s="9">
        <f t="shared" si="22"/>
        <v>213</v>
      </c>
      <c r="B266" s="46" t="s">
        <v>378</v>
      </c>
      <c r="C266" s="46" t="s">
        <v>379</v>
      </c>
      <c r="D266" s="47" t="s">
        <v>130</v>
      </c>
      <c r="E266" s="101">
        <v>3</v>
      </c>
      <c r="F266" s="48">
        <v>0</v>
      </c>
      <c r="G266" s="49">
        <f t="shared" si="19"/>
        <v>0</v>
      </c>
    </row>
    <row r="267" spans="1:7" ht="45" x14ac:dyDescent="0.25">
      <c r="A267" s="9">
        <f t="shared" si="22"/>
        <v>214</v>
      </c>
      <c r="B267" s="46" t="s">
        <v>378</v>
      </c>
      <c r="C267" s="46" t="s">
        <v>380</v>
      </c>
      <c r="D267" s="47" t="s">
        <v>130</v>
      </c>
      <c r="E267" s="101">
        <v>6</v>
      </c>
      <c r="F267" s="48">
        <v>0</v>
      </c>
      <c r="G267" s="49">
        <f t="shared" si="19"/>
        <v>0</v>
      </c>
    </row>
    <row r="268" spans="1:7" ht="45" x14ac:dyDescent="0.25">
      <c r="A268" s="9">
        <f t="shared" si="22"/>
        <v>215</v>
      </c>
      <c r="B268" s="46" t="s">
        <v>381</v>
      </c>
      <c r="C268" s="46" t="s">
        <v>382</v>
      </c>
      <c r="D268" s="47" t="s">
        <v>130</v>
      </c>
      <c r="E268" s="101">
        <v>12</v>
      </c>
      <c r="F268" s="48">
        <v>0</v>
      </c>
      <c r="G268" s="49">
        <f t="shared" si="19"/>
        <v>0</v>
      </c>
    </row>
    <row r="269" spans="1:7" ht="30" x14ac:dyDescent="0.25">
      <c r="A269" s="9">
        <f t="shared" si="22"/>
        <v>216</v>
      </c>
      <c r="B269" s="46" t="s">
        <v>383</v>
      </c>
      <c r="C269" s="46" t="s">
        <v>384</v>
      </c>
      <c r="D269" s="47" t="s">
        <v>385</v>
      </c>
      <c r="E269" s="101">
        <v>4</v>
      </c>
      <c r="F269" s="48">
        <v>0</v>
      </c>
      <c r="G269" s="49">
        <f t="shared" si="19"/>
        <v>0</v>
      </c>
    </row>
    <row r="270" spans="1:7" x14ac:dyDescent="0.25">
      <c r="A270" s="9" t="s">
        <v>713</v>
      </c>
      <c r="B270" s="46"/>
      <c r="C270" s="51" t="s">
        <v>672</v>
      </c>
      <c r="D270" s="52"/>
      <c r="E270" s="102"/>
      <c r="F270" s="53"/>
      <c r="G270" s="54">
        <f>SUM(G249:G269)</f>
        <v>0</v>
      </c>
    </row>
    <row r="271" spans="1:7" x14ac:dyDescent="0.25">
      <c r="A271" s="57" t="s">
        <v>713</v>
      </c>
      <c r="B271" s="46"/>
      <c r="C271" s="42" t="s">
        <v>673</v>
      </c>
      <c r="D271" s="43"/>
      <c r="E271" s="103"/>
      <c r="F271" s="55"/>
      <c r="G271" s="56" t="s">
        <v>713</v>
      </c>
    </row>
    <row r="272" spans="1:7" ht="45" x14ac:dyDescent="0.25">
      <c r="A272" s="9">
        <f>A269+1</f>
        <v>217</v>
      </c>
      <c r="B272" s="46" t="s">
        <v>386</v>
      </c>
      <c r="C272" s="46" t="s">
        <v>387</v>
      </c>
      <c r="D272" s="47" t="s">
        <v>72</v>
      </c>
      <c r="E272" s="101">
        <v>15</v>
      </c>
      <c r="F272" s="48">
        <v>0</v>
      </c>
      <c r="G272" s="49">
        <f t="shared" ref="G272:G331" si="23">E272*F272</f>
        <v>0</v>
      </c>
    </row>
    <row r="273" spans="1:7" ht="45" x14ac:dyDescent="0.25">
      <c r="A273" s="9">
        <f>A272+1</f>
        <v>218</v>
      </c>
      <c r="B273" s="46" t="s">
        <v>388</v>
      </c>
      <c r="C273" s="46" t="s">
        <v>389</v>
      </c>
      <c r="D273" s="47" t="s">
        <v>72</v>
      </c>
      <c r="E273" s="101">
        <v>15</v>
      </c>
      <c r="F273" s="48">
        <v>0</v>
      </c>
      <c r="G273" s="49">
        <f t="shared" si="23"/>
        <v>0</v>
      </c>
    </row>
    <row r="274" spans="1:7" ht="30" x14ac:dyDescent="0.25">
      <c r="A274" s="9">
        <f t="shared" ref="A274:A276" si="24">A273+1</f>
        <v>219</v>
      </c>
      <c r="B274" s="46" t="s">
        <v>390</v>
      </c>
      <c r="C274" s="46" t="s">
        <v>391</v>
      </c>
      <c r="D274" s="47" t="s">
        <v>72</v>
      </c>
      <c r="E274" s="101">
        <v>15</v>
      </c>
      <c r="F274" s="48">
        <v>0</v>
      </c>
      <c r="G274" s="49">
        <f t="shared" si="23"/>
        <v>0</v>
      </c>
    </row>
    <row r="275" spans="1:7" ht="45" x14ac:dyDescent="0.25">
      <c r="A275" s="9">
        <f t="shared" si="24"/>
        <v>220</v>
      </c>
      <c r="B275" s="46" t="s">
        <v>392</v>
      </c>
      <c r="C275" s="46" t="s">
        <v>393</v>
      </c>
      <c r="D275" s="47" t="s">
        <v>130</v>
      </c>
      <c r="E275" s="101">
        <v>1</v>
      </c>
      <c r="F275" s="48">
        <v>0</v>
      </c>
      <c r="G275" s="49">
        <f t="shared" si="23"/>
        <v>0</v>
      </c>
    </row>
    <row r="276" spans="1:7" ht="45" x14ac:dyDescent="0.25">
      <c r="A276" s="9">
        <f t="shared" si="24"/>
        <v>221</v>
      </c>
      <c r="B276" s="46" t="s">
        <v>394</v>
      </c>
      <c r="C276" s="46" t="s">
        <v>395</v>
      </c>
      <c r="D276" s="47" t="s">
        <v>130</v>
      </c>
      <c r="E276" s="101">
        <v>1</v>
      </c>
      <c r="F276" s="48">
        <v>0</v>
      </c>
      <c r="G276" s="49">
        <f t="shared" si="23"/>
        <v>0</v>
      </c>
    </row>
    <row r="277" spans="1:7" x14ac:dyDescent="0.25">
      <c r="A277" s="9" t="s">
        <v>713</v>
      </c>
      <c r="B277" s="46"/>
      <c r="C277" s="51" t="s">
        <v>674</v>
      </c>
      <c r="D277" s="52"/>
      <c r="E277" s="102"/>
      <c r="F277" s="53"/>
      <c r="G277" s="54">
        <f>SUM(G272:G276)</f>
        <v>0</v>
      </c>
    </row>
    <row r="278" spans="1:7" x14ac:dyDescent="0.25">
      <c r="A278" s="57" t="s">
        <v>713</v>
      </c>
      <c r="B278" s="46"/>
      <c r="C278" s="42" t="s">
        <v>675</v>
      </c>
      <c r="D278" s="43"/>
      <c r="E278" s="103"/>
      <c r="F278" s="55"/>
      <c r="G278" s="56" t="s">
        <v>713</v>
      </c>
    </row>
    <row r="279" spans="1:7" ht="45" x14ac:dyDescent="0.25">
      <c r="A279" s="9">
        <f>A276+1</f>
        <v>222</v>
      </c>
      <c r="B279" s="46" t="s">
        <v>386</v>
      </c>
      <c r="C279" s="46" t="s">
        <v>396</v>
      </c>
      <c r="D279" s="47" t="s">
        <v>72</v>
      </c>
      <c r="E279" s="101">
        <v>17</v>
      </c>
      <c r="F279" s="48">
        <v>0</v>
      </c>
      <c r="G279" s="49">
        <f t="shared" si="23"/>
        <v>0</v>
      </c>
    </row>
    <row r="280" spans="1:7" ht="30" x14ac:dyDescent="0.25">
      <c r="A280" s="9">
        <f>A279+1</f>
        <v>223</v>
      </c>
      <c r="B280" s="46" t="s">
        <v>397</v>
      </c>
      <c r="C280" s="46" t="s">
        <v>398</v>
      </c>
      <c r="D280" s="47" t="s">
        <v>72</v>
      </c>
      <c r="E280" s="101">
        <v>17</v>
      </c>
      <c r="F280" s="48">
        <v>0</v>
      </c>
      <c r="G280" s="49">
        <f t="shared" si="23"/>
        <v>0</v>
      </c>
    </row>
    <row r="281" spans="1:7" ht="30" x14ac:dyDescent="0.25">
      <c r="A281" s="9">
        <f t="shared" ref="A281:A285" si="25">A280+1</f>
        <v>224</v>
      </c>
      <c r="B281" s="46" t="s">
        <v>390</v>
      </c>
      <c r="C281" s="46" t="s">
        <v>391</v>
      </c>
      <c r="D281" s="47" t="s">
        <v>72</v>
      </c>
      <c r="E281" s="101">
        <v>17</v>
      </c>
      <c r="F281" s="48">
        <v>0</v>
      </c>
      <c r="G281" s="49">
        <f t="shared" si="23"/>
        <v>0</v>
      </c>
    </row>
    <row r="282" spans="1:7" ht="30" x14ac:dyDescent="0.25">
      <c r="A282" s="9">
        <f t="shared" si="25"/>
        <v>225</v>
      </c>
      <c r="B282" s="46" t="s">
        <v>336</v>
      </c>
      <c r="C282" s="46" t="s">
        <v>399</v>
      </c>
      <c r="D282" s="47" t="s">
        <v>72</v>
      </c>
      <c r="E282" s="101">
        <v>17</v>
      </c>
      <c r="F282" s="48">
        <v>0</v>
      </c>
      <c r="G282" s="49">
        <f t="shared" si="23"/>
        <v>0</v>
      </c>
    </row>
    <row r="283" spans="1:7" ht="45" x14ac:dyDescent="0.25">
      <c r="A283" s="9">
        <f t="shared" si="25"/>
        <v>226</v>
      </c>
      <c r="B283" s="46" t="s">
        <v>400</v>
      </c>
      <c r="C283" s="46" t="s">
        <v>401</v>
      </c>
      <c r="D283" s="47" t="s">
        <v>130</v>
      </c>
      <c r="E283" s="101">
        <v>1</v>
      </c>
      <c r="F283" s="48">
        <v>0</v>
      </c>
      <c r="G283" s="49">
        <f t="shared" si="23"/>
        <v>0</v>
      </c>
    </row>
    <row r="284" spans="1:7" ht="45" x14ac:dyDescent="0.25">
      <c r="A284" s="9">
        <f t="shared" si="25"/>
        <v>227</v>
      </c>
      <c r="B284" s="46" t="s">
        <v>400</v>
      </c>
      <c r="C284" s="46" t="s">
        <v>401</v>
      </c>
      <c r="D284" s="47" t="s">
        <v>130</v>
      </c>
      <c r="E284" s="101">
        <v>1</v>
      </c>
      <c r="F284" s="48">
        <v>0</v>
      </c>
      <c r="G284" s="49">
        <f t="shared" si="23"/>
        <v>0</v>
      </c>
    </row>
    <row r="285" spans="1:7" ht="45" x14ac:dyDescent="0.25">
      <c r="A285" s="9">
        <f t="shared" si="25"/>
        <v>228</v>
      </c>
      <c r="B285" s="46" t="s">
        <v>400</v>
      </c>
      <c r="C285" s="46" t="s">
        <v>401</v>
      </c>
      <c r="D285" s="47" t="s">
        <v>130</v>
      </c>
      <c r="E285" s="101">
        <v>1</v>
      </c>
      <c r="F285" s="48">
        <v>0</v>
      </c>
      <c r="G285" s="49">
        <f t="shared" si="23"/>
        <v>0</v>
      </c>
    </row>
    <row r="286" spans="1:7" x14ac:dyDescent="0.25">
      <c r="A286" s="9" t="s">
        <v>713</v>
      </c>
      <c r="B286" s="46"/>
      <c r="C286" s="51" t="s">
        <v>676</v>
      </c>
      <c r="D286" s="52"/>
      <c r="E286" s="102"/>
      <c r="F286" s="53"/>
      <c r="G286" s="54">
        <f>SUM(G279:G285)</f>
        <v>0</v>
      </c>
    </row>
    <row r="287" spans="1:7" x14ac:dyDescent="0.25">
      <c r="A287" s="57" t="s">
        <v>713</v>
      </c>
      <c r="B287" s="46"/>
      <c r="C287" s="42" t="s">
        <v>677</v>
      </c>
      <c r="D287" s="43"/>
      <c r="E287" s="103"/>
      <c r="F287" s="55"/>
      <c r="G287" s="56" t="s">
        <v>713</v>
      </c>
    </row>
    <row r="288" spans="1:7" ht="30" x14ac:dyDescent="0.25">
      <c r="A288" s="9">
        <f>A285+1</f>
        <v>229</v>
      </c>
      <c r="B288" s="46" t="s">
        <v>402</v>
      </c>
      <c r="C288" s="46" t="s">
        <v>403</v>
      </c>
      <c r="D288" s="47" t="s">
        <v>130</v>
      </c>
      <c r="E288" s="101">
        <v>1</v>
      </c>
      <c r="F288" s="48">
        <v>0</v>
      </c>
      <c r="G288" s="49">
        <f t="shared" si="23"/>
        <v>0</v>
      </c>
    </row>
    <row r="289" spans="1:7" ht="30" x14ac:dyDescent="0.25">
      <c r="A289" s="9">
        <f>A288+1</f>
        <v>230</v>
      </c>
      <c r="B289" s="46" t="s">
        <v>404</v>
      </c>
      <c r="C289" s="46" t="s">
        <v>405</v>
      </c>
      <c r="D289" s="47" t="s">
        <v>130</v>
      </c>
      <c r="E289" s="101">
        <v>1</v>
      </c>
      <c r="F289" s="48">
        <v>0</v>
      </c>
      <c r="G289" s="49">
        <f t="shared" si="23"/>
        <v>0</v>
      </c>
    </row>
    <row r="290" spans="1:7" ht="45" x14ac:dyDescent="0.25">
      <c r="A290" s="9">
        <f t="shared" ref="A290:A293" si="26">A289+1</f>
        <v>231</v>
      </c>
      <c r="B290" s="46" t="s">
        <v>406</v>
      </c>
      <c r="C290" s="46" t="s">
        <v>407</v>
      </c>
      <c r="D290" s="47" t="s">
        <v>72</v>
      </c>
      <c r="E290" s="101">
        <v>15</v>
      </c>
      <c r="F290" s="48">
        <v>0</v>
      </c>
      <c r="G290" s="49">
        <f t="shared" si="23"/>
        <v>0</v>
      </c>
    </row>
    <row r="291" spans="1:7" ht="30" x14ac:dyDescent="0.25">
      <c r="A291" s="9">
        <f t="shared" si="26"/>
        <v>232</v>
      </c>
      <c r="B291" s="46" t="s">
        <v>331</v>
      </c>
      <c r="C291" s="46" t="s">
        <v>332</v>
      </c>
      <c r="D291" s="47" t="s">
        <v>72</v>
      </c>
      <c r="E291" s="101">
        <v>15</v>
      </c>
      <c r="F291" s="48">
        <v>0</v>
      </c>
      <c r="G291" s="49">
        <f t="shared" si="23"/>
        <v>0</v>
      </c>
    </row>
    <row r="292" spans="1:7" ht="30" x14ac:dyDescent="0.25">
      <c r="A292" s="9">
        <f t="shared" si="26"/>
        <v>233</v>
      </c>
      <c r="B292" s="46" t="s">
        <v>408</v>
      </c>
      <c r="C292" s="46" t="s">
        <v>409</v>
      </c>
      <c r="D292" s="47" t="s">
        <v>72</v>
      </c>
      <c r="E292" s="101">
        <v>15</v>
      </c>
      <c r="F292" s="48">
        <v>0</v>
      </c>
      <c r="G292" s="49">
        <f t="shared" si="23"/>
        <v>0</v>
      </c>
    </row>
    <row r="293" spans="1:7" ht="30" x14ac:dyDescent="0.25">
      <c r="A293" s="9">
        <f t="shared" si="26"/>
        <v>234</v>
      </c>
      <c r="B293" s="46" t="s">
        <v>390</v>
      </c>
      <c r="C293" s="46" t="s">
        <v>391</v>
      </c>
      <c r="D293" s="47" t="s">
        <v>72</v>
      </c>
      <c r="E293" s="101">
        <v>15</v>
      </c>
      <c r="F293" s="48">
        <v>0</v>
      </c>
      <c r="G293" s="49">
        <f t="shared" si="23"/>
        <v>0</v>
      </c>
    </row>
    <row r="294" spans="1:7" ht="30" x14ac:dyDescent="0.25">
      <c r="A294" s="9" t="s">
        <v>713</v>
      </c>
      <c r="B294" s="46"/>
      <c r="C294" s="51" t="s">
        <v>678</v>
      </c>
      <c r="D294" s="52"/>
      <c r="E294" s="102"/>
      <c r="F294" s="53"/>
      <c r="G294" s="54">
        <f>SUM(G288:G293)</f>
        <v>0</v>
      </c>
    </row>
    <row r="295" spans="1:7" x14ac:dyDescent="0.25">
      <c r="A295" s="57" t="s">
        <v>713</v>
      </c>
      <c r="B295" s="46"/>
      <c r="C295" s="42" t="s">
        <v>679</v>
      </c>
      <c r="D295" s="43"/>
      <c r="E295" s="103"/>
      <c r="F295" s="55"/>
      <c r="G295" s="56" t="s">
        <v>713</v>
      </c>
    </row>
    <row r="296" spans="1:7" ht="45" x14ac:dyDescent="0.25">
      <c r="A296" s="9">
        <f>A293+1</f>
        <v>235</v>
      </c>
      <c r="B296" s="46" t="s">
        <v>410</v>
      </c>
      <c r="C296" s="46" t="s">
        <v>411</v>
      </c>
      <c r="D296" s="47" t="s">
        <v>72</v>
      </c>
      <c r="E296" s="101">
        <v>87</v>
      </c>
      <c r="F296" s="48">
        <v>0</v>
      </c>
      <c r="G296" s="49">
        <f t="shared" si="23"/>
        <v>0</v>
      </c>
    </row>
    <row r="297" spans="1:7" ht="45" x14ac:dyDescent="0.25">
      <c r="A297" s="9">
        <f>A296+1</f>
        <v>236</v>
      </c>
      <c r="B297" s="46" t="s">
        <v>412</v>
      </c>
      <c r="C297" s="46" t="s">
        <v>413</v>
      </c>
      <c r="D297" s="47" t="s">
        <v>72</v>
      </c>
      <c r="E297" s="101">
        <v>16</v>
      </c>
      <c r="F297" s="48">
        <v>0</v>
      </c>
      <c r="G297" s="49">
        <f t="shared" si="23"/>
        <v>0</v>
      </c>
    </row>
    <row r="298" spans="1:7" ht="45" x14ac:dyDescent="0.25">
      <c r="A298" s="9">
        <f t="shared" ref="A298:A303" si="27">A297+1</f>
        <v>237</v>
      </c>
      <c r="B298" s="46" t="s">
        <v>414</v>
      </c>
      <c r="C298" s="46" t="s">
        <v>415</v>
      </c>
      <c r="D298" s="47" t="s">
        <v>130</v>
      </c>
      <c r="E298" s="101">
        <v>3</v>
      </c>
      <c r="F298" s="48">
        <v>0</v>
      </c>
      <c r="G298" s="49">
        <f t="shared" si="23"/>
        <v>0</v>
      </c>
    </row>
    <row r="299" spans="1:7" ht="45" x14ac:dyDescent="0.25">
      <c r="A299" s="9">
        <f t="shared" si="27"/>
        <v>238</v>
      </c>
      <c r="B299" s="46" t="s">
        <v>416</v>
      </c>
      <c r="C299" s="46" t="s">
        <v>417</v>
      </c>
      <c r="D299" s="47" t="s">
        <v>130</v>
      </c>
      <c r="E299" s="101">
        <v>4</v>
      </c>
      <c r="F299" s="48">
        <v>0</v>
      </c>
      <c r="G299" s="49">
        <f t="shared" si="23"/>
        <v>0</v>
      </c>
    </row>
    <row r="300" spans="1:7" ht="45" x14ac:dyDescent="0.25">
      <c r="A300" s="9">
        <f t="shared" si="27"/>
        <v>239</v>
      </c>
      <c r="B300" s="46" t="s">
        <v>362</v>
      </c>
      <c r="C300" s="46" t="s">
        <v>363</v>
      </c>
      <c r="D300" s="47" t="s">
        <v>130</v>
      </c>
      <c r="E300" s="101">
        <v>4</v>
      </c>
      <c r="F300" s="48">
        <v>0</v>
      </c>
      <c r="G300" s="49">
        <f t="shared" si="23"/>
        <v>0</v>
      </c>
    </row>
    <row r="301" spans="1:7" ht="30" x14ac:dyDescent="0.25">
      <c r="A301" s="9">
        <f t="shared" si="27"/>
        <v>240</v>
      </c>
      <c r="B301" s="46" t="s">
        <v>418</v>
      </c>
      <c r="C301" s="46" t="s">
        <v>419</v>
      </c>
      <c r="D301" s="47" t="s">
        <v>130</v>
      </c>
      <c r="E301" s="101">
        <v>4</v>
      </c>
      <c r="F301" s="48">
        <v>0</v>
      </c>
      <c r="G301" s="49">
        <f t="shared" si="23"/>
        <v>0</v>
      </c>
    </row>
    <row r="302" spans="1:7" ht="60" x14ac:dyDescent="0.25">
      <c r="A302" s="9">
        <f t="shared" si="27"/>
        <v>241</v>
      </c>
      <c r="B302" s="46" t="s">
        <v>420</v>
      </c>
      <c r="C302" s="46" t="s">
        <v>421</v>
      </c>
      <c r="D302" s="47" t="s">
        <v>72</v>
      </c>
      <c r="E302" s="101">
        <v>50</v>
      </c>
      <c r="F302" s="48">
        <v>0</v>
      </c>
      <c r="G302" s="49">
        <f t="shared" si="23"/>
        <v>0</v>
      </c>
    </row>
    <row r="303" spans="1:7" ht="60" x14ac:dyDescent="0.25">
      <c r="A303" s="9">
        <f t="shared" si="27"/>
        <v>242</v>
      </c>
      <c r="B303" s="46" t="s">
        <v>420</v>
      </c>
      <c r="C303" s="46" t="s">
        <v>422</v>
      </c>
      <c r="D303" s="47" t="s">
        <v>72</v>
      </c>
      <c r="E303" s="101">
        <v>53</v>
      </c>
      <c r="F303" s="48">
        <v>0</v>
      </c>
      <c r="G303" s="49">
        <f t="shared" si="23"/>
        <v>0</v>
      </c>
    </row>
    <row r="304" spans="1:7" x14ac:dyDescent="0.25">
      <c r="A304" s="9" t="s">
        <v>713</v>
      </c>
      <c r="B304" s="46"/>
      <c r="C304" s="51" t="s">
        <v>680</v>
      </c>
      <c r="D304" s="52"/>
      <c r="E304" s="102"/>
      <c r="F304" s="53"/>
      <c r="G304" s="54">
        <f>SUM(G296:G303)</f>
        <v>0</v>
      </c>
    </row>
    <row r="305" spans="1:7" ht="30" x14ac:dyDescent="0.25">
      <c r="A305" s="57" t="s">
        <v>713</v>
      </c>
      <c r="B305" s="46"/>
      <c r="C305" s="42" t="s">
        <v>681</v>
      </c>
      <c r="D305" s="43"/>
      <c r="E305" s="103"/>
      <c r="F305" s="55"/>
      <c r="G305" s="56" t="s">
        <v>713</v>
      </c>
    </row>
    <row r="306" spans="1:7" ht="30" x14ac:dyDescent="0.25">
      <c r="A306" s="9">
        <f>A303+1</f>
        <v>243</v>
      </c>
      <c r="B306" s="46" t="s">
        <v>423</v>
      </c>
      <c r="C306" s="46" t="s">
        <v>424</v>
      </c>
      <c r="D306" s="47" t="s">
        <v>130</v>
      </c>
      <c r="E306" s="101">
        <v>1</v>
      </c>
      <c r="F306" s="48">
        <v>0</v>
      </c>
      <c r="G306" s="49">
        <f t="shared" si="23"/>
        <v>0</v>
      </c>
    </row>
    <row r="307" spans="1:7" ht="45" x14ac:dyDescent="0.25">
      <c r="A307" s="9">
        <f>A306+1</f>
        <v>244</v>
      </c>
      <c r="B307" s="46" t="s">
        <v>425</v>
      </c>
      <c r="C307" s="46" t="s">
        <v>426</v>
      </c>
      <c r="D307" s="47" t="s">
        <v>130</v>
      </c>
      <c r="E307" s="101">
        <v>1</v>
      </c>
      <c r="F307" s="48">
        <v>0</v>
      </c>
      <c r="G307" s="49">
        <f t="shared" si="23"/>
        <v>0</v>
      </c>
    </row>
    <row r="308" spans="1:7" ht="45" x14ac:dyDescent="0.25">
      <c r="A308" s="9">
        <f t="shared" ref="A308:A319" si="28">A307+1</f>
        <v>245</v>
      </c>
      <c r="B308" s="46" t="s">
        <v>427</v>
      </c>
      <c r="C308" s="46" t="s">
        <v>428</v>
      </c>
      <c r="D308" s="47" t="s">
        <v>130</v>
      </c>
      <c r="E308" s="101">
        <v>1</v>
      </c>
      <c r="F308" s="48">
        <v>0</v>
      </c>
      <c r="G308" s="49">
        <f t="shared" si="23"/>
        <v>0</v>
      </c>
    </row>
    <row r="309" spans="1:7" ht="30" x14ac:dyDescent="0.25">
      <c r="A309" s="9">
        <f t="shared" si="28"/>
        <v>246</v>
      </c>
      <c r="B309" s="46" t="s">
        <v>368</v>
      </c>
      <c r="C309" s="46" t="s">
        <v>369</v>
      </c>
      <c r="D309" s="47" t="s">
        <v>130</v>
      </c>
      <c r="E309" s="101">
        <v>14</v>
      </c>
      <c r="F309" s="48">
        <v>0</v>
      </c>
      <c r="G309" s="49">
        <f t="shared" si="23"/>
        <v>0</v>
      </c>
    </row>
    <row r="310" spans="1:7" ht="45" x14ac:dyDescent="0.25">
      <c r="A310" s="9">
        <f t="shared" si="28"/>
        <v>247</v>
      </c>
      <c r="B310" s="46" t="s">
        <v>329</v>
      </c>
      <c r="C310" s="46" t="s">
        <v>429</v>
      </c>
      <c r="D310" s="47" t="s">
        <v>72</v>
      </c>
      <c r="E310" s="101">
        <v>138</v>
      </c>
      <c r="F310" s="48">
        <v>0</v>
      </c>
      <c r="G310" s="49">
        <f t="shared" si="23"/>
        <v>0</v>
      </c>
    </row>
    <row r="311" spans="1:7" ht="45" x14ac:dyDescent="0.25">
      <c r="A311" s="9">
        <f t="shared" si="28"/>
        <v>248</v>
      </c>
      <c r="B311" s="46" t="s">
        <v>430</v>
      </c>
      <c r="C311" s="46" t="s">
        <v>431</v>
      </c>
      <c r="D311" s="47" t="s">
        <v>72</v>
      </c>
      <c r="E311" s="101">
        <v>138</v>
      </c>
      <c r="F311" s="48">
        <v>0</v>
      </c>
      <c r="G311" s="49">
        <f t="shared" si="23"/>
        <v>0</v>
      </c>
    </row>
    <row r="312" spans="1:7" ht="45" x14ac:dyDescent="0.25">
      <c r="A312" s="9">
        <f t="shared" si="28"/>
        <v>249</v>
      </c>
      <c r="B312" s="46" t="s">
        <v>432</v>
      </c>
      <c r="C312" s="46" t="s">
        <v>433</v>
      </c>
      <c r="D312" s="47" t="s">
        <v>72</v>
      </c>
      <c r="E312" s="101">
        <v>276</v>
      </c>
      <c r="F312" s="48">
        <v>0</v>
      </c>
      <c r="G312" s="49">
        <f t="shared" si="23"/>
        <v>0</v>
      </c>
    </row>
    <row r="313" spans="1:7" ht="30" x14ac:dyDescent="0.25">
      <c r="A313" s="9">
        <f t="shared" si="28"/>
        <v>250</v>
      </c>
      <c r="B313" s="46" t="s">
        <v>390</v>
      </c>
      <c r="C313" s="46" t="s">
        <v>391</v>
      </c>
      <c r="D313" s="47" t="s">
        <v>72</v>
      </c>
      <c r="E313" s="101">
        <v>138</v>
      </c>
      <c r="F313" s="48">
        <v>0</v>
      </c>
      <c r="G313" s="49">
        <f t="shared" si="23"/>
        <v>0</v>
      </c>
    </row>
    <row r="314" spans="1:7" ht="45" x14ac:dyDescent="0.25">
      <c r="A314" s="9">
        <f t="shared" si="28"/>
        <v>251</v>
      </c>
      <c r="B314" s="46" t="s">
        <v>434</v>
      </c>
      <c r="C314" s="46" t="s">
        <v>435</v>
      </c>
      <c r="D314" s="47" t="s">
        <v>130</v>
      </c>
      <c r="E314" s="101">
        <v>15</v>
      </c>
      <c r="F314" s="48">
        <v>0</v>
      </c>
      <c r="G314" s="49">
        <f t="shared" si="23"/>
        <v>0</v>
      </c>
    </row>
    <row r="315" spans="1:7" ht="45" x14ac:dyDescent="0.25">
      <c r="A315" s="9">
        <f t="shared" si="28"/>
        <v>252</v>
      </c>
      <c r="B315" s="46" t="s">
        <v>436</v>
      </c>
      <c r="C315" s="46" t="s">
        <v>437</v>
      </c>
      <c r="D315" s="47" t="s">
        <v>130</v>
      </c>
      <c r="E315" s="101">
        <v>15</v>
      </c>
      <c r="F315" s="48">
        <v>0</v>
      </c>
      <c r="G315" s="49">
        <f t="shared" si="23"/>
        <v>0</v>
      </c>
    </row>
    <row r="316" spans="1:7" ht="45" x14ac:dyDescent="0.25">
      <c r="A316" s="9">
        <f t="shared" si="28"/>
        <v>253</v>
      </c>
      <c r="B316" s="46" t="s">
        <v>438</v>
      </c>
      <c r="C316" s="46" t="s">
        <v>439</v>
      </c>
      <c r="D316" s="47" t="s">
        <v>130</v>
      </c>
      <c r="E316" s="101">
        <v>14</v>
      </c>
      <c r="F316" s="48">
        <v>0</v>
      </c>
      <c r="G316" s="49">
        <f t="shared" si="23"/>
        <v>0</v>
      </c>
    </row>
    <row r="317" spans="1:7" ht="30" x14ac:dyDescent="0.25">
      <c r="A317" s="9">
        <f t="shared" si="28"/>
        <v>254</v>
      </c>
      <c r="B317" s="46" t="s">
        <v>440</v>
      </c>
      <c r="C317" s="46" t="s">
        <v>441</v>
      </c>
      <c r="D317" s="47" t="s">
        <v>130</v>
      </c>
      <c r="E317" s="101">
        <v>14</v>
      </c>
      <c r="F317" s="48">
        <v>0</v>
      </c>
      <c r="G317" s="49">
        <f t="shared" si="23"/>
        <v>0</v>
      </c>
    </row>
    <row r="318" spans="1:7" ht="30" x14ac:dyDescent="0.25">
      <c r="A318" s="9">
        <f t="shared" si="28"/>
        <v>255</v>
      </c>
      <c r="B318" s="46" t="s">
        <v>442</v>
      </c>
      <c r="C318" s="46" t="s">
        <v>443</v>
      </c>
      <c r="D318" s="47" t="s">
        <v>444</v>
      </c>
      <c r="E318" s="101">
        <v>15</v>
      </c>
      <c r="F318" s="48">
        <v>0</v>
      </c>
      <c r="G318" s="49">
        <f t="shared" si="23"/>
        <v>0</v>
      </c>
    </row>
    <row r="319" spans="1:7" ht="30" x14ac:dyDescent="0.25">
      <c r="A319" s="9">
        <f t="shared" si="28"/>
        <v>256</v>
      </c>
      <c r="B319" s="46" t="s">
        <v>445</v>
      </c>
      <c r="C319" s="46" t="s">
        <v>446</v>
      </c>
      <c r="D319" s="47" t="s">
        <v>447</v>
      </c>
      <c r="E319" s="101">
        <v>15</v>
      </c>
      <c r="F319" s="48">
        <v>0</v>
      </c>
      <c r="G319" s="49">
        <f t="shared" si="23"/>
        <v>0</v>
      </c>
    </row>
    <row r="320" spans="1:7" ht="30" x14ac:dyDescent="0.25">
      <c r="A320" s="9" t="s">
        <v>713</v>
      </c>
      <c r="B320" s="46"/>
      <c r="C320" s="51" t="s">
        <v>682</v>
      </c>
      <c r="D320" s="52"/>
      <c r="E320" s="102"/>
      <c r="F320" s="53"/>
      <c r="G320" s="54">
        <f>SUM(G306:G319)</f>
        <v>0</v>
      </c>
    </row>
    <row r="321" spans="1:7" x14ac:dyDescent="0.25">
      <c r="A321" s="57" t="s">
        <v>713</v>
      </c>
      <c r="B321" s="46"/>
      <c r="C321" s="42" t="s">
        <v>683</v>
      </c>
      <c r="D321" s="43"/>
      <c r="E321" s="103"/>
      <c r="F321" s="55"/>
      <c r="G321" s="56" t="s">
        <v>713</v>
      </c>
    </row>
    <row r="322" spans="1:7" ht="45" x14ac:dyDescent="0.25">
      <c r="A322" s="9">
        <f>A319+1</f>
        <v>257</v>
      </c>
      <c r="B322" s="46" t="s">
        <v>448</v>
      </c>
      <c r="C322" s="46" t="s">
        <v>449</v>
      </c>
      <c r="D322" s="47" t="s">
        <v>130</v>
      </c>
      <c r="E322" s="101">
        <v>1</v>
      </c>
      <c r="F322" s="48">
        <v>0</v>
      </c>
      <c r="G322" s="49">
        <f t="shared" si="23"/>
        <v>0</v>
      </c>
    </row>
    <row r="323" spans="1:7" ht="45" x14ac:dyDescent="0.25">
      <c r="A323" s="9">
        <f>A322+1</f>
        <v>258</v>
      </c>
      <c r="B323" s="46" t="s">
        <v>450</v>
      </c>
      <c r="C323" s="46" t="s">
        <v>451</v>
      </c>
      <c r="D323" s="47" t="s">
        <v>130</v>
      </c>
      <c r="E323" s="101">
        <v>4</v>
      </c>
      <c r="F323" s="48">
        <v>0</v>
      </c>
      <c r="G323" s="49">
        <f t="shared" si="23"/>
        <v>0</v>
      </c>
    </row>
    <row r="324" spans="1:7" ht="30" x14ac:dyDescent="0.25">
      <c r="A324" s="9">
        <f t="shared" ref="A324:A331" si="29">A323+1</f>
        <v>259</v>
      </c>
      <c r="B324" s="46" t="s">
        <v>452</v>
      </c>
      <c r="C324" s="46" t="s">
        <v>453</v>
      </c>
      <c r="D324" s="47" t="s">
        <v>447</v>
      </c>
      <c r="E324" s="101">
        <v>9</v>
      </c>
      <c r="F324" s="48">
        <v>0</v>
      </c>
      <c r="G324" s="49">
        <f t="shared" si="23"/>
        <v>0</v>
      </c>
    </row>
    <row r="325" spans="1:7" ht="30" x14ac:dyDescent="0.25">
      <c r="A325" s="9">
        <f t="shared" si="29"/>
        <v>260</v>
      </c>
      <c r="B325" s="46" t="s">
        <v>454</v>
      </c>
      <c r="C325" s="46" t="s">
        <v>455</v>
      </c>
      <c r="D325" s="47" t="s">
        <v>447</v>
      </c>
      <c r="E325" s="101">
        <v>2</v>
      </c>
      <c r="F325" s="48">
        <v>0</v>
      </c>
      <c r="G325" s="49">
        <f t="shared" si="23"/>
        <v>0</v>
      </c>
    </row>
    <row r="326" spans="1:7" ht="30" x14ac:dyDescent="0.25">
      <c r="A326" s="9">
        <f t="shared" si="29"/>
        <v>261</v>
      </c>
      <c r="B326" s="46" t="s">
        <v>456</v>
      </c>
      <c r="C326" s="46" t="s">
        <v>457</v>
      </c>
      <c r="D326" s="47" t="s">
        <v>444</v>
      </c>
      <c r="E326" s="101">
        <v>1</v>
      </c>
      <c r="F326" s="48">
        <v>0</v>
      </c>
      <c r="G326" s="49">
        <f t="shared" si="23"/>
        <v>0</v>
      </c>
    </row>
    <row r="327" spans="1:7" ht="30" x14ac:dyDescent="0.25">
      <c r="A327" s="9">
        <f t="shared" si="29"/>
        <v>262</v>
      </c>
      <c r="B327" s="46" t="s">
        <v>458</v>
      </c>
      <c r="C327" s="46" t="s">
        <v>459</v>
      </c>
      <c r="D327" s="47" t="s">
        <v>447</v>
      </c>
      <c r="E327" s="101">
        <v>1</v>
      </c>
      <c r="F327" s="48">
        <v>0</v>
      </c>
      <c r="G327" s="49">
        <f t="shared" si="23"/>
        <v>0</v>
      </c>
    </row>
    <row r="328" spans="1:7" ht="30" x14ac:dyDescent="0.25">
      <c r="A328" s="9">
        <f t="shared" si="29"/>
        <v>263</v>
      </c>
      <c r="B328" s="46" t="s">
        <v>460</v>
      </c>
      <c r="C328" s="46" t="s">
        <v>461</v>
      </c>
      <c r="D328" s="47" t="s">
        <v>447</v>
      </c>
      <c r="E328" s="101">
        <v>11</v>
      </c>
      <c r="F328" s="48">
        <v>0</v>
      </c>
      <c r="G328" s="49">
        <f t="shared" si="23"/>
        <v>0</v>
      </c>
    </row>
    <row r="329" spans="1:7" ht="45" x14ac:dyDescent="0.25">
      <c r="A329" s="9">
        <f t="shared" si="29"/>
        <v>264</v>
      </c>
      <c r="B329" s="46" t="s">
        <v>462</v>
      </c>
      <c r="C329" s="46" t="s">
        <v>463</v>
      </c>
      <c r="D329" s="47" t="s">
        <v>464</v>
      </c>
      <c r="E329" s="101">
        <v>1</v>
      </c>
      <c r="F329" s="48">
        <v>0</v>
      </c>
      <c r="G329" s="49">
        <f t="shared" si="23"/>
        <v>0</v>
      </c>
    </row>
    <row r="330" spans="1:7" ht="45" x14ac:dyDescent="0.25">
      <c r="A330" s="9">
        <f t="shared" si="29"/>
        <v>265</v>
      </c>
      <c r="B330" s="46" t="s">
        <v>465</v>
      </c>
      <c r="C330" s="46" t="s">
        <v>466</v>
      </c>
      <c r="D330" s="47" t="s">
        <v>464</v>
      </c>
      <c r="E330" s="101">
        <v>6</v>
      </c>
      <c r="F330" s="48">
        <v>0</v>
      </c>
      <c r="G330" s="49">
        <f t="shared" si="23"/>
        <v>0</v>
      </c>
    </row>
    <row r="331" spans="1:7" ht="30" x14ac:dyDescent="0.25">
      <c r="A331" s="9">
        <f t="shared" si="29"/>
        <v>266</v>
      </c>
      <c r="B331" s="46" t="s">
        <v>467</v>
      </c>
      <c r="C331" s="46" t="s">
        <v>468</v>
      </c>
      <c r="D331" s="47" t="s">
        <v>130</v>
      </c>
      <c r="E331" s="101">
        <v>1</v>
      </c>
      <c r="F331" s="48">
        <v>0</v>
      </c>
      <c r="G331" s="49">
        <f t="shared" si="23"/>
        <v>0</v>
      </c>
    </row>
    <row r="332" spans="1:7" x14ac:dyDescent="0.25">
      <c r="A332" s="9" t="s">
        <v>713</v>
      </c>
      <c r="B332" s="46"/>
      <c r="C332" s="51" t="s">
        <v>684</v>
      </c>
      <c r="D332" s="52"/>
      <c r="E332" s="53"/>
      <c r="F332" s="53"/>
      <c r="G332" s="54">
        <f>SUM(G322:G331)</f>
        <v>0</v>
      </c>
    </row>
    <row r="333" spans="1:7" ht="16.5" thickBot="1" x14ac:dyDescent="0.3">
      <c r="A333" s="66" t="s">
        <v>713</v>
      </c>
      <c r="B333" s="67" t="s">
        <v>722</v>
      </c>
      <c r="C333" s="68"/>
      <c r="D333" s="68"/>
      <c r="E333" s="68"/>
      <c r="F333" s="69"/>
      <c r="G333" s="70">
        <f>G225+G232+G247+G270+G277+G286+G294+G304+G320+G332</f>
        <v>0</v>
      </c>
    </row>
    <row r="334" spans="1:7" ht="16.5" thickBot="1" x14ac:dyDescent="0.3">
      <c r="A334" s="20" t="s">
        <v>723</v>
      </c>
      <c r="B334" s="21"/>
      <c r="C334" s="21"/>
      <c r="D334" s="21"/>
      <c r="E334" s="21"/>
      <c r="F334" s="22"/>
      <c r="G334" s="1">
        <f>G152+G220+G333</f>
        <v>0</v>
      </c>
    </row>
    <row r="335" spans="1:7" ht="16.5" thickBot="1" x14ac:dyDescent="0.3">
      <c r="A335" s="10">
        <v>2</v>
      </c>
      <c r="B335" s="17" t="s">
        <v>685</v>
      </c>
      <c r="C335" s="18"/>
      <c r="D335" s="18"/>
      <c r="E335" s="18"/>
      <c r="F335" s="18"/>
      <c r="G335" s="19"/>
    </row>
    <row r="336" spans="1:7" ht="18.399999999999999" customHeight="1" x14ac:dyDescent="0.25">
      <c r="A336" s="71" t="s">
        <v>713</v>
      </c>
      <c r="B336" s="72"/>
      <c r="C336" s="73" t="s">
        <v>686</v>
      </c>
      <c r="D336" s="74"/>
      <c r="E336" s="75"/>
      <c r="F336" s="75"/>
      <c r="G336" s="76" t="s">
        <v>713</v>
      </c>
    </row>
    <row r="337" spans="1:7" ht="45" x14ac:dyDescent="0.25">
      <c r="A337" s="9">
        <f>A331+1</f>
        <v>267</v>
      </c>
      <c r="B337" s="46" t="s">
        <v>469</v>
      </c>
      <c r="C337" s="46" t="s">
        <v>470</v>
      </c>
      <c r="D337" s="47" t="s">
        <v>471</v>
      </c>
      <c r="E337" s="101">
        <v>0.01</v>
      </c>
      <c r="F337" s="48"/>
      <c r="G337" s="49">
        <f t="shared" ref="G337:G397" si="30">E337*F337</f>
        <v>0</v>
      </c>
    </row>
    <row r="338" spans="1:7" ht="45" x14ac:dyDescent="0.25">
      <c r="A338" s="9">
        <f>A337+1</f>
        <v>268</v>
      </c>
      <c r="B338" s="46" t="s">
        <v>472</v>
      </c>
      <c r="C338" s="46" t="s">
        <v>473</v>
      </c>
      <c r="D338" s="47" t="s">
        <v>11</v>
      </c>
      <c r="E338" s="101">
        <v>3.6</v>
      </c>
      <c r="F338" s="48"/>
      <c r="G338" s="49">
        <f t="shared" si="30"/>
        <v>0</v>
      </c>
    </row>
    <row r="339" spans="1:7" ht="45" x14ac:dyDescent="0.25">
      <c r="A339" s="9">
        <f t="shared" ref="A339:A343" si="31">A338+1</f>
        <v>269</v>
      </c>
      <c r="B339" s="46" t="s">
        <v>474</v>
      </c>
      <c r="C339" s="46" t="s">
        <v>475</v>
      </c>
      <c r="D339" s="47" t="s">
        <v>11</v>
      </c>
      <c r="E339" s="101">
        <v>22</v>
      </c>
      <c r="F339" s="48"/>
      <c r="G339" s="49">
        <f t="shared" si="30"/>
        <v>0</v>
      </c>
    </row>
    <row r="340" spans="1:7" ht="60" x14ac:dyDescent="0.25">
      <c r="A340" s="9">
        <f t="shared" si="31"/>
        <v>270</v>
      </c>
      <c r="B340" s="46" t="s">
        <v>476</v>
      </c>
      <c r="C340" s="46" t="s">
        <v>477</v>
      </c>
      <c r="D340" s="47" t="s">
        <v>6</v>
      </c>
      <c r="E340" s="101">
        <v>34</v>
      </c>
      <c r="F340" s="48"/>
      <c r="G340" s="49">
        <f t="shared" si="30"/>
        <v>0</v>
      </c>
    </row>
    <row r="341" spans="1:7" ht="30" x14ac:dyDescent="0.25">
      <c r="A341" s="9">
        <f t="shared" si="31"/>
        <v>271</v>
      </c>
      <c r="B341" s="46" t="s">
        <v>478</v>
      </c>
      <c r="C341" s="46" t="s">
        <v>479</v>
      </c>
      <c r="D341" s="47" t="s">
        <v>11</v>
      </c>
      <c r="E341" s="101">
        <v>2.4</v>
      </c>
      <c r="F341" s="48"/>
      <c r="G341" s="49">
        <f t="shared" si="30"/>
        <v>0</v>
      </c>
    </row>
    <row r="342" spans="1:7" ht="45" x14ac:dyDescent="0.25">
      <c r="A342" s="9">
        <f t="shared" si="31"/>
        <v>272</v>
      </c>
      <c r="B342" s="46" t="s">
        <v>480</v>
      </c>
      <c r="C342" s="46" t="s">
        <v>687</v>
      </c>
      <c r="D342" s="47" t="s">
        <v>11</v>
      </c>
      <c r="E342" s="101">
        <v>22</v>
      </c>
      <c r="F342" s="48"/>
      <c r="G342" s="49">
        <f t="shared" si="30"/>
        <v>0</v>
      </c>
    </row>
    <row r="343" spans="1:7" ht="30" x14ac:dyDescent="0.25">
      <c r="A343" s="9">
        <f t="shared" si="31"/>
        <v>273</v>
      </c>
      <c r="B343" s="46" t="s">
        <v>481</v>
      </c>
      <c r="C343" s="46" t="s">
        <v>482</v>
      </c>
      <c r="D343" s="47" t="s">
        <v>72</v>
      </c>
      <c r="E343" s="101">
        <v>12</v>
      </c>
      <c r="F343" s="48"/>
      <c r="G343" s="49">
        <f t="shared" si="30"/>
        <v>0</v>
      </c>
    </row>
    <row r="344" spans="1:7" x14ac:dyDescent="0.25">
      <c r="A344" s="9" t="s">
        <v>713</v>
      </c>
      <c r="B344" s="46"/>
      <c r="C344" s="51" t="s">
        <v>688</v>
      </c>
      <c r="D344" s="52"/>
      <c r="E344" s="102"/>
      <c r="F344" s="53"/>
      <c r="G344" s="54">
        <f>SUM(G337:G343)</f>
        <v>0</v>
      </c>
    </row>
    <row r="345" spans="1:7" x14ac:dyDescent="0.25">
      <c r="A345" s="62" t="s">
        <v>713</v>
      </c>
      <c r="B345" s="46"/>
      <c r="C345" s="42" t="s">
        <v>735</v>
      </c>
      <c r="D345" s="43"/>
      <c r="E345" s="103"/>
      <c r="F345" s="55"/>
      <c r="G345" s="56" t="s">
        <v>713</v>
      </c>
    </row>
    <row r="346" spans="1:7" ht="60" x14ac:dyDescent="0.25">
      <c r="A346" s="9">
        <f>A343+1</f>
        <v>274</v>
      </c>
      <c r="B346" s="46" t="s">
        <v>732</v>
      </c>
      <c r="C346" s="46" t="s">
        <v>731</v>
      </c>
      <c r="D346" s="47" t="s">
        <v>72</v>
      </c>
      <c r="E346" s="101">
        <v>8</v>
      </c>
      <c r="F346" s="48"/>
      <c r="G346" s="49">
        <f t="shared" si="30"/>
        <v>0</v>
      </c>
    </row>
    <row r="347" spans="1:7" ht="60" x14ac:dyDescent="0.25">
      <c r="A347" s="9">
        <f>A346+1</f>
        <v>275</v>
      </c>
      <c r="B347" s="46" t="s">
        <v>733</v>
      </c>
      <c r="C347" s="46" t="s">
        <v>734</v>
      </c>
      <c r="D347" s="47" t="s">
        <v>483</v>
      </c>
      <c r="E347" s="101">
        <v>1</v>
      </c>
      <c r="F347" s="48"/>
      <c r="G347" s="49">
        <f t="shared" si="30"/>
        <v>0</v>
      </c>
    </row>
    <row r="348" spans="1:7" ht="16.5" thickBot="1" x14ac:dyDescent="0.3">
      <c r="A348" s="77" t="s">
        <v>713</v>
      </c>
      <c r="B348" s="78"/>
      <c r="C348" s="79" t="s">
        <v>736</v>
      </c>
      <c r="D348" s="80"/>
      <c r="E348" s="81"/>
      <c r="F348" s="81"/>
      <c r="G348" s="70">
        <f>SUM(G346:G347)</f>
        <v>0</v>
      </c>
    </row>
    <row r="349" spans="1:7" ht="16.5" thickBot="1" x14ac:dyDescent="0.3">
      <c r="A349" s="20" t="s">
        <v>724</v>
      </c>
      <c r="B349" s="21"/>
      <c r="C349" s="21"/>
      <c r="D349" s="21"/>
      <c r="E349" s="21"/>
      <c r="F349" s="22"/>
      <c r="G349" s="1">
        <f>G344+G348</f>
        <v>0</v>
      </c>
    </row>
    <row r="350" spans="1:7" ht="16.5" thickBot="1" x14ac:dyDescent="0.3">
      <c r="A350" s="10">
        <v>3</v>
      </c>
      <c r="B350" s="17" t="s">
        <v>689</v>
      </c>
      <c r="C350" s="18"/>
      <c r="D350" s="18"/>
      <c r="E350" s="18"/>
      <c r="F350" s="18"/>
      <c r="G350" s="19"/>
    </row>
    <row r="351" spans="1:7" ht="19.7" customHeight="1" x14ac:dyDescent="0.25">
      <c r="A351" s="71" t="s">
        <v>713</v>
      </c>
      <c r="B351" s="72"/>
      <c r="C351" s="73" t="s">
        <v>690</v>
      </c>
      <c r="D351" s="74"/>
      <c r="E351" s="75"/>
      <c r="F351" s="75"/>
      <c r="G351" s="76" t="s">
        <v>713</v>
      </c>
    </row>
    <row r="352" spans="1:7" ht="60" x14ac:dyDescent="0.25">
      <c r="A352" s="9">
        <f>A347+1</f>
        <v>276</v>
      </c>
      <c r="B352" s="46" t="s">
        <v>9</v>
      </c>
      <c r="C352" s="46" t="s">
        <v>484</v>
      </c>
      <c r="D352" s="47" t="s">
        <v>11</v>
      </c>
      <c r="E352" s="101">
        <v>32.17</v>
      </c>
      <c r="F352" s="48"/>
      <c r="G352" s="49">
        <f t="shared" si="30"/>
        <v>0</v>
      </c>
    </row>
    <row r="353" spans="1:7" ht="30" x14ac:dyDescent="0.25">
      <c r="A353" s="9">
        <f>A352+1</f>
        <v>277</v>
      </c>
      <c r="B353" s="46" t="s">
        <v>485</v>
      </c>
      <c r="C353" s="46" t="s">
        <v>486</v>
      </c>
      <c r="D353" s="47" t="s">
        <v>6</v>
      </c>
      <c r="E353" s="101">
        <v>10.73</v>
      </c>
      <c r="F353" s="48"/>
      <c r="G353" s="49">
        <f t="shared" si="30"/>
        <v>0</v>
      </c>
    </row>
    <row r="354" spans="1:7" ht="30" x14ac:dyDescent="0.25">
      <c r="A354" s="9">
        <f t="shared" ref="A354:A366" si="32">A353+1</f>
        <v>278</v>
      </c>
      <c r="B354" s="46" t="s">
        <v>487</v>
      </c>
      <c r="C354" s="46" t="s">
        <v>488</v>
      </c>
      <c r="D354" s="47" t="s">
        <v>11</v>
      </c>
      <c r="E354" s="101">
        <v>1.43</v>
      </c>
      <c r="F354" s="48"/>
      <c r="G354" s="49">
        <f t="shared" si="30"/>
        <v>0</v>
      </c>
    </row>
    <row r="355" spans="1:7" ht="60" x14ac:dyDescent="0.25">
      <c r="A355" s="9">
        <f t="shared" si="32"/>
        <v>279</v>
      </c>
      <c r="B355" s="46" t="s">
        <v>737</v>
      </c>
      <c r="C355" s="46" t="s">
        <v>489</v>
      </c>
      <c r="D355" s="47" t="s">
        <v>244</v>
      </c>
      <c r="E355" s="101">
        <v>1</v>
      </c>
      <c r="F355" s="48"/>
      <c r="G355" s="49">
        <f t="shared" si="30"/>
        <v>0</v>
      </c>
    </row>
    <row r="356" spans="1:7" ht="45" x14ac:dyDescent="0.25">
      <c r="A356" s="9">
        <f t="shared" si="32"/>
        <v>280</v>
      </c>
      <c r="B356" s="46" t="s">
        <v>490</v>
      </c>
      <c r="C356" s="46" t="s">
        <v>491</v>
      </c>
      <c r="D356" s="47" t="s">
        <v>6</v>
      </c>
      <c r="E356" s="101">
        <v>0.6</v>
      </c>
      <c r="F356" s="48"/>
      <c r="G356" s="49">
        <f t="shared" si="30"/>
        <v>0</v>
      </c>
    </row>
    <row r="357" spans="1:7" ht="45" x14ac:dyDescent="0.25">
      <c r="A357" s="9">
        <f t="shared" si="32"/>
        <v>281</v>
      </c>
      <c r="B357" s="46" t="s">
        <v>492</v>
      </c>
      <c r="C357" s="46" t="s">
        <v>493</v>
      </c>
      <c r="D357" s="47" t="s">
        <v>6</v>
      </c>
      <c r="E357" s="101">
        <v>14.7</v>
      </c>
      <c r="F357" s="48"/>
      <c r="G357" s="49">
        <f t="shared" si="30"/>
        <v>0</v>
      </c>
    </row>
    <row r="358" spans="1:7" ht="45" x14ac:dyDescent="0.25">
      <c r="A358" s="9">
        <f t="shared" si="32"/>
        <v>282</v>
      </c>
      <c r="B358" s="46" t="s">
        <v>494</v>
      </c>
      <c r="C358" s="46" t="s">
        <v>495</v>
      </c>
      <c r="D358" s="47" t="s">
        <v>6</v>
      </c>
      <c r="E358" s="101">
        <v>14.7</v>
      </c>
      <c r="F358" s="48"/>
      <c r="G358" s="49">
        <f t="shared" si="30"/>
        <v>0</v>
      </c>
    </row>
    <row r="359" spans="1:7" ht="60" x14ac:dyDescent="0.25">
      <c r="A359" s="9">
        <f t="shared" si="32"/>
        <v>283</v>
      </c>
      <c r="B359" s="46" t="s">
        <v>496</v>
      </c>
      <c r="C359" s="46" t="s">
        <v>497</v>
      </c>
      <c r="D359" s="47" t="s">
        <v>6</v>
      </c>
      <c r="E359" s="101">
        <v>28.73</v>
      </c>
      <c r="F359" s="48"/>
      <c r="G359" s="49">
        <f t="shared" si="30"/>
        <v>0</v>
      </c>
    </row>
    <row r="360" spans="1:7" ht="45" x14ac:dyDescent="0.25">
      <c r="A360" s="9">
        <f t="shared" si="32"/>
        <v>284</v>
      </c>
      <c r="B360" s="46" t="s">
        <v>498</v>
      </c>
      <c r="C360" s="46" t="s">
        <v>499</v>
      </c>
      <c r="D360" s="47" t="s">
        <v>6</v>
      </c>
      <c r="E360" s="101">
        <v>28.73</v>
      </c>
      <c r="F360" s="48"/>
      <c r="G360" s="49">
        <f t="shared" si="30"/>
        <v>0</v>
      </c>
    </row>
    <row r="361" spans="1:7" ht="45" x14ac:dyDescent="0.25">
      <c r="A361" s="9">
        <f t="shared" si="32"/>
        <v>285</v>
      </c>
      <c r="B361" s="46" t="s">
        <v>500</v>
      </c>
      <c r="C361" s="46" t="s">
        <v>501</v>
      </c>
      <c r="D361" s="47" t="s">
        <v>127</v>
      </c>
      <c r="E361" s="101">
        <v>1</v>
      </c>
      <c r="F361" s="48"/>
      <c r="G361" s="49">
        <f t="shared" si="30"/>
        <v>0</v>
      </c>
    </row>
    <row r="362" spans="1:7" ht="30" x14ac:dyDescent="0.25">
      <c r="A362" s="9">
        <f t="shared" si="32"/>
        <v>286</v>
      </c>
      <c r="B362" s="46" t="s">
        <v>502</v>
      </c>
      <c r="C362" s="46" t="s">
        <v>503</v>
      </c>
      <c r="D362" s="47" t="s">
        <v>127</v>
      </c>
      <c r="E362" s="101">
        <v>1</v>
      </c>
      <c r="F362" s="48"/>
      <c r="G362" s="49">
        <f t="shared" si="30"/>
        <v>0</v>
      </c>
    </row>
    <row r="363" spans="1:7" ht="30" x14ac:dyDescent="0.25">
      <c r="A363" s="9">
        <f t="shared" si="32"/>
        <v>287</v>
      </c>
      <c r="B363" s="46" t="s">
        <v>504</v>
      </c>
      <c r="C363" s="46" t="s">
        <v>505</v>
      </c>
      <c r="D363" s="47" t="s">
        <v>506</v>
      </c>
      <c r="E363" s="101">
        <v>5</v>
      </c>
      <c r="F363" s="48"/>
      <c r="G363" s="49">
        <f t="shared" si="30"/>
        <v>0</v>
      </c>
    </row>
    <row r="364" spans="1:7" ht="45" x14ac:dyDescent="0.25">
      <c r="A364" s="9">
        <f t="shared" si="32"/>
        <v>288</v>
      </c>
      <c r="B364" s="46" t="s">
        <v>507</v>
      </c>
      <c r="C364" s="46" t="s">
        <v>508</v>
      </c>
      <c r="D364" s="47" t="s">
        <v>6</v>
      </c>
      <c r="E364" s="101">
        <v>24</v>
      </c>
      <c r="F364" s="48"/>
      <c r="G364" s="49">
        <f t="shared" si="30"/>
        <v>0</v>
      </c>
    </row>
    <row r="365" spans="1:7" ht="45" x14ac:dyDescent="0.25">
      <c r="A365" s="9">
        <f t="shared" si="32"/>
        <v>289</v>
      </c>
      <c r="B365" s="46" t="s">
        <v>509</v>
      </c>
      <c r="C365" s="46" t="s">
        <v>510</v>
      </c>
      <c r="D365" s="47" t="s">
        <v>6</v>
      </c>
      <c r="E365" s="101">
        <v>14.4</v>
      </c>
      <c r="F365" s="48"/>
      <c r="G365" s="49">
        <f t="shared" si="30"/>
        <v>0</v>
      </c>
    </row>
    <row r="366" spans="1:7" ht="60" x14ac:dyDescent="0.25">
      <c r="A366" s="9">
        <f t="shared" si="32"/>
        <v>290</v>
      </c>
      <c r="B366" s="46" t="s">
        <v>691</v>
      </c>
      <c r="C366" s="46" t="s">
        <v>511</v>
      </c>
      <c r="D366" s="47" t="s">
        <v>11</v>
      </c>
      <c r="E366" s="101">
        <v>21.61</v>
      </c>
      <c r="F366" s="48"/>
      <c r="G366" s="49">
        <f t="shared" si="30"/>
        <v>0</v>
      </c>
    </row>
    <row r="367" spans="1:7" x14ac:dyDescent="0.25">
      <c r="A367" s="9" t="s">
        <v>713</v>
      </c>
      <c r="B367" s="46"/>
      <c r="C367" s="51" t="s">
        <v>692</v>
      </c>
      <c r="D367" s="52"/>
      <c r="E367" s="102"/>
      <c r="F367" s="53"/>
      <c r="G367" s="54">
        <f>SUM(G352:G366)</f>
        <v>0</v>
      </c>
    </row>
    <row r="368" spans="1:7" x14ac:dyDescent="0.25">
      <c r="A368" s="62" t="s">
        <v>713</v>
      </c>
      <c r="B368" s="46"/>
      <c r="C368" s="42" t="s">
        <v>693</v>
      </c>
      <c r="D368" s="43"/>
      <c r="E368" s="103"/>
      <c r="F368" s="55"/>
      <c r="G368" s="56" t="s">
        <v>713</v>
      </c>
    </row>
    <row r="369" spans="1:7" ht="45" x14ac:dyDescent="0.25">
      <c r="A369" s="9">
        <f>A366+1</f>
        <v>291</v>
      </c>
      <c r="B369" s="46" t="s">
        <v>512</v>
      </c>
      <c r="C369" s="46" t="s">
        <v>513</v>
      </c>
      <c r="D369" s="47" t="s">
        <v>471</v>
      </c>
      <c r="E369" s="101">
        <v>0.01</v>
      </c>
      <c r="F369" s="48"/>
      <c r="G369" s="49">
        <f t="shared" si="30"/>
        <v>0</v>
      </c>
    </row>
    <row r="370" spans="1:7" ht="45" x14ac:dyDescent="0.25">
      <c r="A370" s="9">
        <f>A369+1</f>
        <v>292</v>
      </c>
      <c r="B370" s="46" t="s">
        <v>474</v>
      </c>
      <c r="C370" s="46" t="s">
        <v>514</v>
      </c>
      <c r="D370" s="47" t="s">
        <v>11</v>
      </c>
      <c r="E370" s="101">
        <v>19</v>
      </c>
      <c r="F370" s="48"/>
      <c r="G370" s="49">
        <f t="shared" si="30"/>
        <v>0</v>
      </c>
    </row>
    <row r="371" spans="1:7" ht="60" x14ac:dyDescent="0.25">
      <c r="A371" s="9">
        <f t="shared" ref="A371:A377" si="33">A370+1</f>
        <v>293</v>
      </c>
      <c r="B371" s="46" t="s">
        <v>476</v>
      </c>
      <c r="C371" s="46" t="s">
        <v>515</v>
      </c>
      <c r="D371" s="47" t="s">
        <v>6</v>
      </c>
      <c r="E371" s="101">
        <v>36</v>
      </c>
      <c r="F371" s="48"/>
      <c r="G371" s="49">
        <f t="shared" si="30"/>
        <v>0</v>
      </c>
    </row>
    <row r="372" spans="1:7" ht="30" x14ac:dyDescent="0.25">
      <c r="A372" s="9">
        <f t="shared" si="33"/>
        <v>294</v>
      </c>
      <c r="B372" s="46" t="s">
        <v>478</v>
      </c>
      <c r="C372" s="46" t="s">
        <v>516</v>
      </c>
      <c r="D372" s="47" t="s">
        <v>11</v>
      </c>
      <c r="E372" s="101">
        <v>2</v>
      </c>
      <c r="F372" s="48"/>
      <c r="G372" s="49">
        <f t="shared" si="30"/>
        <v>0</v>
      </c>
    </row>
    <row r="373" spans="1:7" ht="45" x14ac:dyDescent="0.25">
      <c r="A373" s="9">
        <f t="shared" si="33"/>
        <v>295</v>
      </c>
      <c r="B373" s="46" t="s">
        <v>213</v>
      </c>
      <c r="C373" s="46" t="s">
        <v>517</v>
      </c>
      <c r="D373" s="47" t="s">
        <v>11</v>
      </c>
      <c r="E373" s="101">
        <v>19</v>
      </c>
      <c r="F373" s="48"/>
      <c r="G373" s="49">
        <f t="shared" si="30"/>
        <v>0</v>
      </c>
    </row>
    <row r="374" spans="1:7" ht="30" x14ac:dyDescent="0.25">
      <c r="A374" s="9">
        <f t="shared" si="33"/>
        <v>296</v>
      </c>
      <c r="B374" s="46" t="s">
        <v>256</v>
      </c>
      <c r="C374" s="46" t="s">
        <v>257</v>
      </c>
      <c r="D374" s="47" t="s">
        <v>72</v>
      </c>
      <c r="E374" s="101">
        <v>12</v>
      </c>
      <c r="F374" s="48"/>
      <c r="G374" s="49">
        <f t="shared" si="30"/>
        <v>0</v>
      </c>
    </row>
    <row r="375" spans="1:7" ht="30" x14ac:dyDescent="0.25">
      <c r="A375" s="9">
        <f t="shared" si="33"/>
        <v>297</v>
      </c>
      <c r="B375" s="46" t="s">
        <v>518</v>
      </c>
      <c r="C375" s="46" t="s">
        <v>519</v>
      </c>
      <c r="D375" s="47" t="s">
        <v>130</v>
      </c>
      <c r="E375" s="101">
        <v>1</v>
      </c>
      <c r="F375" s="48"/>
      <c r="G375" s="49">
        <f t="shared" si="30"/>
        <v>0</v>
      </c>
    </row>
    <row r="376" spans="1:7" ht="30" x14ac:dyDescent="0.25">
      <c r="A376" s="9">
        <f t="shared" si="33"/>
        <v>298</v>
      </c>
      <c r="B376" s="46" t="s">
        <v>520</v>
      </c>
      <c r="C376" s="46" t="s">
        <v>521</v>
      </c>
      <c r="D376" s="47" t="s">
        <v>72</v>
      </c>
      <c r="E376" s="101">
        <v>2</v>
      </c>
      <c r="F376" s="82"/>
      <c r="G376" s="49">
        <f t="shared" si="30"/>
        <v>0</v>
      </c>
    </row>
    <row r="377" spans="1:7" ht="30" x14ac:dyDescent="0.25">
      <c r="A377" s="9">
        <f t="shared" si="33"/>
        <v>299</v>
      </c>
      <c r="B377" s="46" t="s">
        <v>522</v>
      </c>
      <c r="C377" s="46" t="s">
        <v>523</v>
      </c>
      <c r="D377" s="47" t="s">
        <v>524</v>
      </c>
      <c r="E377" s="101">
        <v>1</v>
      </c>
      <c r="F377" s="82"/>
      <c r="G377" s="49">
        <f t="shared" si="30"/>
        <v>0</v>
      </c>
    </row>
    <row r="378" spans="1:7" ht="16.5" thickBot="1" x14ac:dyDescent="0.3">
      <c r="A378" s="77" t="s">
        <v>713</v>
      </c>
      <c r="B378" s="78"/>
      <c r="C378" s="79" t="s">
        <v>694</v>
      </c>
      <c r="D378" s="80"/>
      <c r="E378" s="81"/>
      <c r="F378" s="83"/>
      <c r="G378" s="70">
        <f>SUM(G369:G377)</f>
        <v>0</v>
      </c>
    </row>
    <row r="379" spans="1:7" ht="16.5" thickBot="1" x14ac:dyDescent="0.3">
      <c r="A379" s="20" t="s">
        <v>725</v>
      </c>
      <c r="B379" s="21"/>
      <c r="C379" s="21"/>
      <c r="D379" s="21"/>
      <c r="E379" s="21"/>
      <c r="F379" s="22"/>
      <c r="G379" s="1">
        <f>G367+G378</f>
        <v>0</v>
      </c>
    </row>
    <row r="380" spans="1:7" ht="16.5" thickBot="1" x14ac:dyDescent="0.3">
      <c r="A380" s="10">
        <v>4</v>
      </c>
      <c r="B380" s="17" t="s">
        <v>695</v>
      </c>
      <c r="C380" s="18"/>
      <c r="D380" s="18"/>
      <c r="E380" s="18"/>
      <c r="F380" s="18"/>
      <c r="G380" s="19"/>
    </row>
    <row r="381" spans="1:7" ht="43.15" customHeight="1" x14ac:dyDescent="0.25">
      <c r="A381" s="84">
        <f>A377+1</f>
        <v>300</v>
      </c>
      <c r="B381" s="72" t="s">
        <v>525</v>
      </c>
      <c r="C381" s="72" t="s">
        <v>526</v>
      </c>
      <c r="D381" s="85" t="s">
        <v>527</v>
      </c>
      <c r="E381" s="104">
        <v>14</v>
      </c>
      <c r="F381" s="86"/>
      <c r="G381" s="87">
        <f t="shared" si="30"/>
        <v>0</v>
      </c>
    </row>
    <row r="382" spans="1:7" ht="60" x14ac:dyDescent="0.25">
      <c r="A382" s="9">
        <f>A381+1</f>
        <v>301</v>
      </c>
      <c r="B382" s="46" t="s">
        <v>696</v>
      </c>
      <c r="C382" s="46" t="s">
        <v>528</v>
      </c>
      <c r="D382" s="47" t="s">
        <v>11</v>
      </c>
      <c r="E382" s="101">
        <v>1.64</v>
      </c>
      <c r="F382" s="82"/>
      <c r="G382" s="49">
        <f t="shared" si="30"/>
        <v>0</v>
      </c>
    </row>
    <row r="383" spans="1:7" ht="30" x14ac:dyDescent="0.25">
      <c r="A383" s="9">
        <f t="shared" ref="A383:A402" si="34">A382+1</f>
        <v>302</v>
      </c>
      <c r="B383" s="46" t="s">
        <v>697</v>
      </c>
      <c r="C383" s="46" t="s">
        <v>530</v>
      </c>
      <c r="D383" s="47" t="s">
        <v>239</v>
      </c>
      <c r="E383" s="101">
        <v>7</v>
      </c>
      <c r="F383" s="82"/>
      <c r="G383" s="49">
        <f t="shared" si="30"/>
        <v>0</v>
      </c>
    </row>
    <row r="384" spans="1:7" ht="30" x14ac:dyDescent="0.25">
      <c r="A384" s="9">
        <f t="shared" si="34"/>
        <v>303</v>
      </c>
      <c r="B384" s="46" t="s">
        <v>531</v>
      </c>
      <c r="C384" s="46" t="s">
        <v>532</v>
      </c>
      <c r="D384" s="47" t="s">
        <v>130</v>
      </c>
      <c r="E384" s="101">
        <v>40</v>
      </c>
      <c r="F384" s="82"/>
      <c r="G384" s="49">
        <f t="shared" si="30"/>
        <v>0</v>
      </c>
    </row>
    <row r="385" spans="1:7" ht="45" x14ac:dyDescent="0.25">
      <c r="A385" s="9">
        <f t="shared" si="34"/>
        <v>304</v>
      </c>
      <c r="B385" s="46" t="s">
        <v>533</v>
      </c>
      <c r="C385" s="46" t="s">
        <v>534</v>
      </c>
      <c r="D385" s="47" t="s">
        <v>72</v>
      </c>
      <c r="E385" s="101">
        <v>20</v>
      </c>
      <c r="F385" s="82"/>
      <c r="G385" s="49">
        <f t="shared" si="30"/>
        <v>0</v>
      </c>
    </row>
    <row r="386" spans="1:7" ht="60" x14ac:dyDescent="0.25">
      <c r="A386" s="9">
        <f t="shared" si="34"/>
        <v>305</v>
      </c>
      <c r="B386" s="46" t="s">
        <v>535</v>
      </c>
      <c r="C386" s="46" t="s">
        <v>536</v>
      </c>
      <c r="D386" s="47" t="s">
        <v>130</v>
      </c>
      <c r="E386" s="101">
        <v>4</v>
      </c>
      <c r="F386" s="82"/>
      <c r="G386" s="49">
        <f t="shared" si="30"/>
        <v>0</v>
      </c>
    </row>
    <row r="387" spans="1:7" ht="45" x14ac:dyDescent="0.25">
      <c r="A387" s="9">
        <f t="shared" si="34"/>
        <v>306</v>
      </c>
      <c r="B387" s="46" t="s">
        <v>318</v>
      </c>
      <c r="C387" s="46" t="s">
        <v>537</v>
      </c>
      <c r="D387" s="47" t="s">
        <v>72</v>
      </c>
      <c r="E387" s="101">
        <v>21</v>
      </c>
      <c r="F387" s="82"/>
      <c r="G387" s="49">
        <f t="shared" si="30"/>
        <v>0</v>
      </c>
    </row>
    <row r="388" spans="1:7" ht="30" x14ac:dyDescent="0.25">
      <c r="A388" s="9">
        <f t="shared" si="34"/>
        <v>307</v>
      </c>
      <c r="B388" s="46" t="s">
        <v>320</v>
      </c>
      <c r="C388" s="46" t="s">
        <v>321</v>
      </c>
      <c r="D388" s="47" t="s">
        <v>72</v>
      </c>
      <c r="E388" s="101">
        <v>2</v>
      </c>
      <c r="F388" s="82"/>
      <c r="G388" s="49">
        <f t="shared" si="30"/>
        <v>0</v>
      </c>
    </row>
    <row r="389" spans="1:7" ht="60" x14ac:dyDescent="0.25">
      <c r="A389" s="9">
        <f t="shared" si="34"/>
        <v>308</v>
      </c>
      <c r="B389" s="46" t="s">
        <v>322</v>
      </c>
      <c r="C389" s="46" t="s">
        <v>538</v>
      </c>
      <c r="D389" s="47" t="s">
        <v>72</v>
      </c>
      <c r="E389" s="101">
        <v>12</v>
      </c>
      <c r="F389" s="82"/>
      <c r="G389" s="49">
        <f t="shared" si="30"/>
        <v>0</v>
      </c>
    </row>
    <row r="390" spans="1:7" ht="60" x14ac:dyDescent="0.25">
      <c r="A390" s="9">
        <f t="shared" si="34"/>
        <v>309</v>
      </c>
      <c r="B390" s="46" t="s">
        <v>539</v>
      </c>
      <c r="C390" s="46" t="s">
        <v>540</v>
      </c>
      <c r="D390" s="47" t="s">
        <v>72</v>
      </c>
      <c r="E390" s="101">
        <v>21</v>
      </c>
      <c r="F390" s="82"/>
      <c r="G390" s="49">
        <f t="shared" si="30"/>
        <v>0</v>
      </c>
    </row>
    <row r="391" spans="1:7" ht="60" x14ac:dyDescent="0.25">
      <c r="A391" s="9">
        <f t="shared" si="34"/>
        <v>310</v>
      </c>
      <c r="B391" s="46" t="s">
        <v>541</v>
      </c>
      <c r="C391" s="46" t="s">
        <v>542</v>
      </c>
      <c r="D391" s="47" t="s">
        <v>72</v>
      </c>
      <c r="E391" s="101">
        <v>21</v>
      </c>
      <c r="F391" s="82"/>
      <c r="G391" s="49">
        <f t="shared" si="30"/>
        <v>0</v>
      </c>
    </row>
    <row r="392" spans="1:7" ht="30" x14ac:dyDescent="0.25">
      <c r="A392" s="9">
        <f t="shared" si="34"/>
        <v>311</v>
      </c>
      <c r="B392" s="46" t="s">
        <v>543</v>
      </c>
      <c r="C392" s="46" t="s">
        <v>544</v>
      </c>
      <c r="D392" s="47" t="s">
        <v>130</v>
      </c>
      <c r="E392" s="101">
        <v>1</v>
      </c>
      <c r="F392" s="82"/>
      <c r="G392" s="49">
        <f t="shared" si="30"/>
        <v>0</v>
      </c>
    </row>
    <row r="393" spans="1:7" ht="30" x14ac:dyDescent="0.25">
      <c r="A393" s="9">
        <f t="shared" si="34"/>
        <v>312</v>
      </c>
      <c r="B393" s="46" t="s">
        <v>545</v>
      </c>
      <c r="C393" s="46" t="s">
        <v>546</v>
      </c>
      <c r="D393" s="47" t="s">
        <v>130</v>
      </c>
      <c r="E393" s="101">
        <v>1</v>
      </c>
      <c r="F393" s="82"/>
      <c r="G393" s="49">
        <f t="shared" si="30"/>
        <v>0</v>
      </c>
    </row>
    <row r="394" spans="1:7" ht="30" x14ac:dyDescent="0.25">
      <c r="A394" s="9">
        <f t="shared" si="34"/>
        <v>313</v>
      </c>
      <c r="B394" s="46" t="s">
        <v>545</v>
      </c>
      <c r="C394" s="46" t="s">
        <v>547</v>
      </c>
      <c r="D394" s="47" t="s">
        <v>130</v>
      </c>
      <c r="E394" s="101">
        <v>1</v>
      </c>
      <c r="F394" s="82"/>
      <c r="G394" s="49">
        <f t="shared" si="30"/>
        <v>0</v>
      </c>
    </row>
    <row r="395" spans="1:7" ht="30" x14ac:dyDescent="0.25">
      <c r="A395" s="9">
        <f t="shared" si="34"/>
        <v>314</v>
      </c>
      <c r="B395" s="46" t="s">
        <v>548</v>
      </c>
      <c r="C395" s="46" t="s">
        <v>549</v>
      </c>
      <c r="D395" s="47" t="s">
        <v>72</v>
      </c>
      <c r="E395" s="101">
        <v>66</v>
      </c>
      <c r="F395" s="82"/>
      <c r="G395" s="49">
        <f t="shared" si="30"/>
        <v>0</v>
      </c>
    </row>
    <row r="396" spans="1:7" ht="30" x14ac:dyDescent="0.25">
      <c r="A396" s="9">
        <f t="shared" si="34"/>
        <v>315</v>
      </c>
      <c r="B396" s="46" t="s">
        <v>550</v>
      </c>
      <c r="C396" s="46" t="s">
        <v>551</v>
      </c>
      <c r="D396" s="47" t="s">
        <v>72</v>
      </c>
      <c r="E396" s="101">
        <v>20</v>
      </c>
      <c r="F396" s="82"/>
      <c r="G396" s="49">
        <f t="shared" si="30"/>
        <v>0</v>
      </c>
    </row>
    <row r="397" spans="1:7" ht="30" x14ac:dyDescent="0.25">
      <c r="A397" s="9">
        <f t="shared" si="34"/>
        <v>316</v>
      </c>
      <c r="B397" s="46" t="s">
        <v>552</v>
      </c>
      <c r="C397" s="46" t="s">
        <v>553</v>
      </c>
      <c r="D397" s="47" t="s">
        <v>239</v>
      </c>
      <c r="E397" s="101">
        <v>2</v>
      </c>
      <c r="F397" s="82"/>
      <c r="G397" s="49">
        <f t="shared" si="30"/>
        <v>0</v>
      </c>
    </row>
    <row r="398" spans="1:7" ht="45" x14ac:dyDescent="0.25">
      <c r="A398" s="9">
        <f t="shared" si="34"/>
        <v>317</v>
      </c>
      <c r="B398" s="46" t="s">
        <v>448</v>
      </c>
      <c r="C398" s="46" t="s">
        <v>449</v>
      </c>
      <c r="D398" s="47" t="s">
        <v>130</v>
      </c>
      <c r="E398" s="101">
        <v>1</v>
      </c>
      <c r="F398" s="82"/>
      <c r="G398" s="49">
        <f t="shared" ref="G398:G453" si="35">E398*F398</f>
        <v>0</v>
      </c>
    </row>
    <row r="399" spans="1:7" ht="45" x14ac:dyDescent="0.25">
      <c r="A399" s="9">
        <f t="shared" si="34"/>
        <v>318</v>
      </c>
      <c r="B399" s="46" t="s">
        <v>450</v>
      </c>
      <c r="C399" s="46" t="s">
        <v>451</v>
      </c>
      <c r="D399" s="47" t="s">
        <v>130</v>
      </c>
      <c r="E399" s="101">
        <v>5</v>
      </c>
      <c r="F399" s="82"/>
      <c r="G399" s="49">
        <f t="shared" si="35"/>
        <v>0</v>
      </c>
    </row>
    <row r="400" spans="1:7" ht="30" x14ac:dyDescent="0.25">
      <c r="A400" s="9">
        <f t="shared" si="34"/>
        <v>319</v>
      </c>
      <c r="B400" s="46" t="s">
        <v>554</v>
      </c>
      <c r="C400" s="46" t="s">
        <v>555</v>
      </c>
      <c r="D400" s="47" t="s">
        <v>444</v>
      </c>
      <c r="E400" s="101">
        <v>1</v>
      </c>
      <c r="F400" s="82"/>
      <c r="G400" s="49">
        <f t="shared" si="35"/>
        <v>0</v>
      </c>
    </row>
    <row r="401" spans="1:7" ht="36.6" customHeight="1" x14ac:dyDescent="0.25">
      <c r="A401" s="9">
        <f t="shared" si="34"/>
        <v>320</v>
      </c>
      <c r="B401" s="46" t="s">
        <v>458</v>
      </c>
      <c r="C401" s="46" t="s">
        <v>459</v>
      </c>
      <c r="D401" s="47" t="s">
        <v>447</v>
      </c>
      <c r="E401" s="101">
        <v>1</v>
      </c>
      <c r="F401" s="82"/>
      <c r="G401" s="49">
        <f t="shared" si="35"/>
        <v>0</v>
      </c>
    </row>
    <row r="402" spans="1:7" ht="30.75" thickBot="1" x14ac:dyDescent="0.3">
      <c r="A402" s="9">
        <f t="shared" si="34"/>
        <v>321</v>
      </c>
      <c r="B402" s="78" t="s">
        <v>467</v>
      </c>
      <c r="C402" s="78" t="s">
        <v>468</v>
      </c>
      <c r="D402" s="88" t="s">
        <v>130</v>
      </c>
      <c r="E402" s="105">
        <v>2</v>
      </c>
      <c r="F402" s="89"/>
      <c r="G402" s="90">
        <f t="shared" si="35"/>
        <v>0</v>
      </c>
    </row>
    <row r="403" spans="1:7" ht="16.5" thickBot="1" x14ac:dyDescent="0.3">
      <c r="A403" s="20" t="s">
        <v>726</v>
      </c>
      <c r="B403" s="21"/>
      <c r="C403" s="21"/>
      <c r="D403" s="21"/>
      <c r="E403" s="21"/>
      <c r="F403" s="22"/>
      <c r="G403" s="2">
        <f>SUM(G381:G402)</f>
        <v>0</v>
      </c>
    </row>
    <row r="404" spans="1:7" ht="16.5" thickBot="1" x14ac:dyDescent="0.3">
      <c r="A404" s="10">
        <v>5</v>
      </c>
      <c r="B404" s="17" t="s">
        <v>698</v>
      </c>
      <c r="C404" s="18"/>
      <c r="D404" s="18"/>
      <c r="E404" s="18"/>
      <c r="F404" s="18"/>
      <c r="G404" s="19"/>
    </row>
    <row r="405" spans="1:7" ht="34.700000000000003" customHeight="1" x14ac:dyDescent="0.25">
      <c r="A405" s="84">
        <f>A402+1</f>
        <v>322</v>
      </c>
      <c r="B405" s="72" t="s">
        <v>4</v>
      </c>
      <c r="C405" s="72" t="s">
        <v>5</v>
      </c>
      <c r="D405" s="85" t="s">
        <v>6</v>
      </c>
      <c r="E405" s="104">
        <v>422.38</v>
      </c>
      <c r="F405" s="86"/>
      <c r="G405" s="87">
        <f t="shared" si="35"/>
        <v>0</v>
      </c>
    </row>
    <row r="406" spans="1:7" ht="45" x14ac:dyDescent="0.25">
      <c r="A406" s="9">
        <f>A405+1</f>
        <v>323</v>
      </c>
      <c r="B406" s="46" t="s">
        <v>7</v>
      </c>
      <c r="C406" s="46" t="s">
        <v>8</v>
      </c>
      <c r="D406" s="47" t="s">
        <v>6</v>
      </c>
      <c r="E406" s="101">
        <v>422.38</v>
      </c>
      <c r="F406" s="82"/>
      <c r="G406" s="49">
        <f t="shared" si="35"/>
        <v>0</v>
      </c>
    </row>
    <row r="407" spans="1:7" ht="30" x14ac:dyDescent="0.25">
      <c r="A407" s="9">
        <f t="shared" ref="A407:A430" si="36">A406+1</f>
        <v>324</v>
      </c>
      <c r="B407" s="46" t="s">
        <v>556</v>
      </c>
      <c r="C407" s="46" t="s">
        <v>557</v>
      </c>
      <c r="D407" s="47" t="s">
        <v>72</v>
      </c>
      <c r="E407" s="101">
        <v>84.3</v>
      </c>
      <c r="F407" s="82"/>
      <c r="G407" s="49">
        <f t="shared" si="35"/>
        <v>0</v>
      </c>
    </row>
    <row r="408" spans="1:7" ht="30" x14ac:dyDescent="0.25">
      <c r="A408" s="9">
        <f t="shared" si="36"/>
        <v>325</v>
      </c>
      <c r="B408" s="46" t="s">
        <v>194</v>
      </c>
      <c r="C408" s="46" t="s">
        <v>558</v>
      </c>
      <c r="D408" s="47" t="s">
        <v>72</v>
      </c>
      <c r="E408" s="101">
        <v>39.9</v>
      </c>
      <c r="F408" s="82"/>
      <c r="G408" s="49">
        <f t="shared" si="35"/>
        <v>0</v>
      </c>
    </row>
    <row r="409" spans="1:7" ht="30" x14ac:dyDescent="0.25">
      <c r="A409" s="9">
        <f t="shared" si="36"/>
        <v>326</v>
      </c>
      <c r="B409" s="46" t="s">
        <v>196</v>
      </c>
      <c r="C409" s="46" t="s">
        <v>559</v>
      </c>
      <c r="D409" s="47" t="s">
        <v>11</v>
      </c>
      <c r="E409" s="101">
        <v>5.48</v>
      </c>
      <c r="F409" s="82"/>
      <c r="G409" s="49">
        <f t="shared" si="35"/>
        <v>0</v>
      </c>
    </row>
    <row r="410" spans="1:7" ht="30" x14ac:dyDescent="0.25">
      <c r="A410" s="9">
        <f t="shared" si="36"/>
        <v>327</v>
      </c>
      <c r="B410" s="46" t="s">
        <v>196</v>
      </c>
      <c r="C410" s="46" t="s">
        <v>197</v>
      </c>
      <c r="D410" s="47" t="s">
        <v>11</v>
      </c>
      <c r="E410" s="101">
        <v>1.1200000000000001</v>
      </c>
      <c r="F410" s="82"/>
      <c r="G410" s="49">
        <f t="shared" si="35"/>
        <v>0</v>
      </c>
    </row>
    <row r="411" spans="1:7" ht="30" x14ac:dyDescent="0.25">
      <c r="A411" s="9">
        <f t="shared" si="36"/>
        <v>328</v>
      </c>
      <c r="B411" s="46" t="s">
        <v>560</v>
      </c>
      <c r="C411" s="46" t="s">
        <v>561</v>
      </c>
      <c r="D411" s="47" t="s">
        <v>11</v>
      </c>
      <c r="E411" s="101">
        <v>19.8</v>
      </c>
      <c r="F411" s="82"/>
      <c r="G411" s="49">
        <f t="shared" si="35"/>
        <v>0</v>
      </c>
    </row>
    <row r="412" spans="1:7" ht="30" x14ac:dyDescent="0.25">
      <c r="A412" s="9">
        <f t="shared" si="36"/>
        <v>329</v>
      </c>
      <c r="B412" s="46" t="s">
        <v>562</v>
      </c>
      <c r="C412" s="46" t="s">
        <v>563</v>
      </c>
      <c r="D412" s="47" t="s">
        <v>72</v>
      </c>
      <c r="E412" s="101">
        <v>84.3</v>
      </c>
      <c r="F412" s="82"/>
      <c r="G412" s="49">
        <f t="shared" si="35"/>
        <v>0</v>
      </c>
    </row>
    <row r="413" spans="1:7" ht="30" x14ac:dyDescent="0.25">
      <c r="A413" s="9">
        <f t="shared" si="36"/>
        <v>330</v>
      </c>
      <c r="B413" s="46" t="s">
        <v>564</v>
      </c>
      <c r="C413" s="46" t="s">
        <v>565</v>
      </c>
      <c r="D413" s="47" t="s">
        <v>72</v>
      </c>
      <c r="E413" s="101">
        <v>19.8</v>
      </c>
      <c r="F413" s="82"/>
      <c r="G413" s="49">
        <f t="shared" si="35"/>
        <v>0</v>
      </c>
    </row>
    <row r="414" spans="1:7" ht="45" x14ac:dyDescent="0.25">
      <c r="A414" s="9">
        <f t="shared" si="36"/>
        <v>331</v>
      </c>
      <c r="B414" s="46" t="s">
        <v>566</v>
      </c>
      <c r="C414" s="46" t="s">
        <v>567</v>
      </c>
      <c r="D414" s="47" t="s">
        <v>6</v>
      </c>
      <c r="E414" s="101">
        <v>380.7</v>
      </c>
      <c r="F414" s="82"/>
      <c r="G414" s="49">
        <f t="shared" si="35"/>
        <v>0</v>
      </c>
    </row>
    <row r="415" spans="1:7" ht="60" x14ac:dyDescent="0.25">
      <c r="A415" s="9">
        <f t="shared" si="36"/>
        <v>332</v>
      </c>
      <c r="B415" s="46" t="s">
        <v>568</v>
      </c>
      <c r="C415" s="46" t="s">
        <v>699</v>
      </c>
      <c r="D415" s="47" t="s">
        <v>6</v>
      </c>
      <c r="E415" s="101">
        <v>380.7</v>
      </c>
      <c r="F415" s="82"/>
      <c r="G415" s="49">
        <f t="shared" si="35"/>
        <v>0</v>
      </c>
    </row>
    <row r="416" spans="1:7" ht="45" x14ac:dyDescent="0.25">
      <c r="A416" s="9">
        <f t="shared" si="36"/>
        <v>333</v>
      </c>
      <c r="B416" s="46" t="s">
        <v>200</v>
      </c>
      <c r="C416" s="46" t="s">
        <v>201</v>
      </c>
      <c r="D416" s="47" t="s">
        <v>6</v>
      </c>
      <c r="E416" s="101">
        <v>339.89</v>
      </c>
      <c r="F416" s="82"/>
      <c r="G416" s="49">
        <f t="shared" si="35"/>
        <v>0</v>
      </c>
    </row>
    <row r="417" spans="1:7" ht="30" x14ac:dyDescent="0.25">
      <c r="A417" s="9">
        <f t="shared" si="36"/>
        <v>334</v>
      </c>
      <c r="B417" s="46" t="s">
        <v>569</v>
      </c>
      <c r="C417" s="46" t="s">
        <v>570</v>
      </c>
      <c r="D417" s="47" t="s">
        <v>6</v>
      </c>
      <c r="E417" s="101">
        <v>217.27</v>
      </c>
      <c r="F417" s="82"/>
      <c r="G417" s="49">
        <f t="shared" si="35"/>
        <v>0</v>
      </c>
    </row>
    <row r="418" spans="1:7" ht="45" x14ac:dyDescent="0.25">
      <c r="A418" s="9">
        <f t="shared" si="36"/>
        <v>335</v>
      </c>
      <c r="B418" s="46" t="s">
        <v>700</v>
      </c>
      <c r="C418" s="46" t="s">
        <v>701</v>
      </c>
      <c r="D418" s="47" t="s">
        <v>6</v>
      </c>
      <c r="E418" s="101">
        <v>217.27</v>
      </c>
      <c r="F418" s="82"/>
      <c r="G418" s="49">
        <f t="shared" si="35"/>
        <v>0</v>
      </c>
    </row>
    <row r="419" spans="1:7" ht="45" x14ac:dyDescent="0.25">
      <c r="A419" s="9">
        <f t="shared" si="36"/>
        <v>336</v>
      </c>
      <c r="B419" s="46" t="s">
        <v>206</v>
      </c>
      <c r="C419" s="46" t="s">
        <v>571</v>
      </c>
      <c r="D419" s="47" t="s">
        <v>6</v>
      </c>
      <c r="E419" s="101">
        <v>173.82</v>
      </c>
      <c r="F419" s="82"/>
      <c r="G419" s="49">
        <f t="shared" si="35"/>
        <v>0</v>
      </c>
    </row>
    <row r="420" spans="1:7" ht="45" x14ac:dyDescent="0.25">
      <c r="A420" s="9">
        <f t="shared" si="36"/>
        <v>337</v>
      </c>
      <c r="B420" s="46" t="s">
        <v>206</v>
      </c>
      <c r="C420" s="46" t="s">
        <v>572</v>
      </c>
      <c r="D420" s="47" t="s">
        <v>6</v>
      </c>
      <c r="E420" s="101">
        <v>43.45</v>
      </c>
      <c r="F420" s="82"/>
      <c r="G420" s="49">
        <f t="shared" si="35"/>
        <v>0</v>
      </c>
    </row>
    <row r="421" spans="1:7" ht="30" x14ac:dyDescent="0.25">
      <c r="A421" s="9">
        <f t="shared" si="36"/>
        <v>338</v>
      </c>
      <c r="B421" s="46" t="s">
        <v>573</v>
      </c>
      <c r="C421" s="46" t="s">
        <v>574</v>
      </c>
      <c r="D421" s="47" t="s">
        <v>6</v>
      </c>
      <c r="E421" s="101">
        <v>122.62</v>
      </c>
      <c r="F421" s="82"/>
      <c r="G421" s="49">
        <f t="shared" si="35"/>
        <v>0</v>
      </c>
    </row>
    <row r="422" spans="1:7" ht="30" x14ac:dyDescent="0.25">
      <c r="A422" s="9">
        <f t="shared" si="36"/>
        <v>339</v>
      </c>
      <c r="B422" s="46" t="s">
        <v>575</v>
      </c>
      <c r="C422" s="46" t="s">
        <v>576</v>
      </c>
      <c r="D422" s="47" t="s">
        <v>6</v>
      </c>
      <c r="E422" s="101">
        <v>73.3</v>
      </c>
      <c r="F422" s="82"/>
      <c r="G422" s="49">
        <f t="shared" si="35"/>
        <v>0</v>
      </c>
    </row>
    <row r="423" spans="1:7" ht="30" x14ac:dyDescent="0.25">
      <c r="A423" s="9">
        <f t="shared" si="36"/>
        <v>340</v>
      </c>
      <c r="B423" s="46" t="s">
        <v>577</v>
      </c>
      <c r="C423" s="46" t="s">
        <v>578</v>
      </c>
      <c r="D423" s="47" t="s">
        <v>6</v>
      </c>
      <c r="E423" s="101">
        <v>73.3</v>
      </c>
      <c r="F423" s="82"/>
      <c r="G423" s="49">
        <f t="shared" si="35"/>
        <v>0</v>
      </c>
    </row>
    <row r="424" spans="1:7" ht="60" x14ac:dyDescent="0.25">
      <c r="A424" s="9">
        <f t="shared" si="36"/>
        <v>341</v>
      </c>
      <c r="B424" s="46" t="s">
        <v>579</v>
      </c>
      <c r="C424" s="46" t="s">
        <v>580</v>
      </c>
      <c r="D424" s="47" t="s">
        <v>6</v>
      </c>
      <c r="E424" s="101">
        <v>73.3</v>
      </c>
      <c r="F424" s="82"/>
      <c r="G424" s="49">
        <f t="shared" si="35"/>
        <v>0</v>
      </c>
    </row>
    <row r="425" spans="1:7" ht="45" x14ac:dyDescent="0.25">
      <c r="A425" s="9">
        <f t="shared" si="36"/>
        <v>342</v>
      </c>
      <c r="B425" s="46" t="s">
        <v>581</v>
      </c>
      <c r="C425" s="46" t="s">
        <v>582</v>
      </c>
      <c r="D425" s="47" t="s">
        <v>6</v>
      </c>
      <c r="E425" s="101">
        <v>73.3</v>
      </c>
      <c r="F425" s="82"/>
      <c r="G425" s="49">
        <f t="shared" si="35"/>
        <v>0</v>
      </c>
    </row>
    <row r="426" spans="1:7" ht="45" x14ac:dyDescent="0.25">
      <c r="A426" s="9">
        <f t="shared" si="36"/>
        <v>343</v>
      </c>
      <c r="B426" s="46" t="s">
        <v>700</v>
      </c>
      <c r="C426" s="46" t="s">
        <v>702</v>
      </c>
      <c r="D426" s="47" t="s">
        <v>6</v>
      </c>
      <c r="E426" s="101">
        <v>49.32</v>
      </c>
      <c r="F426" s="82"/>
      <c r="G426" s="49">
        <f t="shared" si="35"/>
        <v>0</v>
      </c>
    </row>
    <row r="427" spans="1:7" ht="45" x14ac:dyDescent="0.25">
      <c r="A427" s="9">
        <f t="shared" si="36"/>
        <v>344</v>
      </c>
      <c r="B427" s="46" t="s">
        <v>206</v>
      </c>
      <c r="C427" s="46" t="s">
        <v>207</v>
      </c>
      <c r="D427" s="47" t="s">
        <v>6</v>
      </c>
      <c r="E427" s="101">
        <v>39.450000000000003</v>
      </c>
      <c r="F427" s="82"/>
      <c r="G427" s="49">
        <f t="shared" si="35"/>
        <v>0</v>
      </c>
    </row>
    <row r="428" spans="1:7" ht="45" x14ac:dyDescent="0.25">
      <c r="A428" s="9">
        <f t="shared" si="36"/>
        <v>345</v>
      </c>
      <c r="B428" s="46" t="s">
        <v>206</v>
      </c>
      <c r="C428" s="46" t="s">
        <v>208</v>
      </c>
      <c r="D428" s="47" t="s">
        <v>6</v>
      </c>
      <c r="E428" s="101">
        <v>9.86</v>
      </c>
      <c r="F428" s="82"/>
      <c r="G428" s="49">
        <f t="shared" si="35"/>
        <v>0</v>
      </c>
    </row>
    <row r="429" spans="1:7" ht="60" x14ac:dyDescent="0.25">
      <c r="A429" s="9">
        <f t="shared" si="36"/>
        <v>346</v>
      </c>
      <c r="B429" s="46" t="s">
        <v>583</v>
      </c>
      <c r="C429" s="46" t="s">
        <v>584</v>
      </c>
      <c r="D429" s="47" t="s">
        <v>6</v>
      </c>
      <c r="E429" s="101">
        <v>1297.27</v>
      </c>
      <c r="F429" s="82"/>
      <c r="G429" s="49">
        <f t="shared" si="35"/>
        <v>0</v>
      </c>
    </row>
    <row r="430" spans="1:7" ht="60.75" thickBot="1" x14ac:dyDescent="0.3">
      <c r="A430" s="9">
        <f t="shared" si="36"/>
        <v>347</v>
      </c>
      <c r="B430" s="78" t="s">
        <v>585</v>
      </c>
      <c r="C430" s="78" t="s">
        <v>586</v>
      </c>
      <c r="D430" s="88" t="s">
        <v>6</v>
      </c>
      <c r="E430" s="105">
        <v>1370.57</v>
      </c>
      <c r="F430" s="89"/>
      <c r="G430" s="90">
        <f t="shared" si="35"/>
        <v>0</v>
      </c>
    </row>
    <row r="431" spans="1:7" ht="16.5" thickBot="1" x14ac:dyDescent="0.3">
      <c r="A431" s="20" t="s">
        <v>727</v>
      </c>
      <c r="B431" s="21"/>
      <c r="C431" s="21"/>
      <c r="D431" s="21"/>
      <c r="E431" s="21"/>
      <c r="F431" s="22"/>
      <c r="G431" s="2">
        <f>SUM(G405:G430)</f>
        <v>0</v>
      </c>
    </row>
    <row r="432" spans="1:7" ht="16.5" thickBot="1" x14ac:dyDescent="0.3">
      <c r="A432" s="10">
        <v>6</v>
      </c>
      <c r="B432" s="17" t="s">
        <v>703</v>
      </c>
      <c r="C432" s="18"/>
      <c r="D432" s="18"/>
      <c r="E432" s="18"/>
      <c r="F432" s="18"/>
      <c r="G432" s="19"/>
    </row>
    <row r="433" spans="1:7" ht="45.95" customHeight="1" x14ac:dyDescent="0.25">
      <c r="A433" s="84">
        <f>A430+1</f>
        <v>348</v>
      </c>
      <c r="B433" s="72" t="s">
        <v>525</v>
      </c>
      <c r="C433" s="72" t="s">
        <v>587</v>
      </c>
      <c r="D433" s="85" t="s">
        <v>527</v>
      </c>
      <c r="E433" s="104">
        <v>71</v>
      </c>
      <c r="F433" s="86"/>
      <c r="G433" s="87">
        <f t="shared" si="35"/>
        <v>0</v>
      </c>
    </row>
    <row r="434" spans="1:7" ht="60" x14ac:dyDescent="0.25">
      <c r="A434" s="9">
        <f>A433+1</f>
        <v>349</v>
      </c>
      <c r="B434" s="46" t="s">
        <v>704</v>
      </c>
      <c r="C434" s="46" t="s">
        <v>588</v>
      </c>
      <c r="D434" s="47" t="s">
        <v>72</v>
      </c>
      <c r="E434" s="101">
        <v>2.42</v>
      </c>
      <c r="F434" s="82"/>
      <c r="G434" s="49">
        <f t="shared" si="35"/>
        <v>0</v>
      </c>
    </row>
    <row r="435" spans="1:7" ht="60" x14ac:dyDescent="0.25">
      <c r="A435" s="9">
        <f t="shared" ref="A435:A449" si="37">A434+1</f>
        <v>350</v>
      </c>
      <c r="B435" s="46" t="s">
        <v>705</v>
      </c>
      <c r="C435" s="46" t="s">
        <v>589</v>
      </c>
      <c r="D435" s="47" t="s">
        <v>72</v>
      </c>
      <c r="E435" s="101">
        <v>1.9</v>
      </c>
      <c r="F435" s="82"/>
      <c r="G435" s="49">
        <f t="shared" si="35"/>
        <v>0</v>
      </c>
    </row>
    <row r="436" spans="1:7" ht="60" x14ac:dyDescent="0.25">
      <c r="A436" s="9">
        <f t="shared" si="37"/>
        <v>351</v>
      </c>
      <c r="B436" s="46" t="s">
        <v>132</v>
      </c>
      <c r="C436" s="46" t="s">
        <v>590</v>
      </c>
      <c r="D436" s="47" t="s">
        <v>6</v>
      </c>
      <c r="E436" s="101">
        <v>9.73</v>
      </c>
      <c r="F436" s="82"/>
      <c r="G436" s="49">
        <f t="shared" si="35"/>
        <v>0</v>
      </c>
    </row>
    <row r="437" spans="1:7" ht="45" x14ac:dyDescent="0.25">
      <c r="A437" s="9">
        <f t="shared" si="37"/>
        <v>352</v>
      </c>
      <c r="B437" s="46" t="s">
        <v>591</v>
      </c>
      <c r="C437" s="46" t="s">
        <v>592</v>
      </c>
      <c r="D437" s="47" t="s">
        <v>11</v>
      </c>
      <c r="E437" s="101">
        <v>1.46</v>
      </c>
      <c r="F437" s="82"/>
      <c r="G437" s="49">
        <f t="shared" si="35"/>
        <v>0</v>
      </c>
    </row>
    <row r="438" spans="1:7" ht="30" x14ac:dyDescent="0.25">
      <c r="A438" s="9">
        <f t="shared" si="37"/>
        <v>353</v>
      </c>
      <c r="B438" s="46" t="s">
        <v>27</v>
      </c>
      <c r="C438" s="46" t="s">
        <v>28</v>
      </c>
      <c r="D438" s="47" t="s">
        <v>29</v>
      </c>
      <c r="E438" s="101">
        <v>0.38</v>
      </c>
      <c r="F438" s="82"/>
      <c r="G438" s="49">
        <f t="shared" si="35"/>
        <v>0</v>
      </c>
    </row>
    <row r="439" spans="1:7" ht="45" x14ac:dyDescent="0.25">
      <c r="A439" s="9">
        <f t="shared" si="37"/>
        <v>354</v>
      </c>
      <c r="B439" s="46" t="s">
        <v>593</v>
      </c>
      <c r="C439" s="46" t="s">
        <v>594</v>
      </c>
      <c r="D439" s="47" t="s">
        <v>29</v>
      </c>
      <c r="E439" s="101">
        <v>7.0000000000000007E-2</v>
      </c>
      <c r="F439" s="82"/>
      <c r="G439" s="49">
        <f t="shared" si="35"/>
        <v>0</v>
      </c>
    </row>
    <row r="440" spans="1:7" ht="60" x14ac:dyDescent="0.25">
      <c r="A440" s="9">
        <f t="shared" si="37"/>
        <v>355</v>
      </c>
      <c r="B440" s="46" t="s">
        <v>696</v>
      </c>
      <c r="C440" s="46" t="s">
        <v>595</v>
      </c>
      <c r="D440" s="47" t="s">
        <v>11</v>
      </c>
      <c r="E440" s="101">
        <v>8.42</v>
      </c>
      <c r="F440" s="82"/>
      <c r="G440" s="49">
        <f t="shared" si="35"/>
        <v>0</v>
      </c>
    </row>
    <row r="441" spans="1:7" ht="60" x14ac:dyDescent="0.25">
      <c r="A441" s="9">
        <f t="shared" si="37"/>
        <v>356</v>
      </c>
      <c r="B441" s="46" t="s">
        <v>706</v>
      </c>
      <c r="C441" s="46" t="s">
        <v>596</v>
      </c>
      <c r="D441" s="47" t="s">
        <v>11</v>
      </c>
      <c r="E441" s="101">
        <v>3.31</v>
      </c>
      <c r="F441" s="82"/>
      <c r="G441" s="49">
        <f t="shared" si="35"/>
        <v>0</v>
      </c>
    </row>
    <row r="442" spans="1:7" ht="60" x14ac:dyDescent="0.25">
      <c r="A442" s="9">
        <f t="shared" si="37"/>
        <v>357</v>
      </c>
      <c r="B442" s="46" t="s">
        <v>707</v>
      </c>
      <c r="C442" s="46" t="s">
        <v>597</v>
      </c>
      <c r="D442" s="47" t="s">
        <v>6</v>
      </c>
      <c r="E442" s="101">
        <v>8.58</v>
      </c>
      <c r="F442" s="82"/>
      <c r="G442" s="49">
        <f t="shared" si="35"/>
        <v>0</v>
      </c>
    </row>
    <row r="443" spans="1:7" ht="60" x14ac:dyDescent="0.25">
      <c r="A443" s="9">
        <f t="shared" si="37"/>
        <v>358</v>
      </c>
      <c r="B443" s="46" t="s">
        <v>707</v>
      </c>
      <c r="C443" s="46" t="s">
        <v>598</v>
      </c>
      <c r="D443" s="47" t="s">
        <v>6</v>
      </c>
      <c r="E443" s="101">
        <v>2.86</v>
      </c>
      <c r="F443" s="82"/>
      <c r="G443" s="49">
        <f t="shared" si="35"/>
        <v>0</v>
      </c>
    </row>
    <row r="444" spans="1:7" ht="90" x14ac:dyDescent="0.25">
      <c r="A444" s="9">
        <f t="shared" si="37"/>
        <v>359</v>
      </c>
      <c r="B444" s="46" t="s">
        <v>708</v>
      </c>
      <c r="C444" s="46" t="s">
        <v>599</v>
      </c>
      <c r="D444" s="47" t="s">
        <v>72</v>
      </c>
      <c r="E444" s="101">
        <v>29.25</v>
      </c>
      <c r="F444" s="82"/>
      <c r="G444" s="49">
        <f t="shared" si="35"/>
        <v>0</v>
      </c>
    </row>
    <row r="445" spans="1:7" ht="90" x14ac:dyDescent="0.25">
      <c r="A445" s="9">
        <f t="shared" si="37"/>
        <v>360</v>
      </c>
      <c r="B445" s="46" t="s">
        <v>709</v>
      </c>
      <c r="C445" s="46" t="s">
        <v>600</v>
      </c>
      <c r="D445" s="47" t="s">
        <v>127</v>
      </c>
      <c r="E445" s="101">
        <v>13</v>
      </c>
      <c r="F445" s="82"/>
      <c r="G445" s="49">
        <f t="shared" si="35"/>
        <v>0</v>
      </c>
    </row>
    <row r="446" spans="1:7" ht="75" x14ac:dyDescent="0.25">
      <c r="A446" s="9">
        <f t="shared" si="37"/>
        <v>361</v>
      </c>
      <c r="B446" s="46" t="s">
        <v>710</v>
      </c>
      <c r="C446" s="46" t="s">
        <v>601</v>
      </c>
      <c r="D446" s="47" t="s">
        <v>127</v>
      </c>
      <c r="E446" s="101">
        <v>50</v>
      </c>
      <c r="F446" s="82"/>
      <c r="G446" s="49">
        <f t="shared" si="35"/>
        <v>0</v>
      </c>
    </row>
    <row r="447" spans="1:7" ht="60" x14ac:dyDescent="0.25">
      <c r="A447" s="9">
        <f t="shared" si="37"/>
        <v>362</v>
      </c>
      <c r="B447" s="46" t="s">
        <v>602</v>
      </c>
      <c r="C447" s="46" t="s">
        <v>603</v>
      </c>
      <c r="D447" s="47" t="s">
        <v>72</v>
      </c>
      <c r="E447" s="101">
        <v>129.9</v>
      </c>
      <c r="F447" s="82"/>
      <c r="G447" s="49">
        <f t="shared" si="35"/>
        <v>0</v>
      </c>
    </row>
    <row r="448" spans="1:7" ht="90" x14ac:dyDescent="0.25">
      <c r="A448" s="9">
        <f t="shared" si="37"/>
        <v>363</v>
      </c>
      <c r="B448" s="46" t="s">
        <v>711</v>
      </c>
      <c r="C448" s="46" t="s">
        <v>604</v>
      </c>
      <c r="D448" s="47" t="s">
        <v>127</v>
      </c>
      <c r="E448" s="101">
        <v>56</v>
      </c>
      <c r="F448" s="82"/>
      <c r="G448" s="49">
        <f t="shared" si="35"/>
        <v>0</v>
      </c>
    </row>
    <row r="449" spans="1:7" ht="105.75" thickBot="1" x14ac:dyDescent="0.3">
      <c r="A449" s="9">
        <f t="shared" si="37"/>
        <v>364</v>
      </c>
      <c r="B449" s="78" t="s">
        <v>711</v>
      </c>
      <c r="C449" s="78" t="s">
        <v>605</v>
      </c>
      <c r="D449" s="88" t="s">
        <v>127</v>
      </c>
      <c r="E449" s="105">
        <v>12</v>
      </c>
      <c r="F449" s="89"/>
      <c r="G449" s="91">
        <f t="shared" si="35"/>
        <v>0</v>
      </c>
    </row>
    <row r="450" spans="1:7" ht="16.5" thickBot="1" x14ac:dyDescent="0.3">
      <c r="A450" s="20" t="s">
        <v>728</v>
      </c>
      <c r="B450" s="21"/>
      <c r="C450" s="21"/>
      <c r="D450" s="21"/>
      <c r="E450" s="21"/>
      <c r="F450" s="22"/>
      <c r="G450" s="1">
        <f>SUM(G433:G449)</f>
        <v>0</v>
      </c>
    </row>
    <row r="451" spans="1:7" ht="16.5" thickBot="1" x14ac:dyDescent="0.3">
      <c r="A451" s="10">
        <v>7</v>
      </c>
      <c r="B451" s="17" t="s">
        <v>712</v>
      </c>
      <c r="C451" s="18"/>
      <c r="D451" s="18"/>
      <c r="E451" s="18"/>
      <c r="F451" s="18"/>
      <c r="G451" s="19"/>
    </row>
    <row r="452" spans="1:7" ht="38.65" customHeight="1" x14ac:dyDescent="0.25">
      <c r="A452" s="92">
        <f>A449+1</f>
        <v>365</v>
      </c>
      <c r="B452" s="72" t="s">
        <v>529</v>
      </c>
      <c r="C452" s="72" t="s">
        <v>606</v>
      </c>
      <c r="D452" s="85" t="s">
        <v>239</v>
      </c>
      <c r="E452" s="104">
        <v>1</v>
      </c>
      <c r="F452" s="86">
        <v>0</v>
      </c>
      <c r="G452" s="93">
        <f t="shared" si="35"/>
        <v>0</v>
      </c>
    </row>
    <row r="453" spans="1:7" ht="45.75" thickBot="1" x14ac:dyDescent="0.3">
      <c r="A453" s="77">
        <f>A452+1</f>
        <v>366</v>
      </c>
      <c r="B453" s="78" t="s">
        <v>529</v>
      </c>
      <c r="C453" s="78" t="s">
        <v>607</v>
      </c>
      <c r="D453" s="88" t="s">
        <v>239</v>
      </c>
      <c r="E453" s="105">
        <v>1</v>
      </c>
      <c r="F453" s="89">
        <v>0</v>
      </c>
      <c r="G453" s="91">
        <f t="shared" si="35"/>
        <v>0</v>
      </c>
    </row>
    <row r="454" spans="1:7" ht="16.5" thickBot="1" x14ac:dyDescent="0.3">
      <c r="A454" s="20" t="s">
        <v>729</v>
      </c>
      <c r="B454" s="21"/>
      <c r="C454" s="21"/>
      <c r="D454" s="21"/>
      <c r="E454" s="21"/>
      <c r="F454" s="22"/>
      <c r="G454" s="3">
        <f>SUM(G452:G453)</f>
        <v>0</v>
      </c>
    </row>
    <row r="455" spans="1:7" ht="16.5" thickBot="1" x14ac:dyDescent="0.3">
      <c r="A455" s="94"/>
      <c r="B455" s="95"/>
      <c r="C455" s="11" t="s">
        <v>730</v>
      </c>
      <c r="D455" s="12"/>
      <c r="E455" s="13"/>
      <c r="F455" s="96"/>
      <c r="G455" s="4">
        <f>G334+G349+G379+G403+G431+G450+G454</f>
        <v>0</v>
      </c>
    </row>
    <row r="456" spans="1:7" ht="16.5" thickBot="1" x14ac:dyDescent="0.3">
      <c r="B456" s="97"/>
      <c r="C456" s="11" t="s">
        <v>717</v>
      </c>
      <c r="D456" s="12"/>
      <c r="E456" s="13"/>
      <c r="F456" s="98">
        <v>0.23</v>
      </c>
      <c r="G456" s="4">
        <f>G455*23%</f>
        <v>0</v>
      </c>
    </row>
    <row r="457" spans="1:7" ht="16.5" thickBot="1" x14ac:dyDescent="0.3">
      <c r="B457" s="97"/>
      <c r="C457" s="14" t="s">
        <v>716</v>
      </c>
      <c r="D457" s="15"/>
      <c r="E457" s="16"/>
      <c r="F457" s="96"/>
      <c r="G457" s="5">
        <f>G455+G456</f>
        <v>0</v>
      </c>
    </row>
    <row r="458" spans="1:7" x14ac:dyDescent="0.25">
      <c r="C458" s="28"/>
      <c r="F458" s="99"/>
    </row>
  </sheetData>
  <mergeCells count="25">
    <mergeCell ref="A431:F431"/>
    <mergeCell ref="B432:G432"/>
    <mergeCell ref="A450:F450"/>
    <mergeCell ref="B451:G451"/>
    <mergeCell ref="B350:G350"/>
    <mergeCell ref="A379:F379"/>
    <mergeCell ref="B380:G380"/>
    <mergeCell ref="A403:F403"/>
    <mergeCell ref="B404:G404"/>
    <mergeCell ref="C456:E456"/>
    <mergeCell ref="C457:E457"/>
    <mergeCell ref="A2:G3"/>
    <mergeCell ref="A1:G1"/>
    <mergeCell ref="B5:G5"/>
    <mergeCell ref="B6:G6"/>
    <mergeCell ref="B153:G153"/>
    <mergeCell ref="B152:F152"/>
    <mergeCell ref="B220:F220"/>
    <mergeCell ref="B221:G221"/>
    <mergeCell ref="B333:F333"/>
    <mergeCell ref="A334:F334"/>
    <mergeCell ref="B335:G335"/>
    <mergeCell ref="C455:E455"/>
    <mergeCell ref="A454:F454"/>
    <mergeCell ref="A349:F349"/>
  </mergeCells>
  <pageMargins left="0.7" right="0.7" top="0.75" bottom="0.75" header="0.3" footer="0.3"/>
  <pageSetup paperSize="9" scale="67" orientation="portrait" r:id="rId1"/>
  <rowBreaks count="1" manualBreakCount="1"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uproszczony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Bartolomeo</dc:creator>
  <cp:lastModifiedBy>Jan Kocur</cp:lastModifiedBy>
  <cp:lastPrinted>2021-03-09T11:46:33Z</cp:lastPrinted>
  <dcterms:created xsi:type="dcterms:W3CDTF">2020-03-03T11:00:49Z</dcterms:created>
  <dcterms:modified xsi:type="dcterms:W3CDTF">2021-03-10T07:50:56Z</dcterms:modified>
</cp:coreProperties>
</file>