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<sst xmlns="http://schemas.openxmlformats.org/spreadsheetml/2006/main" count="46" uniqueCount="37">
  <si>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</si>
  <si>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</si>
  <si>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</si>
  <si>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</si>
  <si>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</si>
  <si>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</si>
  <si>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</si>
  <si>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</si>
  <si>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</si>
  <si>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</si>
  <si>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</si>
  <si>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</si>
  <si>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</si>
  <si>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</si>
  <si>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</si>
  <si>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</si>
  <si>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</si>
  <si>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</si>
  <si>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</si>
  <si>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</si>
  <si>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</si>
  <si>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</si>
  <si>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</si>
  <si>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</si>
  <si>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</si>
  <si>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</si>
  <si>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</si>
  <si>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</si>
  <si>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</si>
  <si>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</si>
  <si>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kW/m-c</t>
  </si>
  <si>
    <t>Stawka opłaty kogeneracyjnej - zł/kWh</t>
  </si>
  <si>
    <t>opłata mocowa</t>
  </si>
  <si>
    <t xml:space="preserve">do kalkulacji kosztów dostawy energii elektrycznej </t>
  </si>
  <si>
    <t>Gmina Lipno</t>
  </si>
  <si>
    <t>ZAŁĄCZNIK nr 1.1 do SWZ</t>
  </si>
  <si>
    <t>Grupa taryfowa C21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</si>
</sst>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"/>
    <numFmt numFmtId="169" formatCode="#,##0.00000\ _z_ł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4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5" fillId="0" borderId="11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4" fillId="0" borderId="0" xfId="0" applyNumberFormat="1" applyFont="1" applyBorder="1" applyAlignment="1">
      <alignment vertical="center" wrapText="1"/>
    </xf>
    <xf numFmtId="167" fontId="48" fillId="0" borderId="0" xfId="0" applyNumberFormat="1" applyFont="1" applyAlignment="1">
      <alignment/>
    </xf>
    <xf numFmtId="1" fontId="45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5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/>
    </xf>
    <xf numFmtId="0" fontId="45" fillId="0" borderId="22" xfId="0" applyFont="1" applyBorder="1" applyAlignment="1">
      <alignment vertical="center"/>
    </xf>
    <xf numFmtId="1" fontId="45" fillId="0" borderId="23" xfId="0" applyNumberFormat="1" applyFont="1" applyBorder="1" applyAlignment="1">
      <alignment vertical="center" wrapText="1"/>
    </xf>
    <xf numFmtId="0" fontId="48" fillId="0" borderId="23" xfId="0" applyFont="1" applyBorder="1" applyAlignment="1">
      <alignment/>
    </xf>
    <xf numFmtId="0" fontId="45" fillId="0" borderId="24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45" fillId="33" borderId="11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67" fontId="45" fillId="33" borderId="12" xfId="0" applyNumberFormat="1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167" fontId="45" fillId="33" borderId="13" xfId="0" applyNumberFormat="1" applyFont="1" applyFill="1" applyBorder="1" applyAlignment="1">
      <alignment horizontal="center" vertical="center" wrapText="1"/>
    </xf>
    <xf numFmtId="167" fontId="45" fillId="33" borderId="15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167" fontId="45" fillId="33" borderId="28" xfId="0" applyNumberFormat="1" applyFont="1" applyFill="1" applyBorder="1" applyAlignment="1">
      <alignment horizontal="center" vertical="center" wrapText="1"/>
    </xf>
    <xf numFmtId="167" fontId="45" fillId="33" borderId="29" xfId="0" applyNumberFormat="1" applyFont="1" applyFill="1" applyBorder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1" fontId="45" fillId="0" borderId="34" xfId="0" applyNumberFormat="1" applyFont="1" applyBorder="1" applyAlignment="1">
      <alignment horizontal="center" vertical="center" wrapText="1"/>
    </xf>
    <xf numFmtId="1" fontId="45" fillId="0" borderId="35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" fontId="45" fillId="0" borderId="28" xfId="0" applyNumberFormat="1" applyFont="1" applyBorder="1" applyAlignment="1">
      <alignment horizontal="center" vertical="center" wrapText="1"/>
    </xf>
    <xf numFmtId="4" fontId="45" fillId="0" borderId="29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4" fillId="0" borderId="28" xfId="0" applyFont="1" applyBorder="1" applyAlignment="1">
      <alignment horizontal="center" vertical="center" wrapText="1"/>
    </xf>
    <xf numFmtId="0" fontId="48" fillId="0" borderId="36" xfId="0" applyFont="1" applyBorder="1" applyAlignment="1">
      <alignment wrapText="1"/>
    </xf>
    <xf numFmtId="0" fontId="48" fillId="0" borderId="29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4" fillId="0" borderId="3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67" fontId="44" fillId="0" borderId="28" xfId="0" applyNumberFormat="1" applyFont="1" applyBorder="1" applyAlignment="1">
      <alignment horizontal="center" vertical="center" wrapText="1"/>
    </xf>
    <xf numFmtId="167" fontId="48" fillId="0" borderId="36" xfId="0" applyNumberFormat="1" applyFont="1" applyBorder="1" applyAlignment="1">
      <alignment horizontal="center" vertical="center" wrapText="1"/>
    </xf>
    <xf numFmtId="167" fontId="48" fillId="0" borderId="29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1">
      <selection activeCell="M18" sqref="M18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6" max="6" width="11.71093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7" ht="14.25">
      <c r="B1" s="8"/>
      <c r="G1" s="29" t="s">
        <v>35</v>
      </c>
    </row>
    <row r="2" spans="2:7" ht="15" customHeight="1">
      <c r="B2" s="8"/>
      <c r="D2" t="s">
        <v>25</v>
      </c>
      <c r="G2" s="29" t="s">
        <v>33</v>
      </c>
    </row>
    <row r="3" spans="2:4" ht="14.25">
      <c r="B3" s="2"/>
      <c r="D3" t="s">
        <v>36</v>
      </c>
    </row>
    <row r="4" ht="14.25">
      <c r="B4" s="2" t="s">
        <v>34</v>
      </c>
    </row>
    <row r="5" ht="15" thickBot="1">
      <c r="B5" s="16" t="s">
        <v>26</v>
      </c>
    </row>
    <row r="6" spans="1:11" ht="15" customHeight="1">
      <c r="A6" s="106"/>
      <c r="B6" s="100" t="s">
        <v>0</v>
      </c>
      <c r="C6" s="101"/>
      <c r="D6" s="100" t="s">
        <v>19</v>
      </c>
      <c r="E6" s="110"/>
      <c r="F6" s="101"/>
      <c r="G6" s="107" t="s">
        <v>20</v>
      </c>
      <c r="H6" s="96" t="s">
        <v>1</v>
      </c>
      <c r="I6" s="96" t="s">
        <v>2</v>
      </c>
      <c r="J6" s="84"/>
      <c r="K6" s="20"/>
    </row>
    <row r="7" spans="1:11" ht="18" customHeight="1">
      <c r="A7" s="106"/>
      <c r="B7" s="102"/>
      <c r="C7" s="103"/>
      <c r="D7" s="102"/>
      <c r="E7" s="111"/>
      <c r="F7" s="103"/>
      <c r="G7" s="108"/>
      <c r="H7" s="97"/>
      <c r="I7" s="97"/>
      <c r="J7" s="99"/>
      <c r="K7" s="20"/>
    </row>
    <row r="8" spans="1:11" ht="7.5" customHeight="1" thickBot="1">
      <c r="A8" s="106"/>
      <c r="B8" s="104"/>
      <c r="C8" s="105"/>
      <c r="D8" s="104"/>
      <c r="E8" s="112"/>
      <c r="F8" s="105"/>
      <c r="G8" s="109"/>
      <c r="H8" s="98"/>
      <c r="I8" s="98"/>
      <c r="J8" s="99"/>
      <c r="K8" s="20"/>
    </row>
    <row r="9" spans="2:11" ht="14.25">
      <c r="B9" s="21"/>
      <c r="C9" s="58" t="s">
        <v>4</v>
      </c>
      <c r="D9" s="64">
        <v>105440</v>
      </c>
      <c r="E9" s="65"/>
      <c r="F9" s="60" t="s">
        <v>5</v>
      </c>
      <c r="G9" s="62"/>
      <c r="H9" s="92">
        <v>0</v>
      </c>
      <c r="I9" s="92">
        <v>0</v>
      </c>
      <c r="J9" s="84"/>
      <c r="K9" s="20"/>
    </row>
    <row r="10" spans="2:11" ht="35.25" customHeight="1" thickBot="1">
      <c r="B10" s="3" t="s">
        <v>3</v>
      </c>
      <c r="C10" s="59"/>
      <c r="D10" s="66"/>
      <c r="E10" s="67"/>
      <c r="F10" s="61"/>
      <c r="G10" s="63"/>
      <c r="H10" s="93"/>
      <c r="I10" s="93"/>
      <c r="J10" s="84"/>
      <c r="K10" s="20"/>
    </row>
    <row r="11" spans="2:11" ht="15" thickBot="1">
      <c r="B11" s="85" t="s">
        <v>6</v>
      </c>
      <c r="C11" s="86"/>
      <c r="D11" s="32">
        <f>C27</f>
        <v>2</v>
      </c>
      <c r="E11" s="22" t="s">
        <v>22</v>
      </c>
      <c r="F11" s="4" t="str">
        <f>CONCATENATE("za ",$C$26," m-cy")</f>
        <v>za 24 m-cy</v>
      </c>
      <c r="G11" s="49"/>
      <c r="H11" s="10">
        <f>ROUND(G11*C26*C27,)</f>
        <v>0</v>
      </c>
      <c r="I11" s="10">
        <f>ROUND(H11*1.23,2)</f>
        <v>0</v>
      </c>
      <c r="J11" s="15"/>
      <c r="K11" s="20"/>
    </row>
    <row r="12" spans="2:11" ht="27" thickBot="1">
      <c r="B12" s="3" t="s">
        <v>7</v>
      </c>
      <c r="C12" s="3" t="s">
        <v>8</v>
      </c>
      <c r="D12" s="91">
        <v>105440</v>
      </c>
      <c r="E12" s="90"/>
      <c r="F12" s="3" t="s">
        <v>5</v>
      </c>
      <c r="G12" s="50"/>
      <c r="H12" s="10">
        <f>ROUND(G12*C27*C28,)</f>
        <v>0</v>
      </c>
      <c r="I12" s="10">
        <f>ROUND(H12*D27*D28,)</f>
        <v>0</v>
      </c>
      <c r="J12" s="15"/>
      <c r="K12" s="20"/>
    </row>
    <row r="13" spans="2:11" ht="15" thickBot="1">
      <c r="B13" s="87"/>
      <c r="C13" s="88"/>
      <c r="D13" s="88"/>
      <c r="E13" s="88"/>
      <c r="F13" s="88"/>
      <c r="G13" s="88"/>
      <c r="H13" s="88"/>
      <c r="I13" s="89"/>
      <c r="J13" s="15"/>
      <c r="K13" s="20"/>
    </row>
    <row r="14" spans="2:11" ht="15" thickBot="1">
      <c r="B14" s="69" t="s">
        <v>9</v>
      </c>
      <c r="C14" s="70"/>
      <c r="D14" s="70"/>
      <c r="E14" s="70"/>
      <c r="F14" s="70"/>
      <c r="G14" s="70"/>
      <c r="H14" s="70"/>
      <c r="I14" s="75"/>
      <c r="J14" s="21"/>
      <c r="K14" s="20"/>
    </row>
    <row r="15" spans="2:11" ht="30" customHeight="1" thickBot="1">
      <c r="B15" s="56" t="s">
        <v>10</v>
      </c>
      <c r="C15" s="57"/>
      <c r="D15" s="78">
        <v>105440</v>
      </c>
      <c r="E15" s="90"/>
      <c r="F15" s="18" t="s">
        <v>5</v>
      </c>
      <c r="G15" s="51"/>
      <c r="H15" s="10">
        <f>ROUND(G15*C30*C31,)</f>
        <v>0</v>
      </c>
      <c r="I15" s="12">
        <f aca="true" t="shared" si="0" ref="I15:I22">ROUND(H15*1.23,2)</f>
        <v>0</v>
      </c>
      <c r="J15" s="15"/>
      <c r="K15" s="23"/>
    </row>
    <row r="16" spans="2:11" ht="24.75" customHeight="1" thickBot="1">
      <c r="B16" s="56" t="s">
        <v>11</v>
      </c>
      <c r="C16" s="57"/>
      <c r="D16" s="78">
        <f>D9</f>
        <v>105440</v>
      </c>
      <c r="E16" s="90"/>
      <c r="F16" s="4" t="s">
        <v>5</v>
      </c>
      <c r="G16" s="49"/>
      <c r="H16" s="10">
        <f>ROUND(G16*C31*C32,)</f>
        <v>0</v>
      </c>
      <c r="I16" s="12">
        <f t="shared" si="0"/>
        <v>0</v>
      </c>
      <c r="J16" s="15"/>
      <c r="K16" s="23"/>
    </row>
    <row r="17" spans="2:11" ht="24" customHeight="1" thickBot="1">
      <c r="B17" s="76" t="s">
        <v>31</v>
      </c>
      <c r="C17" s="77"/>
      <c r="D17" s="78">
        <f>D16</f>
        <v>105440</v>
      </c>
      <c r="E17" s="79"/>
      <c r="F17" s="27" t="s">
        <v>5</v>
      </c>
      <c r="G17" s="52"/>
      <c r="H17" s="10">
        <f>ROUND(G17*C32*C33,)</f>
        <v>0</v>
      </c>
      <c r="I17" s="12">
        <f t="shared" si="0"/>
        <v>0</v>
      </c>
      <c r="J17" s="28"/>
      <c r="K17" s="23"/>
    </row>
    <row r="18" spans="2:11" ht="24.75" customHeight="1" thickBot="1">
      <c r="B18" s="76" t="s">
        <v>29</v>
      </c>
      <c r="C18" s="77"/>
      <c r="D18" s="64">
        <f>D16</f>
        <v>105440</v>
      </c>
      <c r="E18" s="90"/>
      <c r="F18" s="4" t="s">
        <v>5</v>
      </c>
      <c r="G18" s="52"/>
      <c r="H18" s="10">
        <f>ROUND(G18*C33*C34,)</f>
        <v>0</v>
      </c>
      <c r="I18" s="12">
        <f t="shared" si="0"/>
        <v>0</v>
      </c>
      <c r="J18" s="15"/>
      <c r="K18" s="23"/>
    </row>
    <row r="19" spans="2:11" ht="24" customHeight="1" thickBot="1">
      <c r="B19" s="56" t="s">
        <v>15</v>
      </c>
      <c r="C19" s="68"/>
      <c r="D19" s="32">
        <f>C27</f>
        <v>2</v>
      </c>
      <c r="E19" s="22" t="s">
        <v>22</v>
      </c>
      <c r="F19" s="19" t="str">
        <f>CONCATENATE("za ",$C$26," m-cy")</f>
        <v>za 24 m-cy</v>
      </c>
      <c r="G19" s="52"/>
      <c r="H19" s="11">
        <f>ROUND(G19*C25*C26,2)</f>
        <v>0</v>
      </c>
      <c r="I19" s="12">
        <f t="shared" si="0"/>
        <v>0</v>
      </c>
      <c r="J19" s="15"/>
      <c r="K19" s="20"/>
    </row>
    <row r="20" spans="2:11" ht="27" customHeight="1" thickBot="1">
      <c r="B20" s="56" t="s">
        <v>18</v>
      </c>
      <c r="C20" s="68"/>
      <c r="D20" s="32">
        <f>C27</f>
        <v>2</v>
      </c>
      <c r="E20" s="22" t="s">
        <v>22</v>
      </c>
      <c r="F20" s="18" t="str">
        <f>CONCATENATE("za ",$C$26," m-cy")</f>
        <v>za 24 m-cy</v>
      </c>
      <c r="G20" s="51"/>
      <c r="H20" s="12">
        <f>ROUND(G20*C25*C26,2)</f>
        <v>0</v>
      </c>
      <c r="I20" s="12">
        <f t="shared" si="0"/>
        <v>0</v>
      </c>
      <c r="J20" s="15"/>
      <c r="K20" s="20"/>
    </row>
    <row r="21" spans="2:11" ht="27" customHeight="1" thickBot="1">
      <c r="B21" s="56" t="s">
        <v>12</v>
      </c>
      <c r="C21" s="68"/>
      <c r="D21" s="45">
        <f>C27</f>
        <v>2</v>
      </c>
      <c r="E21" s="46" t="s">
        <v>22</v>
      </c>
      <c r="F21" s="19" t="str">
        <f>CONCATENATE("za ",$C$26," m-cy")</f>
        <v>za 24 m-cy</v>
      </c>
      <c r="G21" s="53"/>
      <c r="H21" s="11">
        <f>ROUND(G21*C26*C27,2)</f>
        <v>0</v>
      </c>
      <c r="I21" s="12">
        <f t="shared" si="0"/>
        <v>0</v>
      </c>
      <c r="J21" s="15"/>
      <c r="K21" s="20"/>
    </row>
    <row r="22" spans="2:11" ht="27" customHeight="1" thickBot="1">
      <c r="B22" s="80" t="s">
        <v>32</v>
      </c>
      <c r="C22" s="81"/>
      <c r="D22" s="82">
        <f>D18</f>
        <v>105440</v>
      </c>
      <c r="E22" s="83"/>
      <c r="F22" s="44" t="s">
        <v>5</v>
      </c>
      <c r="G22" s="54"/>
      <c r="H22" s="10">
        <f>ROUND(G22*C37*C38,)</f>
        <v>0</v>
      </c>
      <c r="I22" s="12">
        <f t="shared" si="0"/>
        <v>0</v>
      </c>
      <c r="J22" s="43"/>
      <c r="K22" s="20"/>
    </row>
    <row r="23" spans="2:11" ht="15" thickBot="1">
      <c r="B23" s="69" t="s">
        <v>13</v>
      </c>
      <c r="C23" s="70"/>
      <c r="D23" s="71"/>
      <c r="E23" s="71"/>
      <c r="F23" s="70"/>
      <c r="G23" s="72"/>
      <c r="H23" s="9">
        <f>SUM(H15:H22)</f>
        <v>0</v>
      </c>
      <c r="I23" s="9">
        <f>SUM(I15:I22)</f>
        <v>0</v>
      </c>
      <c r="J23" s="15"/>
      <c r="K23" s="20"/>
    </row>
    <row r="24" spans="2:11" ht="24" customHeight="1" thickBot="1">
      <c r="B24" s="73" t="s">
        <v>14</v>
      </c>
      <c r="C24" s="74"/>
      <c r="D24" s="74"/>
      <c r="E24" s="74"/>
      <c r="F24" s="70"/>
      <c r="G24" s="75"/>
      <c r="H24" s="9">
        <f>H23+H12</f>
        <v>0</v>
      </c>
      <c r="I24" s="9">
        <f>I23+I12</f>
        <v>0</v>
      </c>
      <c r="J24" s="15"/>
      <c r="K24" s="20"/>
    </row>
    <row r="25" spans="2:11" ht="17.25" customHeight="1">
      <c r="B25" s="34" t="s">
        <v>24</v>
      </c>
      <c r="C25" s="55">
        <v>145</v>
      </c>
      <c r="D25" s="35"/>
      <c r="E25" s="36" t="s">
        <v>30</v>
      </c>
      <c r="F25" s="25"/>
      <c r="G25" s="30"/>
      <c r="H25" s="13"/>
      <c r="I25" s="13"/>
      <c r="J25" s="14"/>
      <c r="K25" s="24"/>
    </row>
    <row r="26" spans="2:11" ht="14.25">
      <c r="B26" s="37" t="s">
        <v>16</v>
      </c>
      <c r="C26" s="33">
        <v>24</v>
      </c>
      <c r="D26" s="33"/>
      <c r="E26" s="38" t="s">
        <v>17</v>
      </c>
      <c r="F26" s="24"/>
      <c r="G26" s="31"/>
      <c r="H26" s="26"/>
      <c r="I26" s="26"/>
      <c r="J26" s="24"/>
      <c r="K26" s="24"/>
    </row>
    <row r="27" spans="2:11" ht="15" thickBot="1">
      <c r="B27" s="39" t="s">
        <v>23</v>
      </c>
      <c r="C27" s="40">
        <v>2</v>
      </c>
      <c r="D27" s="41"/>
      <c r="E27" s="42" t="s">
        <v>21</v>
      </c>
      <c r="F27" s="24"/>
      <c r="G27" s="31"/>
      <c r="H27" s="26"/>
      <c r="I27" s="26"/>
      <c r="J27" s="24"/>
      <c r="K27" s="24"/>
    </row>
    <row r="28" spans="2:11" ht="14.25">
      <c r="B28" s="17" t="s">
        <v>27</v>
      </c>
      <c r="C28" s="24"/>
      <c r="D28" s="24"/>
      <c r="E28" s="24"/>
      <c r="F28" s="24"/>
      <c r="G28" s="31"/>
      <c r="H28" s="24"/>
      <c r="I28" s="24"/>
      <c r="J28" s="24"/>
      <c r="K28" s="24"/>
    </row>
    <row r="29" spans="2:11" ht="27.75" customHeight="1">
      <c r="B29" s="94" t="s">
        <v>28</v>
      </c>
      <c r="C29" s="95"/>
      <c r="D29" s="95"/>
      <c r="E29" s="95"/>
      <c r="F29" s="95"/>
      <c r="G29" s="95"/>
      <c r="H29" s="95"/>
      <c r="I29" s="95"/>
      <c r="J29" s="95"/>
      <c r="K29" s="95"/>
    </row>
    <row r="31" ht="14.25">
      <c r="B31" s="5"/>
    </row>
    <row r="33" spans="2:6" ht="14.25">
      <c r="B33" s="2"/>
      <c r="C33" s="47"/>
      <c r="D33" s="47"/>
      <c r="E33" s="47"/>
      <c r="F33" s="48"/>
    </row>
    <row r="34" spans="2:6" ht="14.25">
      <c r="B34" s="1"/>
      <c r="C34" s="47"/>
      <c r="D34" s="47"/>
      <c r="E34" s="47"/>
      <c r="F34" s="48"/>
    </row>
    <row r="35" spans="2:6" ht="14.25">
      <c r="B35" s="6"/>
      <c r="C35" s="47"/>
      <c r="D35" s="47"/>
      <c r="E35" s="47"/>
      <c r="F35" s="48"/>
    </row>
    <row r="36" ht="14.25">
      <c r="B36" s="7"/>
    </row>
    <row r="37" ht="14.25">
      <c r="B37" s="7"/>
    </row>
    <row r="38" ht="14.25">
      <c r="B38" s="7"/>
    </row>
  </sheetData>
  <sheetProtection/>
  <mergeCells count="34">
    <mergeCell ref="B29:K29"/>
    <mergeCell ref="D18:E18"/>
    <mergeCell ref="I6:I8"/>
    <mergeCell ref="J6:J8"/>
    <mergeCell ref="B6:C8"/>
    <mergeCell ref="A6:A8"/>
    <mergeCell ref="G6:G8"/>
    <mergeCell ref="H6:H8"/>
    <mergeCell ref="D6:F8"/>
    <mergeCell ref="B19:C19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1:C21"/>
    <mergeCell ref="B23:G23"/>
    <mergeCell ref="B24:G24"/>
    <mergeCell ref="B17:C17"/>
    <mergeCell ref="D17:E17"/>
    <mergeCell ref="B18:C18"/>
    <mergeCell ref="B22:C22"/>
    <mergeCell ref="D22:E22"/>
    <mergeCell ref="B16:C16"/>
    <mergeCell ref="C9:C10"/>
    <mergeCell ref="F9:F10"/>
    <mergeCell ref="G9:G10"/>
    <mergeCell ref="D9:E10"/>
    <mergeCell ref="B20:C20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Gmina Lipno 10</cp:lastModifiedBy>
  <cp:lastPrinted>2021-08-24T10:53:47Z</cp:lastPrinted>
  <dcterms:created xsi:type="dcterms:W3CDTF">2011-04-01T08:17:29Z</dcterms:created>
  <dcterms:modified xsi:type="dcterms:W3CDTF">2023-10-29T12:22:42Z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