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urek\Desktop\Roboty Syrokomli\"/>
    </mc:Choice>
  </mc:AlternateContent>
  <xr:revisionPtr revIDLastSave="0" documentId="13_ncr:1_{944F7F0B-727B-4316-8AA2-E32C60574CA9}" xr6:coauthVersionLast="36" xr6:coauthVersionMax="36" xr10:uidLastSave="{00000000-0000-0000-0000-000000000000}"/>
  <bookViews>
    <workbookView xWindow="0" yWindow="0" windowWidth="38400" windowHeight="17025" tabRatio="736" xr2:uid="{00000000-000D-0000-FFFF-FFFF00000000}"/>
  </bookViews>
  <sheets>
    <sheet name="Zestawienie kosztów " sheetId="49" r:id="rId1"/>
    <sheet name="I.Wyburzenia" sheetId="27" r:id="rId2"/>
    <sheet name="II.Obudowa poddasza" sheetId="38" r:id="rId3"/>
    <sheet name="III.Iniekcja A" sheetId="19" r:id="rId4"/>
    <sheet name="IV.Iniekcja B" sheetId="20" r:id="rId5"/>
    <sheet name="V.Ścianki" sheetId="32" r:id="rId6"/>
    <sheet name="VI.Prace konserw" sheetId="24" r:id="rId7"/>
    <sheet name="VII.Posadzki" sheetId="22" r:id="rId8"/>
    <sheet name="VIII.Wykończenie" sheetId="28" r:id="rId9"/>
    <sheet name="IX.Sufity" sheetId="30" r:id="rId10"/>
    <sheet name="X.Drzwi nowe" sheetId="29" r:id="rId11"/>
    <sheet name="XI.Renow okna_A" sheetId="33" r:id="rId12"/>
    <sheet name="XII.Renow okna_B" sheetId="34" r:id="rId13"/>
    <sheet name="XIII.Renow drzw_A" sheetId="25" r:id="rId14"/>
    <sheet name="XIV.Renow drzw_B" sheetId="26" r:id="rId15"/>
    <sheet name="XV.Dach konstr_B" sheetId="36" r:id="rId16"/>
    <sheet name="XVI.Dach_B" sheetId="35" r:id="rId17"/>
    <sheet name="XVII.Dach_A" sheetId="37" r:id="rId18"/>
    <sheet name="XVIII.Docieplenie_B" sheetId="39" r:id="rId19"/>
    <sheet name="XIX.Mała arch" sheetId="21" r:id="rId20"/>
    <sheet name="XX.W-K_A+B_bez podd" sheetId="18" r:id="rId21"/>
    <sheet name="XXI.W-K_A_podd" sheetId="17" r:id="rId22"/>
    <sheet name="XXII.WENT_A_bez podd" sheetId="15" r:id="rId23"/>
    <sheet name="XXIII.WENT_A_podd" sheetId="14" r:id="rId24"/>
    <sheet name="XXIV.WENT_B" sheetId="41" r:id="rId25"/>
    <sheet name="XXV.KLIMA+TECH" sheetId="16" r:id="rId26"/>
    <sheet name="XXVI.CO+CT_A_bez podd" sheetId="5" r:id="rId27"/>
    <sheet name="XXVII.CO+CT_A_pod" sheetId="1" r:id="rId28"/>
    <sheet name="XXVIII.CO+CT+CWU_B" sheetId="46" r:id="rId29"/>
    <sheet name="XXIX.IE_bud A" sheetId="7" r:id="rId30"/>
    <sheet name="XXX.IE_bud A_poddasze" sheetId="9" r:id="rId31"/>
    <sheet name="XXXI.IE_bud B" sheetId="48" r:id="rId32"/>
    <sheet name="XXXII.IE_AiB_przebudowa" sheetId="11" r:id="rId33"/>
    <sheet name="XXXIII.INP_AiB" sheetId="12" r:id="rId34"/>
    <sheet name="XXXIV.IPPOŻ_AiB" sheetId="13" r:id="rId35"/>
    <sheet name="XXXV.Fotowoltaika" sheetId="10" r:id="rId36"/>
    <sheet name="XXXVI.Rozbiórka garaży" sheetId="50" r:id="rId37"/>
  </sheets>
  <definedNames>
    <definedName name="_xlnm.Print_Area" localSheetId="0">'Zestawienie kosztów '!$B$1:$D$43</definedName>
  </definedNames>
  <calcPr calcId="191029"/>
</workbook>
</file>

<file path=xl/calcChain.xml><?xml version="1.0" encoding="utf-8"?>
<calcChain xmlns="http://schemas.openxmlformats.org/spreadsheetml/2006/main">
  <c r="F7" i="50" l="1"/>
  <c r="F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6" i="50"/>
  <c r="F30" i="50" l="1"/>
  <c r="D40" i="49" s="1"/>
  <c r="F5" i="10"/>
  <c r="F10" i="10"/>
  <c r="F19" i="10"/>
  <c r="F36" i="10"/>
  <c r="F27" i="10"/>
  <c r="F28" i="10"/>
  <c r="F29" i="10"/>
  <c r="F30" i="10"/>
  <c r="F12" i="10"/>
  <c r="F13" i="10"/>
  <c r="F14" i="10"/>
  <c r="F15" i="10"/>
  <c r="F16" i="10"/>
  <c r="F17" i="10"/>
  <c r="F18" i="10"/>
  <c r="F38" i="10"/>
  <c r="F37" i="10"/>
  <c r="F35" i="10"/>
  <c r="F34" i="10"/>
  <c r="F33" i="10" s="1"/>
  <c r="F32" i="10"/>
  <c r="F31" i="10" s="1"/>
  <c r="F26" i="10"/>
  <c r="F25" i="10" s="1"/>
  <c r="F24" i="10"/>
  <c r="F23" i="10"/>
  <c r="F22" i="10" s="1"/>
  <c r="F21" i="10"/>
  <c r="F20" i="10"/>
  <c r="F11" i="10"/>
  <c r="F9" i="10"/>
  <c r="F8" i="10"/>
  <c r="F7" i="10" s="1"/>
  <c r="F6" i="10"/>
  <c r="F16" i="13"/>
  <c r="F6" i="13"/>
  <c r="F5" i="13" s="1"/>
  <c r="F18" i="13" s="1"/>
  <c r="D38" i="49" s="1"/>
  <c r="F7" i="13"/>
  <c r="F8" i="13"/>
  <c r="F9" i="13"/>
  <c r="F10" i="13"/>
  <c r="F11" i="13"/>
  <c r="F12" i="13"/>
  <c r="F13" i="13"/>
  <c r="F14" i="13"/>
  <c r="F15" i="13"/>
  <c r="F17" i="13"/>
  <c r="F6" i="12"/>
  <c r="F7" i="12"/>
  <c r="F8" i="12"/>
  <c r="F5" i="12" s="1"/>
  <c r="F11" i="12"/>
  <c r="F12" i="12"/>
  <c r="F10" i="12" s="1"/>
  <c r="F14" i="12"/>
  <c r="F13" i="12" s="1"/>
  <c r="F15" i="12"/>
  <c r="F16" i="12"/>
  <c r="F17" i="12"/>
  <c r="F18" i="12"/>
  <c r="F19" i="12"/>
  <c r="F22" i="12"/>
  <c r="F21" i="12" s="1"/>
  <c r="F23" i="12"/>
  <c r="F24" i="12"/>
  <c r="F25" i="12"/>
  <c r="F26" i="12"/>
  <c r="F27" i="12"/>
  <c r="F28" i="12"/>
  <c r="F9" i="12"/>
  <c r="F20" i="12"/>
  <c r="F29" i="12"/>
  <c r="F31" i="12"/>
  <c r="F30" i="12" s="1"/>
  <c r="F139" i="11"/>
  <c r="F140" i="11"/>
  <c r="F141" i="11"/>
  <c r="F142" i="11"/>
  <c r="F143" i="11"/>
  <c r="F144" i="11"/>
  <c r="F145" i="11"/>
  <c r="F146" i="11"/>
  <c r="F147" i="11"/>
  <c r="F138" i="11"/>
  <c r="F137" i="11" s="1"/>
  <c r="F127" i="11"/>
  <c r="F128" i="11"/>
  <c r="F129" i="11"/>
  <c r="F130" i="11"/>
  <c r="F131" i="11"/>
  <c r="F132" i="11"/>
  <c r="F133" i="11"/>
  <c r="F134" i="11"/>
  <c r="F135" i="11"/>
  <c r="F136" i="11"/>
  <c r="F118" i="11"/>
  <c r="F119" i="11"/>
  <c r="F120" i="11"/>
  <c r="F121" i="11"/>
  <c r="F122" i="11"/>
  <c r="F123" i="11"/>
  <c r="F124" i="11"/>
  <c r="F109" i="11"/>
  <c r="F110" i="11"/>
  <c r="F111" i="11"/>
  <c r="F112" i="11"/>
  <c r="F113" i="11"/>
  <c r="F114" i="11"/>
  <c r="F115" i="11"/>
  <c r="F126" i="11"/>
  <c r="F125" i="11" s="1"/>
  <c r="F117" i="11"/>
  <c r="F116" i="11" s="1"/>
  <c r="F108" i="11"/>
  <c r="F107" i="11" s="1"/>
  <c r="F79" i="11"/>
  <c r="F80" i="11"/>
  <c r="F81" i="11"/>
  <c r="F82" i="11"/>
  <c r="F83" i="11"/>
  <c r="F84" i="11"/>
  <c r="F77" i="11" s="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78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11" i="11"/>
  <c r="F13" i="11"/>
  <c r="F12" i="11" s="1"/>
  <c r="F10" i="11"/>
  <c r="F9" i="11" s="1"/>
  <c r="F8" i="11"/>
  <c r="F7" i="11" s="1"/>
  <c r="F6" i="11"/>
  <c r="F5" i="11" s="1"/>
  <c r="F6" i="48"/>
  <c r="F5" i="48" s="1"/>
  <c r="F54" i="48"/>
  <c r="F8" i="48"/>
  <c r="F7" i="48" s="1"/>
  <c r="F9" i="48"/>
  <c r="F10" i="48"/>
  <c r="F11" i="48"/>
  <c r="F12" i="48"/>
  <c r="F13" i="48"/>
  <c r="F15" i="48"/>
  <c r="F14" i="48" s="1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2" i="48"/>
  <c r="F33" i="48"/>
  <c r="F31" i="48" s="1"/>
  <c r="F34" i="48"/>
  <c r="F35" i="48"/>
  <c r="F36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5" i="48"/>
  <c r="F56" i="48"/>
  <c r="F57" i="48"/>
  <c r="F58" i="48"/>
  <c r="F59" i="48"/>
  <c r="F51" i="48"/>
  <c r="F53" i="48"/>
  <c r="F52" i="48" s="1"/>
  <c r="F60" i="48"/>
  <c r="F6" i="9"/>
  <c r="F5" i="9" s="1"/>
  <c r="F7" i="9"/>
  <c r="F8" i="9"/>
  <c r="F10" i="9"/>
  <c r="F9" i="9" s="1"/>
  <c r="F11" i="9"/>
  <c r="F12" i="9"/>
  <c r="F13" i="9"/>
  <c r="F14" i="9"/>
  <c r="F15" i="9"/>
  <c r="F17" i="9"/>
  <c r="F16" i="9" s="1"/>
  <c r="F18" i="9"/>
  <c r="F19" i="9"/>
  <c r="F20" i="9"/>
  <c r="F21" i="9"/>
  <c r="F22" i="9"/>
  <c r="F23" i="9"/>
  <c r="F24" i="9"/>
  <c r="F25" i="9"/>
  <c r="F26" i="9"/>
  <c r="F27" i="9"/>
  <c r="F28" i="9"/>
  <c r="F29" i="9"/>
  <c r="F31" i="9"/>
  <c r="F32" i="9"/>
  <c r="F30" i="9" s="1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5" i="9"/>
  <c r="F54" i="9" s="1"/>
  <c r="F56" i="9"/>
  <c r="F57" i="9"/>
  <c r="F58" i="9"/>
  <c r="F59" i="9"/>
  <c r="F53" i="9"/>
  <c r="F60" i="9"/>
  <c r="F62" i="9"/>
  <c r="F61" i="9" s="1"/>
  <c r="F63" i="9" s="1"/>
  <c r="D34" i="49" s="1"/>
  <c r="F6" i="7"/>
  <c r="F5" i="7" s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2" i="7"/>
  <c r="F21" i="7" s="1"/>
  <c r="F23" i="7"/>
  <c r="F24" i="7"/>
  <c r="F25" i="7"/>
  <c r="F26" i="7"/>
  <c r="F28" i="7"/>
  <c r="F27" i="7" s="1"/>
  <c r="F29" i="7"/>
  <c r="F30" i="7"/>
  <c r="F31" i="7"/>
  <c r="F32" i="7"/>
  <c r="F33" i="7"/>
  <c r="F34" i="7"/>
  <c r="F35" i="7"/>
  <c r="F37" i="7"/>
  <c r="F38" i="7"/>
  <c r="F36" i="7" s="1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3" i="7"/>
  <c r="F64" i="7"/>
  <c r="F62" i="7" s="1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98" i="7"/>
  <c r="F90" i="7"/>
  <c r="F91" i="7"/>
  <c r="F92" i="7"/>
  <c r="F93" i="7"/>
  <c r="F94" i="7"/>
  <c r="F95" i="7"/>
  <c r="F96" i="7"/>
  <c r="F89" i="7" s="1"/>
  <c r="F88" i="7"/>
  <c r="F97" i="7"/>
  <c r="F99" i="7"/>
  <c r="F6" i="46"/>
  <c r="F5" i="46" s="1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F36" i="46"/>
  <c r="F37" i="46"/>
  <c r="F38" i="46"/>
  <c r="F39" i="46"/>
  <c r="F40" i="46"/>
  <c r="F41" i="46"/>
  <c r="F42" i="46"/>
  <c r="F43" i="46"/>
  <c r="F44" i="46"/>
  <c r="F45" i="46"/>
  <c r="F46" i="46"/>
  <c r="F47" i="46"/>
  <c r="F48" i="46"/>
  <c r="F49" i="46"/>
  <c r="F50" i="46"/>
  <c r="F51" i="46"/>
  <c r="F52" i="46"/>
  <c r="F53" i="46"/>
  <c r="F54" i="46"/>
  <c r="F55" i="46"/>
  <c r="F56" i="46"/>
  <c r="F57" i="46"/>
  <c r="F58" i="46"/>
  <c r="F59" i="46"/>
  <c r="F60" i="46"/>
  <c r="F61" i="46"/>
  <c r="F62" i="46"/>
  <c r="F63" i="46"/>
  <c r="F64" i="46"/>
  <c r="F65" i="46"/>
  <c r="F67" i="46"/>
  <c r="F66" i="46" s="1"/>
  <c r="F68" i="46"/>
  <c r="F69" i="46"/>
  <c r="F70" i="46"/>
  <c r="F71" i="46"/>
  <c r="F72" i="46"/>
  <c r="F73" i="46"/>
  <c r="F74" i="46"/>
  <c r="F75" i="46"/>
  <c r="F76" i="46"/>
  <c r="F77" i="46"/>
  <c r="F78" i="46"/>
  <c r="F79" i="46"/>
  <c r="F80" i="46"/>
  <c r="F81" i="46"/>
  <c r="F82" i="46"/>
  <c r="F83" i="46"/>
  <c r="F84" i="46"/>
  <c r="F85" i="46"/>
  <c r="F86" i="46"/>
  <c r="F87" i="46"/>
  <c r="F88" i="46"/>
  <c r="F89" i="46"/>
  <c r="F90" i="46"/>
  <c r="F91" i="46"/>
  <c r="F92" i="46"/>
  <c r="F93" i="46"/>
  <c r="F94" i="46"/>
  <c r="F95" i="46"/>
  <c r="F96" i="46"/>
  <c r="F97" i="46"/>
  <c r="F98" i="46"/>
  <c r="F99" i="46"/>
  <c r="F100" i="46"/>
  <c r="F101" i="46"/>
  <c r="F103" i="46"/>
  <c r="F104" i="46"/>
  <c r="F102" i="46" s="1"/>
  <c r="F105" i="46"/>
  <c r="F106" i="46"/>
  <c r="F107" i="46"/>
  <c r="F108" i="46"/>
  <c r="F109" i="46"/>
  <c r="F110" i="46"/>
  <c r="F111" i="46"/>
  <c r="F112" i="46"/>
  <c r="F113" i="46"/>
  <c r="F114" i="46"/>
  <c r="F115" i="46"/>
  <c r="F116" i="46"/>
  <c r="F117" i="46"/>
  <c r="F118" i="46"/>
  <c r="F119" i="4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07" i="5"/>
  <c r="F106" i="5" s="1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71" i="5"/>
  <c r="F70" i="5" s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7" i="5"/>
  <c r="F6" i="5" s="1"/>
  <c r="F7" i="16"/>
  <c r="F6" i="16" s="1"/>
  <c r="F8" i="16"/>
  <c r="F9" i="16"/>
  <c r="F10" i="16"/>
  <c r="F11" i="16"/>
  <c r="F12" i="16"/>
  <c r="F13" i="16"/>
  <c r="F14" i="16"/>
  <c r="F15" i="16"/>
  <c r="F17" i="16"/>
  <c r="F16" i="16" s="1"/>
  <c r="F18" i="16"/>
  <c r="F19" i="16"/>
  <c r="F20" i="16"/>
  <c r="F21" i="16"/>
  <c r="F23" i="16"/>
  <c r="F22" i="16" s="1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5" i="16"/>
  <c r="F46" i="16"/>
  <c r="F47" i="16"/>
  <c r="F48" i="16"/>
  <c r="F49" i="16"/>
  <c r="F50" i="16"/>
  <c r="F51" i="16"/>
  <c r="F52" i="16"/>
  <c r="F44" i="16" s="1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1" i="16"/>
  <c r="F70" i="16" s="1"/>
  <c r="F72" i="16"/>
  <c r="F73" i="16"/>
  <c r="F74" i="16"/>
  <c r="F75" i="16"/>
  <c r="F76" i="16"/>
  <c r="F77" i="16"/>
  <c r="F78" i="16"/>
  <c r="F79" i="16"/>
  <c r="F80" i="16"/>
  <c r="F81" i="16"/>
  <c r="F82" i="16"/>
  <c r="F84" i="16"/>
  <c r="F86" i="16"/>
  <c r="F83" i="16"/>
  <c r="F87" i="16"/>
  <c r="F85" i="16"/>
  <c r="F88" i="16"/>
  <c r="F90" i="16"/>
  <c r="F89" i="16" s="1"/>
  <c r="F92" i="16"/>
  <c r="F91" i="16" s="1"/>
  <c r="F93" i="16"/>
  <c r="F94" i="16"/>
  <c r="F95" i="16"/>
  <c r="F96" i="16"/>
  <c r="F97" i="16"/>
  <c r="F98" i="16"/>
  <c r="F100" i="16"/>
  <c r="F99" i="16" s="1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5" i="16"/>
  <c r="F116" i="16"/>
  <c r="F114" i="16" s="1"/>
  <c r="F117" i="16"/>
  <c r="F119" i="16"/>
  <c r="F118" i="16" s="1"/>
  <c r="F120" i="16"/>
  <c r="F121" i="16"/>
  <c r="F122" i="16"/>
  <c r="F123" i="16"/>
  <c r="F125" i="16"/>
  <c r="F126" i="16"/>
  <c r="F127" i="16"/>
  <c r="F128" i="16"/>
  <c r="F129" i="16"/>
  <c r="F130" i="16"/>
  <c r="F131" i="16"/>
  <c r="F132" i="16"/>
  <c r="F124" i="16" s="1"/>
  <c r="F133" i="16"/>
  <c r="F134" i="16"/>
  <c r="F136" i="16"/>
  <c r="F135" i="16" s="1"/>
  <c r="F137" i="16"/>
  <c r="F138" i="16"/>
  <c r="F139" i="16"/>
  <c r="F140" i="16"/>
  <c r="F141" i="16"/>
  <c r="F142" i="16"/>
  <c r="F143" i="16"/>
  <c r="F144" i="16"/>
  <c r="F145" i="16"/>
  <c r="F147" i="16"/>
  <c r="F148" i="16"/>
  <c r="F146" i="16" s="1"/>
  <c r="F149" i="16"/>
  <c r="F150" i="16"/>
  <c r="F151" i="16"/>
  <c r="F152" i="16"/>
  <c r="F153" i="16"/>
  <c r="F154" i="16"/>
  <c r="F155" i="16"/>
  <c r="F156" i="16"/>
  <c r="F158" i="16"/>
  <c r="F159" i="16"/>
  <c r="F160" i="16"/>
  <c r="F161" i="16"/>
  <c r="F162" i="16"/>
  <c r="F157" i="16" s="1"/>
  <c r="F163" i="16"/>
  <c r="F164" i="16"/>
  <c r="F165" i="16"/>
  <c r="F166" i="16"/>
  <c r="F167" i="16"/>
  <c r="F168" i="16"/>
  <c r="F169" i="16"/>
  <c r="F170" i="16"/>
  <c r="F172" i="16"/>
  <c r="F171" i="16" s="1"/>
  <c r="F173" i="16"/>
  <c r="F174" i="16"/>
  <c r="F175" i="16"/>
  <c r="F176" i="16"/>
  <c r="F178" i="16"/>
  <c r="F177" i="16" s="1"/>
  <c r="F179" i="16"/>
  <c r="F180" i="16"/>
  <c r="F181" i="16"/>
  <c r="F182" i="16"/>
  <c r="F183" i="16"/>
  <c r="F184" i="16"/>
  <c r="F185" i="16"/>
  <c r="F186" i="16"/>
  <c r="F187" i="16"/>
  <c r="F188" i="16"/>
  <c r="F193" i="16"/>
  <c r="F192" i="16"/>
  <c r="F191" i="16"/>
  <c r="F190" i="16"/>
  <c r="F189" i="16" s="1"/>
  <c r="F197" i="16"/>
  <c r="F194" i="16" s="1"/>
  <c r="F196" i="16"/>
  <c r="F195" i="16"/>
  <c r="F204" i="16"/>
  <c r="F205" i="16"/>
  <c r="F203" i="16"/>
  <c r="F202" i="16"/>
  <c r="F201" i="16" s="1"/>
  <c r="F200" i="16"/>
  <c r="F199" i="16"/>
  <c r="F198" i="16" s="1"/>
  <c r="F208" i="16"/>
  <c r="F207" i="16"/>
  <c r="F211" i="16"/>
  <c r="F210" i="16"/>
  <c r="F209" i="16" s="1"/>
  <c r="F7" i="41"/>
  <c r="F6" i="41" s="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7" i="41"/>
  <c r="F24" i="41"/>
  <c r="F23" i="41" s="1"/>
  <c r="F26" i="41"/>
  <c r="F25" i="41" s="1"/>
  <c r="F29" i="41"/>
  <c r="F28" i="41" s="1"/>
  <c r="F31" i="41"/>
  <c r="F30" i="41" s="1"/>
  <c r="F35" i="41"/>
  <c r="F34" i="41"/>
  <c r="F33" i="41"/>
  <c r="F41" i="41"/>
  <c r="F40" i="41"/>
  <c r="F39" i="41"/>
  <c r="F38" i="41"/>
  <c r="F37" i="41"/>
  <c r="F36" i="41" s="1"/>
  <c r="F46" i="41"/>
  <c r="F47" i="41"/>
  <c r="F45" i="41"/>
  <c r="F44" i="41"/>
  <c r="F52" i="41"/>
  <c r="F53" i="41"/>
  <c r="F54" i="41"/>
  <c r="F55" i="41"/>
  <c r="F56" i="41"/>
  <c r="F57" i="41"/>
  <c r="F42" i="41"/>
  <c r="F49" i="41"/>
  <c r="F48" i="41" s="1"/>
  <c r="F50" i="41"/>
  <c r="F58" i="41"/>
  <c r="F60" i="41"/>
  <c r="F61" i="41"/>
  <c r="F62" i="41"/>
  <c r="F64" i="41"/>
  <c r="F65" i="41"/>
  <c r="F67" i="41"/>
  <c r="F66" i="41" s="1"/>
  <c r="F19" i="14"/>
  <c r="F9" i="14"/>
  <c r="F7" i="14"/>
  <c r="F10" i="14"/>
  <c r="F11" i="14"/>
  <c r="F12" i="14"/>
  <c r="F8" i="14"/>
  <c r="F6" i="14" s="1"/>
  <c r="F15" i="14"/>
  <c r="F14" i="14" s="1"/>
  <c r="F16" i="14"/>
  <c r="F17" i="14"/>
  <c r="F13" i="14"/>
  <c r="F18" i="14"/>
  <c r="F20" i="14"/>
  <c r="F21" i="14"/>
  <c r="F22" i="14"/>
  <c r="F27" i="14"/>
  <c r="F29" i="14"/>
  <c r="F23" i="14"/>
  <c r="F24" i="14"/>
  <c r="F25" i="14"/>
  <c r="F28" i="14"/>
  <c r="F26" i="14"/>
  <c r="F31" i="14"/>
  <c r="F30" i="14"/>
  <c r="F32" i="14"/>
  <c r="F36" i="14"/>
  <c r="F33" i="14"/>
  <c r="F34" i="14"/>
  <c r="F35" i="14"/>
  <c r="F37" i="14"/>
  <c r="F39" i="14"/>
  <c r="F40" i="14"/>
  <c r="F38" i="14" s="1"/>
  <c r="F41" i="14"/>
  <c r="F42" i="14"/>
  <c r="F43" i="14"/>
  <c r="F44" i="14"/>
  <c r="F46" i="14"/>
  <c r="F45" i="14" s="1"/>
  <c r="F47" i="14"/>
  <c r="F48" i="14"/>
  <c r="F49" i="14"/>
  <c r="F50" i="14"/>
  <c r="F51" i="14"/>
  <c r="F52" i="14"/>
  <c r="F53" i="14"/>
  <c r="F54" i="14"/>
  <c r="F55" i="14"/>
  <c r="F56" i="14"/>
  <c r="F57" i="14"/>
  <c r="F59" i="14"/>
  <c r="F60" i="14"/>
  <c r="F58" i="14"/>
  <c r="F62" i="14"/>
  <c r="F61" i="14" s="1"/>
  <c r="F64" i="14"/>
  <c r="F63" i="14" s="1"/>
  <c r="F65" i="14" s="1"/>
  <c r="D27" i="49" s="1"/>
  <c r="F22" i="15"/>
  <c r="F23" i="15"/>
  <c r="F24" i="15"/>
  <c r="F25" i="15"/>
  <c r="F21" i="15"/>
  <c r="F27" i="15"/>
  <c r="F26" i="15" s="1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4" i="15"/>
  <c r="F42" i="15" s="1"/>
  <c r="F45" i="15"/>
  <c r="F43" i="15"/>
  <c r="F48" i="15"/>
  <c r="F49" i="15"/>
  <c r="F50" i="15"/>
  <c r="F51" i="15"/>
  <c r="F47" i="15"/>
  <c r="F46" i="15" s="1"/>
  <c r="F53" i="15"/>
  <c r="F54" i="15"/>
  <c r="F55" i="15"/>
  <c r="F56" i="15"/>
  <c r="F57" i="15"/>
  <c r="F52" i="15" s="1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4" i="15"/>
  <c r="F73" i="15" s="1"/>
  <c r="F75" i="15"/>
  <c r="F76" i="15"/>
  <c r="F77" i="15"/>
  <c r="F78" i="15"/>
  <c r="F79" i="15"/>
  <c r="F81" i="15"/>
  <c r="F82" i="15"/>
  <c r="F83" i="15"/>
  <c r="F80" i="15" s="1"/>
  <c r="F84" i="15"/>
  <c r="F85" i="15"/>
  <c r="F86" i="15"/>
  <c r="F87" i="15"/>
  <c r="F88" i="15"/>
  <c r="F92" i="15"/>
  <c r="F91" i="15"/>
  <c r="F89" i="15" s="1"/>
  <c r="F90" i="15"/>
  <c r="F94" i="15"/>
  <c r="F93" i="15" s="1"/>
  <c r="F95" i="15"/>
  <c r="F96" i="15"/>
  <c r="F97" i="15"/>
  <c r="F98" i="15"/>
  <c r="F99" i="15"/>
  <c r="F100" i="15"/>
  <c r="F101" i="15"/>
  <c r="F102" i="15"/>
  <c r="F105" i="15"/>
  <c r="F104" i="15"/>
  <c r="F103" i="15" s="1"/>
  <c r="F110" i="15"/>
  <c r="F106" i="15" s="1"/>
  <c r="F109" i="15"/>
  <c r="F108" i="15"/>
  <c r="F107" i="15"/>
  <c r="F117" i="15"/>
  <c r="F118" i="15"/>
  <c r="F116" i="15"/>
  <c r="F115" i="15"/>
  <c r="F114" i="15"/>
  <c r="F113" i="15"/>
  <c r="F112" i="15"/>
  <c r="F111" i="15" s="1"/>
  <c r="F120" i="15"/>
  <c r="F119" i="15" s="1"/>
  <c r="F122" i="15"/>
  <c r="F123" i="15"/>
  <c r="F124" i="15"/>
  <c r="F121" i="15"/>
  <c r="F126" i="15"/>
  <c r="F125" i="15" s="1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3" i="15"/>
  <c r="F144" i="15"/>
  <c r="F145" i="15"/>
  <c r="F142" i="15"/>
  <c r="F147" i="15"/>
  <c r="F146" i="15" s="1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6" i="15"/>
  <c r="F168" i="15"/>
  <c r="F169" i="15"/>
  <c r="F170" i="15"/>
  <c r="F171" i="15"/>
  <c r="F164" i="15"/>
  <c r="F165" i="15"/>
  <c r="F163" i="15"/>
  <c r="F162" i="15" s="1"/>
  <c r="F167" i="15"/>
  <c r="F173" i="15"/>
  <c r="F172" i="15" s="1"/>
  <c r="F8" i="15"/>
  <c r="F9" i="15"/>
  <c r="F10" i="15"/>
  <c r="F11" i="15"/>
  <c r="F12" i="15"/>
  <c r="F13" i="15"/>
  <c r="F14" i="15"/>
  <c r="F15" i="15"/>
  <c r="F16" i="15"/>
  <c r="F17" i="15"/>
  <c r="F18" i="15"/>
  <c r="F19" i="15"/>
  <c r="F7" i="15"/>
  <c r="F6" i="15" s="1"/>
  <c r="F120" i="46" l="1"/>
  <c r="D32" i="49" s="1"/>
  <c r="F141" i="15"/>
  <c r="F39" i="10"/>
  <c r="D39" i="49" s="1"/>
  <c r="F61" i="48"/>
  <c r="D35" i="49" s="1"/>
  <c r="F20" i="15"/>
  <c r="F100" i="7"/>
  <c r="D33" i="49" s="1"/>
  <c r="F32" i="12"/>
  <c r="D37" i="49" s="1"/>
  <c r="F174" i="15"/>
  <c r="D26" i="49" s="1"/>
  <c r="F127" i="5"/>
  <c r="D30" i="49" s="1"/>
  <c r="F148" i="11"/>
  <c r="D36" i="49" s="1"/>
  <c r="F59" i="41"/>
  <c r="F51" i="41"/>
  <c r="F43" i="41"/>
  <c r="F32" i="41"/>
  <c r="F63" i="41"/>
  <c r="F68" i="41" s="1"/>
  <c r="D28" i="49" s="1"/>
  <c r="F206" i="16"/>
  <c r="F212" i="16" s="1"/>
  <c r="D29" i="49" s="1"/>
  <c r="F8" i="41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47" i="17"/>
  <c r="F46" i="17" s="1"/>
  <c r="F37" i="17"/>
  <c r="F38" i="17"/>
  <c r="F39" i="17"/>
  <c r="F40" i="17"/>
  <c r="F41" i="17"/>
  <c r="F42" i="17"/>
  <c r="F43" i="17"/>
  <c r="F44" i="17"/>
  <c r="F45" i="17"/>
  <c r="F36" i="17"/>
  <c r="F35" i="17" s="1"/>
  <c r="F7" i="17" l="1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6" i="17"/>
  <c r="F158" i="18"/>
  <c r="F159" i="18"/>
  <c r="F160" i="18"/>
  <c r="F161" i="18"/>
  <c r="F162" i="18"/>
  <c r="F156" i="18" s="1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157" i="18"/>
  <c r="F104" i="18"/>
  <c r="F105" i="18"/>
  <c r="F106" i="18"/>
  <c r="F107" i="18"/>
  <c r="F108" i="18"/>
  <c r="F109" i="18"/>
  <c r="F110" i="18"/>
  <c r="F102" i="18" s="1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03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87" i="18"/>
  <c r="F86" i="18" s="1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7" i="18"/>
  <c r="F6" i="18" s="1"/>
  <c r="F6" i="21"/>
  <c r="F36" i="21" s="1"/>
  <c r="D23" i="49" s="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6" i="39"/>
  <c r="F5" i="39" s="1"/>
  <c r="F7" i="39"/>
  <c r="F8" i="39"/>
  <c r="F9" i="39"/>
  <c r="F10" i="39"/>
  <c r="F12" i="39"/>
  <c r="F11" i="39" s="1"/>
  <c r="F13" i="39"/>
  <c r="F14" i="39"/>
  <c r="F15" i="39"/>
  <c r="F16" i="39"/>
  <c r="F17" i="39"/>
  <c r="F18" i="39"/>
  <c r="F19" i="39"/>
  <c r="F20" i="39"/>
  <c r="F21" i="39"/>
  <c r="F22" i="39"/>
  <c r="F24" i="39"/>
  <c r="F23" i="39" s="1"/>
  <c r="F25" i="39"/>
  <c r="F26" i="39"/>
  <c r="F27" i="39"/>
  <c r="F28" i="39"/>
  <c r="F29" i="39"/>
  <c r="F30" i="39"/>
  <c r="F31" i="39"/>
  <c r="F32" i="39"/>
  <c r="F33" i="39"/>
  <c r="F34" i="39"/>
  <c r="F35" i="39"/>
  <c r="F7" i="37"/>
  <c r="F8" i="37"/>
  <c r="F9" i="37"/>
  <c r="F6" i="37"/>
  <c r="F10" i="37" s="1"/>
  <c r="D21" i="49" s="1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6" i="35"/>
  <c r="F26" i="35" s="1"/>
  <c r="D20" i="49" s="1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6" i="36"/>
  <c r="F25" i="36" s="1"/>
  <c r="D19" i="49" s="1"/>
  <c r="F6" i="26"/>
  <c r="F7" i="26"/>
  <c r="D18" i="49" s="1"/>
  <c r="F7" i="25"/>
  <c r="F8" i="25"/>
  <c r="F6" i="25"/>
  <c r="F9" i="25" s="1"/>
  <c r="D17" i="49" s="1"/>
  <c r="F7" i="34"/>
  <c r="F8" i="34"/>
  <c r="F9" i="34"/>
  <c r="F10" i="34"/>
  <c r="F11" i="34"/>
  <c r="F12" i="34"/>
  <c r="F13" i="34"/>
  <c r="F14" i="34"/>
  <c r="F15" i="34"/>
  <c r="F16" i="34"/>
  <c r="F17" i="34"/>
  <c r="F18" i="34"/>
  <c r="F6" i="34"/>
  <c r="F19" i="34" s="1"/>
  <c r="D16" i="49" s="1"/>
  <c r="F6" i="33"/>
  <c r="F28" i="33" s="1"/>
  <c r="D15" i="49" s="1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6" i="29"/>
  <c r="F7" i="30"/>
  <c r="F6" i="30"/>
  <c r="F63" i="28"/>
  <c r="F61" i="28" s="1"/>
  <c r="F62" i="28"/>
  <c r="F44" i="28"/>
  <c r="F45" i="28"/>
  <c r="F46" i="28"/>
  <c r="F47" i="28"/>
  <c r="F48" i="28"/>
  <c r="F42" i="28" s="1"/>
  <c r="F49" i="28"/>
  <c r="F50" i="28"/>
  <c r="F51" i="28"/>
  <c r="F52" i="28"/>
  <c r="F53" i="28"/>
  <c r="F54" i="28"/>
  <c r="F55" i="28"/>
  <c r="F56" i="28"/>
  <c r="F57" i="28"/>
  <c r="F58" i="28"/>
  <c r="F59" i="28"/>
  <c r="F60" i="28"/>
  <c r="F43" i="28"/>
  <c r="F40" i="28"/>
  <c r="F41" i="28"/>
  <c r="F39" i="28"/>
  <c r="F33" i="28"/>
  <c r="F34" i="28"/>
  <c r="F35" i="28"/>
  <c r="F36" i="28"/>
  <c r="F37" i="28"/>
  <c r="F32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6" i="28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6" i="22"/>
  <c r="F41" i="22" s="1"/>
  <c r="D11" i="49" s="1"/>
  <c r="F36" i="39" l="1"/>
  <c r="D22" i="49" s="1"/>
  <c r="F260" i="18"/>
  <c r="D24" i="49" s="1"/>
  <c r="F5" i="17"/>
  <c r="F78" i="17" s="1"/>
  <c r="D25" i="49" s="1"/>
  <c r="F20" i="29"/>
  <c r="D14" i="49" s="1"/>
  <c r="F31" i="28"/>
  <c r="F8" i="30"/>
  <c r="D13" i="49" s="1"/>
  <c r="F38" i="28"/>
  <c r="F64" i="28" s="1"/>
  <c r="D12" i="49" s="1"/>
  <c r="F5" i="28"/>
  <c r="F7" i="24" l="1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6" i="24"/>
  <c r="F22" i="24" s="1"/>
  <c r="D10" i="49" s="1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6" i="32"/>
  <c r="F34" i="32" s="1"/>
  <c r="D9" i="49" s="1"/>
  <c r="F6" i="20"/>
  <c r="F7" i="20" s="1"/>
  <c r="D8" i="49" s="1"/>
  <c r="F6" i="19"/>
  <c r="F7" i="19" s="1"/>
  <c r="D7" i="49" s="1"/>
  <c r="F45" i="27"/>
  <c r="F44" i="27" s="1"/>
  <c r="F47" i="27"/>
  <c r="F46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25" i="27"/>
  <c r="F24" i="27"/>
  <c r="F19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20" i="27"/>
  <c r="F21" i="27"/>
  <c r="F22" i="27"/>
  <c r="F6" i="27"/>
  <c r="F7" i="38"/>
  <c r="F6" i="38"/>
  <c r="F8" i="38" s="1"/>
  <c r="D6" i="49" s="1"/>
  <c r="F5" i="27" l="1"/>
  <c r="F23" i="27"/>
  <c r="F6" i="1"/>
  <c r="F29" i="1"/>
  <c r="F41" i="1" l="1"/>
  <c r="D31" i="49" s="1"/>
  <c r="F48" i="27"/>
  <c r="D5" i="49" s="1"/>
  <c r="D41" i="49" s="1"/>
</calcChain>
</file>

<file path=xl/sharedStrings.xml><?xml version="1.0" encoding="utf-8"?>
<sst xmlns="http://schemas.openxmlformats.org/spreadsheetml/2006/main" count="7975" uniqueCount="2318">
  <si>
    <t>Wartość</t>
  </si>
  <si>
    <t/>
  </si>
  <si>
    <t>1. Instalacja grzewcza</t>
  </si>
  <si>
    <t>Element</t>
  </si>
  <si>
    <t>Rury ze stali węglowej, ocynkowane zewnętrznie, do instalacji c.o. System połączeń zaciskowych d=18 mm - p.a.</t>
  </si>
  <si>
    <t>m</t>
  </si>
  <si>
    <t xml:space="preserve">Wydanie:  wyd.I 2000
</t>
  </si>
  <si>
    <t>Próby ciśnieniowe szczelności instalacji wewnętrznych  w budynkach</t>
  </si>
  <si>
    <t xml:space="preserve">Wydanie:  wyd.V 2001
</t>
  </si>
  <si>
    <t>Rura wielowarstwowa PE-Xb/Al/PE-HD d=16x2,25 mm - p.a. (w posadzce)</t>
  </si>
  <si>
    <t>Rura wielowarstwowa PE-Xb/Al/PE-HD d=20x2,5 mm - p.a. (w posadzce)</t>
  </si>
  <si>
    <t>Próba zasadnicza (pulsacyjna) szczelności instalacji centralnego ogrzewania z rur z tworzyw sztucznych</t>
  </si>
  <si>
    <t>próba</t>
  </si>
  <si>
    <t>Dodatek za próbę szczelności instalacji centralnego ogrzewania z rur z tworzyw sztucznych w budynkach</t>
  </si>
  <si>
    <t>Płukanie instalacji grzewczej</t>
  </si>
  <si>
    <t>Izolacja jednowarstwowa grubości 6mm rurociągów o średnicy 16-20mm otulinami z pianki PE</t>
  </si>
  <si>
    <t xml:space="preserve">Wydanie:  wyd.I 2002
</t>
  </si>
  <si>
    <t>Izolacja jednowarstwowa grubości 20mm rurociągów o średnicy 18-22mm otulinami z pianki PE</t>
  </si>
  <si>
    <t>szt</t>
  </si>
  <si>
    <t>Grzejnik stalowy płytowy dolnozasilany typ 11, wysokość H = 600 mm, z płaską płytą czołową, z ukrytymi podłączeniami oraz dopasowaną kratką (pokrywą) górną oraz osłonami bocznymi.Grzejnik z wbudowanym zaworem  termostatycznym z precyzyjną nastawą wstępną oraz korkiem spustowym i odpowietrznikiem - V11 60/0,72</t>
  </si>
  <si>
    <t>Grzejnik stalowy płytowy dolnozasilany typ 22, wysokość H = 600 mm, z płaską płytą czołową, z ukrytymi podłączeniami oraz dopasowaną kratką (pokrywą) górną oraz osłonami bocznymi.Grzejnik z wbudowanym zaworem  termostatycznym z precyzyjną nastawą wstępną oraz korkiem spustowym i odpowietrznikiem - V22 60/0,6</t>
  </si>
  <si>
    <t>Szafki z rozdzielaczami do instalacji c.o. o ilości obwodów 3</t>
  </si>
  <si>
    <t>Szafki z rozdzielaczami do instalacji c.o. o ilości obwodów 7</t>
  </si>
  <si>
    <t>Szafki z rozdzielaczami do instalacji c.o. o ilości obwodów 8</t>
  </si>
  <si>
    <t>Zestaw przyłączeniowy do grzejników dolnozasilanych z wkładką zaworową z funkcją odcięcia i opróżniania d=15 mm - p.a.</t>
  </si>
  <si>
    <t>Zawór termostatyczny kątowy, z bezstopniową nastawą d=15 mm - p.a.</t>
  </si>
  <si>
    <t>Grzejnikowy zawór odcinający, powrotny , kątowy, z nastawą wstępną d=15 mm</t>
  </si>
  <si>
    <t>Głowica termostatyczna typu K, w wbudowanym czujnikiem temperatury - p.a.</t>
  </si>
  <si>
    <t>Próba instalacji centralnego ogrzewania (na gorąco) z dokonaniem regulacji</t>
  </si>
  <si>
    <t>Wykucie, zamurowanie i otynkowanie bruzd w ścianach z cegły na zaprawie wapiennej i cementowo-wapiennej</t>
  </si>
  <si>
    <t>m3</t>
  </si>
  <si>
    <t>Przebicia w ścianach z cegły na zaprawie wapiennej i cementowo-wapiennej</t>
  </si>
  <si>
    <t>Wywiezienie gruzu spryzmowanego samochodami skrzyniowymi na odległość do 1km</t>
  </si>
  <si>
    <t xml:space="preserve">Wydanie:  wyd.III 1999
</t>
  </si>
  <si>
    <t>Wywiezienie gruzu spryzmowanego samochodami skrzyniowymi - na każdy następny 1km ponad 1km</t>
  </si>
  <si>
    <t>Koszt utylizacji gruzu</t>
  </si>
  <si>
    <t>Rura wielowarstwowa PE-Xb/Al/PE-HD d=16x2,25 mm - p.a.</t>
  </si>
  <si>
    <t>kpl</t>
  </si>
  <si>
    <t>Elektryczny pojemnościowy  15 dm3 ogrzewacz wody z grzałką o mocy 1,5kW - p.a.</t>
  </si>
  <si>
    <t>Dodatki za podejścia dopływowe o połączeniu sztywnym w rurociągach z tworzyw sztucznych o średnicy 16mm do baterii i podgrzewaczy</t>
  </si>
  <si>
    <t>1.</t>
  </si>
  <si>
    <t>2.</t>
  </si>
  <si>
    <t>3.</t>
  </si>
  <si>
    <t>Lp.</t>
  </si>
  <si>
    <t>Roboty</t>
  </si>
  <si>
    <t>3.1</t>
  </si>
  <si>
    <t>Instalacja c.w.u.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</si>
  <si>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</si>
  <si>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</si>
  <si>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</si>
  <si>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</si>
  <si>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</si>
  <si>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</si>
  <si>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</si>
  <si>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</si>
  <si>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</si>
  <si>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</si>
  <si>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</si>
  <si>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</si>
  <si>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</si>
  <si>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</si>
  <si>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1.1</t>
  </si>
  <si>
    <t>Instalacja grzewcza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</si>
  <si>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</si>
  <si>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</si>
  <si>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</si>
  <si>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</si>
  <si>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</si>
  <si>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</si>
  <si>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</si>
  <si>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</si>
  <si>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</si>
  <si>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</si>
  <si>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</si>
  <si>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</si>
  <si>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</si>
  <si>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</si>
  <si>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</si>
  <si>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</si>
  <si>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</si>
  <si>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</si>
  <si>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</si>
  <si>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</si>
  <si>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</si>
  <si>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</si>
  <si>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</si>
  <si>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</si>
  <si>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</si>
  <si>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</si>
  <si>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</si>
  <si>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</si>
  <si>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</si>
  <si>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</si>
  <si>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</si>
  <si>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</si>
  <si>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</si>
  <si>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Rury ze stali węglowej, ocynkowane zewnętrznie, do instalacji c.o. System połączeń zaciskowych d=22 mm - p.a.</t>
  </si>
  <si>
    <t>Rury ze stali węglowej, ocynkowane zewnętrznie, do instalacji c.o. System połączeń zaciskowych d=28 mm - p.a.</t>
  </si>
  <si>
    <t>Rury ze stali węglowej, ocynkowane zewnętrznie, do instalacji c.o. System połączeń zaciskowych d=35 mm - p.a.</t>
  </si>
  <si>
    <t>Rury ze stali węglowej, ocynkowane zewnętrznie, do instalacji c.o. System połączeń zaciskowych d=42 mm - p.a.</t>
  </si>
  <si>
    <t>Rury ze stali węglowej, ocynkowane zewnętrznie, do instalacji c.o. System połączeń zaciskowych d=54 mm - p.a.</t>
  </si>
  <si>
    <t>Rury ze stali węglowej, ocynkowane zewnętrznie, do instalacji c.o. System połączeń zaciskowych d=76 mm - p.a.</t>
  </si>
  <si>
    <t>Izolacja jednowarstwowa grubości 25mm rurociągów o średnicy 28mm otulinami z pianki PE</t>
  </si>
  <si>
    <t>Izolacja jednowarstwowa grubości 30mm rurociągów o średnicy 35mm otulinami z pianki PE</t>
  </si>
  <si>
    <t>Izolacja jednowarstwowa grubości 40mm rurociągów o średnicy 42mm otulinami z pianki PE - p.a.</t>
  </si>
  <si>
    <t>Izolacja jednowarstwowa grubości 50mm rurociągów o średnicy 54mm otulinami z pianki PE - p.a.</t>
  </si>
  <si>
    <t>Izolacja jednowarstwowa grubości 70mm rurociągów o średnicy 76mm otulinami z pianki PE - p.a.</t>
  </si>
  <si>
    <t>Grzejnik stalowy płytowy dolnozasilany typ 11, wysokość H = 600 mm, z płaską płytą czołową, z ukrytymi podłączeniami oraz dopasowaną kratką (pokrywą) górną oraz osłonami bocznymi.Grzejnik z wbudowanym zaworem  termostatycznym z precyzyjną nastawą wstępną oraz korkiem spustowym i odpowietrznikiem - V11 60/0,52</t>
  </si>
  <si>
    <t>Grzejnik stalowy płytowy dolnozasilany typ 11, wysokość H = 600 mm, z płaską płytą czołową, z ukrytymi podłączeniami oraz dopasowaną kratką (pokrywą) górną oraz osłonami bocznymi.Grzejnik z wbudowanym zaworem  termostatycznym z precyzyjną nastawą wstępną oraz korkiem spustowym i odpowietrznikiem - V11 60/0,6</t>
  </si>
  <si>
    <t>Grzejnik stalowy płytowy dolnozasilany typ 22, wysokość H = 600 mm, z płaską płytą czołową, z ukrytymi podłączeniami oraz dopasowaną kratką (pokrywą) górną oraz osłonami bocznymi.Grzejnik z wbudowanym zaworem  termostatycznym z precyzyjną nastawą wstępną oraz korkiem spustowym i odpowietrznikiem - V22 60/0,52</t>
  </si>
  <si>
    <t>Grzejnik stalowy płytowy bocznozasilany typ 11, wysokość H = 600 mm, z płaską płytą czołową, z ukrytymi podłączeniami oraz dopasowaną kratką (pokrywą) górną oraz osłonami bocznymi. - C11 60/0,4</t>
  </si>
  <si>
    <t>Zawory odcinające d=15 mm</t>
  </si>
  <si>
    <t>Zawory odcinające d=20 mm</t>
  </si>
  <si>
    <t>Zawory kulowe d=15 mm</t>
  </si>
  <si>
    <t>Zawory kulowe d=20 mm</t>
  </si>
  <si>
    <t>Zawory kulowe d=25 mm</t>
  </si>
  <si>
    <t>Zawory kulowe d=32 mm</t>
  </si>
  <si>
    <t>Zawory kulowe d=40 mm</t>
  </si>
  <si>
    <t>Zawory kulowe d=50 mm</t>
  </si>
  <si>
    <t>Zawór równoważący skośny, z cyfrową płynną nastawą wstępną, z króćcami pomiarowymi umożliwiającymi pomiar spadku ciśnienia, przepływu i temperatury.  Bez odwodnienia d=15 mm - p.a.</t>
  </si>
  <si>
    <t>Zawór równoważący skośny, z cyfrową płynną nastawą wstępną, z króćcami pomiarowymi umożliwiającymi pomiar spadku ciśnienia, przepływu i temperatury.  Bez odwodnienia d=20 mm - p.a.</t>
  </si>
  <si>
    <t>Zawór równoważący skośny, z cyfrową płynną nastawą wstępną, z króćcami pomiarowymi umożliwiającymi pomiar spadku ciśnienia, przepływu i temperatury.  Bez odwodnienia d=25 mm - p.a.</t>
  </si>
  <si>
    <t>Zawór równoważący skośny, z cyfrową płynną nastawą wstępną, z króćcami pomiarowymi umożliwiającymi pomiar spadku ciśnienia, przepływu i temperatury.  Bez odwodnienia d=32 mm - p.a.</t>
  </si>
  <si>
    <t>Rozdzielacze do kotłów i instalacji c.o. z rur o średnicy nominalnej do 150mm</t>
  </si>
  <si>
    <t>Szafki z rozdzielaczami do instalacji c.o. o ilości obwodów 4</t>
  </si>
  <si>
    <t>Szafki z rozdzielaczami do instalacji c.o. o ilości obwodów 5</t>
  </si>
  <si>
    <t>Szafki z rozdzielaczami do instalacji c.o. o ilości obwodów 6</t>
  </si>
  <si>
    <t>Szafki z rozdzielaczami do instalacji c.o. o ilości obwodów 9</t>
  </si>
  <si>
    <t>Zawór kulowy odcinający motylkowy d=15 mm</t>
  </si>
  <si>
    <t>Rura przyłączna o średnicy nominalnej 15mm do grzejników płytowych - p.a.</t>
  </si>
  <si>
    <t>Automatyczny zawór termostatyczny z ogranicznikiem przepływu d=15 mm - p.a.</t>
  </si>
  <si>
    <t>Zawór odpowietrzający automatyczny o średnicy 15mm z zaworem stopowym</t>
  </si>
  <si>
    <t>Drzwiczki rewizyjne o wymiarach 200x250mm</t>
  </si>
  <si>
    <t>Dostawa i montaż cyklonowego odgazowywacza próżniowego dla systemu grzewczego.</t>
  </si>
  <si>
    <t>Przejście wodo- i gazoszczelne. Element uszczelniający wykonany ze stali kwasoodpornej, nierdzewnej oraz pierścieni EPDM do przejścia przez mur d=175 mm</t>
  </si>
  <si>
    <t>Zakończenie przewodu preizolowanego 2x32x2,9 /175 - p.a.</t>
  </si>
  <si>
    <t xml:space="preserve">Wydanie:  wyd.I 1995
</t>
  </si>
  <si>
    <t>Zączki 32x2,9-G1 - p.a.</t>
  </si>
  <si>
    <t>Przejściówka gwint G1 na system zaciskowy 28x1,5-32x2,9/G1 - p.a.</t>
  </si>
  <si>
    <t>Demontaż całej istniejącej instalacji c.o. wraz z grzejnikami, usunięciem z budynku i wywozem na złomowisko</t>
  </si>
  <si>
    <t>Zawory kulowe d=65 mm</t>
  </si>
  <si>
    <t>Zawór równoważący skośny, z cyfrową płynną nastawą wstępną, z króćcami pomiarowymi umożliwiającymi pomiar spadku ciśnienia, przepływu i temperatury.  Bez odwodnienia d=40 mm - p.a.</t>
  </si>
  <si>
    <t>Próby, regulacja i uruchomienie ciepła technologicznego z dostawą 1200 dm3 glikolu etylowego 35%</t>
  </si>
  <si>
    <t>Rury ze stali nierdzewnej d=35 mm - p.a.</t>
  </si>
  <si>
    <t>Rury ze stali nierdzewnej d=54 mm - p.a.</t>
  </si>
  <si>
    <t>Izolacja jednowarstwowa grubości 20mm rurociągów o średnicy d=35mm otulinami z pianki PE</t>
  </si>
  <si>
    <t>Izolacja jednowarstwowa grubości 20mm rurociągów o średnicy 54mm otulinami z pianki PE</t>
  </si>
  <si>
    <t>Zawory kulowe o średnicy nominalnej 20mm małe</t>
  </si>
  <si>
    <t>Termostatyczny zawór mieszający trójdrogowy d=32 mm - p.a.</t>
  </si>
  <si>
    <t>Zawory odcinające d=50mm</t>
  </si>
  <si>
    <t>Dodatki za podejścia dopływowe o połączeniu sztywnym w rurociągach z tworzyw sztucznych o średnicy 35mm do natrysku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</si>
  <si>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</si>
  <si>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</si>
  <si>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</si>
  <si>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</si>
  <si>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</si>
  <si>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</si>
  <si>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</si>
  <si>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</si>
  <si>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</si>
  <si>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</si>
  <si>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</si>
  <si>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</si>
  <si>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</si>
  <si>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</si>
  <si>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</si>
  <si>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</si>
  <si>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</si>
  <si>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</si>
  <si>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</si>
  <si>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</si>
  <si>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</si>
  <si>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</si>
  <si>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</si>
  <si>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</si>
  <si>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</si>
  <si>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</si>
  <si>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</si>
  <si>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</si>
  <si>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</si>
  <si>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</si>
  <si>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</si>
  <si>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</si>
  <si>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</si>
  <si>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</si>
  <si>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</si>
  <si>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</si>
  <si>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</si>
  <si>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</si>
  <si>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</si>
  <si>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</si>
  <si>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</si>
  <si>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</si>
  <si>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</si>
  <si>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</si>
  <si>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</si>
  <si>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</si>
  <si>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</si>
  <si>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</si>
  <si>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</si>
  <si>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</si>
  <si>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</si>
  <si>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</si>
  <si>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</si>
  <si>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</si>
  <si>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</si>
  <si>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</si>
  <si>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</si>
  <si>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</si>
  <si>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</si>
  <si>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</si>
  <si>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</si>
  <si>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</si>
  <si>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</si>
  <si>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</si>
  <si>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</si>
  <si>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</si>
  <si>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</si>
  <si>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</si>
  <si>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</si>
  <si>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</si>
  <si>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</si>
  <si>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</si>
  <si>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</si>
  <si>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</si>
  <si>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</si>
  <si>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</si>
  <si>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</si>
  <si>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</si>
  <si>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</si>
  <si>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</si>
  <si>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</si>
  <si>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</si>
  <si>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</si>
  <si>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</si>
  <si>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</si>
  <si>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</si>
  <si>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</si>
  <si>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</si>
  <si>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Instalacja ciepła technologicznego</t>
  </si>
  <si>
    <t xml:space="preserve">2. </t>
  </si>
  <si>
    <t xml:space="preserve">3. </t>
  </si>
  <si>
    <t>WYMIANA KONSTRUKCJI DACHU OFICYNY</t>
  </si>
  <si>
    <t>1.2</t>
  </si>
  <si>
    <t>1.3</t>
  </si>
  <si>
    <t>1.4</t>
  </si>
  <si>
    <t>1.5</t>
  </si>
  <si>
    <t>1.6</t>
  </si>
  <si>
    <t>1</t>
  </si>
  <si>
    <t>Rozdzielnice</t>
  </si>
  <si>
    <t>Tablice rozdzielcze i obudowy, obudowa do 1,0·m2- tablica piętrowa TP1.P, kpl</t>
  </si>
  <si>
    <t>Tablice rozdzielcze i obudowy, obudowa do 1,0·m2- tablica piętrowa TP1.0, kpl</t>
  </si>
  <si>
    <t>Tablice rozdzielcze i obudowy, obudowa do 1,0·m2- tablica piętrowa TP1.1, kpl</t>
  </si>
  <si>
    <t>Tablice rozdzielcze i obudowy, obudowa do 1,0·m2- tablica piętrowa TP1.2, kpl</t>
  </si>
  <si>
    <t>Tablice rozdzielcze i obudowy, obudowa do 1,0·m2- tablica piętrowa TP1.3, kpl</t>
  </si>
  <si>
    <t>Tablice rozdzielcze i obudowy, obudowa do 1,0·m2- tablica piętrowa TP2.P, kpl</t>
  </si>
  <si>
    <t>Tablice rozdzielcze i obudowy, obudowa do 1,0·m2- tablica piętrowa TP2.0, kpl</t>
  </si>
  <si>
    <t>Tablice rozdzielcze i obudowy, obudowa do 1,0·m2- tablica piętrowa TP2.1, kpl</t>
  </si>
  <si>
    <t>Tablice rozdzielcze i obudowy, obudowa do 1,0·m2- tablica piętrowa TP2.2, kpl</t>
  </si>
  <si>
    <t>Tablice rozdzielcze i obudowy, obudowa do 1,0·m2- tablica piętrowa TP2.3, kpl</t>
  </si>
  <si>
    <t>Tablice rozdzielcze i obudowy, obudowa do 0,5·m2- Rozdzielnica wentylacji TWM.1, kpl</t>
  </si>
  <si>
    <t>Tablice rozdzielcze i obudowy, obudowa do 0,5·m2- Rozdzielnica wentylacji TWM.2, kpl</t>
  </si>
  <si>
    <t>Tablice rozdzielcze i obudowy, obudowa do 0,5·m2- Tablica rezerwowa TR.1, kpl</t>
  </si>
  <si>
    <t>Tablice rozdzielcze i obudowy, obudowa do 0,5·m2- Tablica rezerwowa TR.2, kpl</t>
  </si>
  <si>
    <t>Tablice rozdzielcze i obudowy, obudowa do 0,5·m2-  Tablica sterowania oświetleniem TSO, kpl</t>
  </si>
  <si>
    <t>2</t>
  </si>
  <si>
    <t>Przewody sterownicze tablicy TSO</t>
  </si>
  <si>
    <t>Montaż uchwytów pod przewody kabelkowe układane pojedynczo z przygotowaniem podłoża przy użyciu sprzętu mechanicznego, przykręcanie do konstrukcji</t>
  </si>
  <si>
    <t>Przewody kabelkowe układane na gotowych uchwytach bezśrubowych w korytkach i na drabinkach z umocowaniem pojedynczo, powłoka polwinitowa, łączny przekrój żył do 6·mm2 Cu, 12·mm2 Al- YLY2x1</t>
  </si>
  <si>
    <t>Przewody kabelkowe układane na gotowych uchwytach bezśrubowych w korytkach i na drabinkach z umocowaniem pojedynczo, powłoka polwinitowa, łączny przekrój żył do 6·mm2 Cu, 12·mm2 Al- YLY4x1</t>
  </si>
  <si>
    <t>Przewody kabelkowe układane na gotowych uchwytach bezśrubowych w korytkach i na drabinkach z umocowaniem pojedynczo, powłoka polwinitowa, łączny przekrój żył do 6·mm2 Cu, 12·mm2 Al- YLY6x1</t>
  </si>
  <si>
    <t>Podłączenie przewodów kabelkowych pod zaciski lub bolce, powłoka polwinitowa, przekrój żył do 2,5·mm2</t>
  </si>
  <si>
    <t>3</t>
  </si>
  <si>
    <t>Sterowanie oświetleniem</t>
  </si>
  <si>
    <t>Przygotowanie podłoża pod osprzęt instalacyjny, mocowanie osprzętu na zaprawie cementowej lub gipsowej, wykonanie ślepych otworów ręcznie, cegła</t>
  </si>
  <si>
    <t>Montaż na gotowym podłożu puszek podtynkowych bakelitowych oraz szczękowych do przyborów natynkowo-wtynkowych, puszki bakelitowe Fi·do 60·mm, mocowanie: gips - cement, 1 wylot</t>
  </si>
  <si>
    <t>Montaż na gotowym podłożu łączników i przycisków instalacyjnych z podłączeniem, łącznik p/t w puszce instalacyjnej 1-biegunowy, łącznik pojedynczy</t>
  </si>
  <si>
    <t>Montaż na gotowym podłożu łączników i przycisków instalacyjnych z podłączeniem, łącznik p/t w puszce instalacyjnej 1-biegunowy, łącznik pojedynczy IP44</t>
  </si>
  <si>
    <t>Montaż na gotowym podłożu łączników i przycisków instalacyjnych z podłączeniem, łącznik p/t w puszce instalacyjnej 1-biegunowy, łącznik pojedynczy IP54 EX (strefa 1 i strefa 2)</t>
  </si>
  <si>
    <t>Montaż na gotowym podłożu łączników i przycisków instalacyjnych z podłączeniem, łącznik p/t w puszce instalacyjnej 1-biegunowy, przycisk monostabilny</t>
  </si>
  <si>
    <t>Montaż na gotowym podłożu łączników i przycisków instalacyjnych z podłączeniem, łącznik p/t w puszce instalacyjnej 1-biegunowy, przycisk monostabilny IP44</t>
  </si>
  <si>
    <t>Montaż na gotowym podłożu łączników i przycisków instalacyjnych z podłączeniem, łącznik p/t w puszce instalacyjnej schodowy IP44</t>
  </si>
  <si>
    <t>Aparaty elektryczne, czujnik ruchu</t>
  </si>
  <si>
    <t>4</t>
  </si>
  <si>
    <t>Kable i przewody</t>
  </si>
  <si>
    <t>Ręczne przebijanie otworów w ścianach lub stropach z cegły, długość przebicia do 1 cegły, rura Fi do 25·mm</t>
  </si>
  <si>
    <t>otwór</t>
  </si>
  <si>
    <t>Ręczne przebijanie otworów w ścianach lub stropach z betonu, długość przebicia do 40·cm, rura Fi do 40·mm</t>
  </si>
  <si>
    <t>Wykucie bruzd dla przewodów wtynkowych mechanicznie, podłoże: cegła</t>
  </si>
  <si>
    <t>Ręczne przygotowanie zaprawy, cementowo-wapiennej</t>
  </si>
  <si>
    <t>Zaprawianie bruzd, o szerokości do 50·mm</t>
  </si>
  <si>
    <t>Układanie kabli wielożyłowych z mocowaniem w budynkach, budowlach lub na estakadach, do 0,5·kg/m -YKYżo3x1,5</t>
  </si>
  <si>
    <t>Układanie kabli wielożyłowych z mocowaniem w budynkach, budowlach lub na estakadach, do 0,5·kg/m -YKYżo3x4</t>
  </si>
  <si>
    <t>Układanie kabli wielożyłowych z mocowaniem w budynkach, budowlach lub na estakadach, do 0,5·kg/m -YKYżo5x2,5</t>
  </si>
  <si>
    <t>Układanie kabli wielożyłowych z mocowaniem w budynkach, budowlach lub na estakadach, do 0,5·kg/m -YKYżo5x4</t>
  </si>
  <si>
    <t>Układanie kabli wielożyłowych z mocowaniem w budynkach, budowlach lub na estakadach, do 0,5·kg/m -YKYżo5x6</t>
  </si>
  <si>
    <t>Układanie kabli wielożyłowych z mocowaniem w budynkach, budowlach lub na estakadach, do 0,5·kg/m -YKYżo5x10</t>
  </si>
  <si>
    <t>Układanie kabli wielożyłowych z mocowaniem w budynkach, budowlach lub na estakadach, do 0,5·kg/m -YKYżo5x16</t>
  </si>
  <si>
    <t>Układanie kabli wielożyłowych z mocowaniem w budynkach, budowlach lub na estakadach, do 2,0·kg/m- YKYżo5x35</t>
  </si>
  <si>
    <t>Układanie kabli wielożyłowych z mocowaniem w budynkach, budowlach lub na estakadach, do 2,0·kg/m- YKYżo5x50</t>
  </si>
  <si>
    <t>Układanie kabli wielożyłowych z mocowaniem w budynkach, budowlach lub na estakadach, do 3,0·kg/m- YKYżo5x70</t>
  </si>
  <si>
    <t>Przewody kabelkowe układane na gotowych uchwytach bezśrubowych w korytkach i na drabinkach z umocowaniem pojedynczo, powłoka polwinitowa, łączny przekrój żył do 6·mm2 Cu, 12·mm2 Al- YDY2x1,5</t>
  </si>
  <si>
    <t>Przewody kabelkowe układane na gotowych uchwytach bezśrubowych w korytkach i na drabinkach z umocowaniem pojedynczo, powłoka polwinitowa, łączny przekrój żył do 6·mm2 Cu, 12·mm2 Al- YDYżo3x1,5</t>
  </si>
  <si>
    <t>Przewody kabelkowe układane na gotowych uchwytach bezśrubowych w korytkach i na drabinkach z umocowaniem pojedynczo, powłoka polwinitowa, łączny przekrój żył do 6·mm2 Cu, 12·mm2 Al- YDYżo4x1,5</t>
  </si>
  <si>
    <t>Przewody kabelkowe układane na gotowych uchwytach bezśrubowych w korytkach i na drabinkach z umocowaniem pojedynczo, powłoka polwinitowa, łączny przekrój żył do 12·mm2 Cu, 20·mm2 Al- YDYżo5x1,5</t>
  </si>
  <si>
    <t>Obróbka na sucho kabli  do 1·kV o izolacji i powłoce z tworzyw sztucznych, kabel Cu 3-żyłowy 16·mm2</t>
  </si>
  <si>
    <t>Zeszyt 8/9 1994r Obróbka na sucho kabli do 1·kV o izolacji i powłoce z tworzyw sztucznych, zarobienie końca kabla 5-żyłowego do 16·mm2</t>
  </si>
  <si>
    <t>Zeszyt 8/9 1994r Obróbka na sucho kabli do 1·kV o izolacji i powłoce z tworzyw sztucznych, zarobienie końca kabla 5-żyłowego do 50·mm2</t>
  </si>
  <si>
    <t>Zeszyt 8/9 1994r Obróbka na sucho kabli do 1·kV o izolacji i powłoce z tworzyw sztucznych, zarobienie końca kabla 5-żyłowego do 120·mm2</t>
  </si>
  <si>
    <t>Uszczelnianie otworów wprowadzeń kablowych, do przełączalni, otwór częściowo zajęty- p.a.  Uszczelnienie ogniowe przepustów</t>
  </si>
  <si>
    <t>5</t>
  </si>
  <si>
    <t>Oprawy oświetleniowe</t>
  </si>
  <si>
    <t>Przygotowanie podłoża pod oprawy oświetleniowe przykręcane, podłoże: beton, mocowanie na kołkach kotwiących, ilość mocowań 4</t>
  </si>
  <si>
    <t>Montaż na gotowym podłożu opraw świetlówkowych z blachy stalowej z kloszem z tworzyw sztucznych lub rastrem metalowym względnie z tworzyw sztucznych, z podłączeniem, przykręcane 1x20W, końcowe EW1</t>
  </si>
  <si>
    <t>Montaż na gotowym podłożu opraw świetlówkowych z blachy stalowej z kloszem z tworzyw sztucznych lub rastrem metalowym względnie z tworzyw sztucznych, z podłączeniem, przykręcane 1x20W, końcowe VSZ-G</t>
  </si>
  <si>
    <t>Montaż na gotowym podłożu opraw świetlówkowych z blachy stalowej z kloszem z tworzyw sztucznych lub rastrem metalowym względnie z tworzyw sztucznych, z podłączeniem, przykręcane 1x20W, końcowe OP3-G1</t>
  </si>
  <si>
    <t>Montaż na gotowym podłożu opraw świetlówkowych z blachy stalowej z kloszem z tworzyw sztucznych lub rastrem metalowym względnie z tworzyw sztucznych, z podłączeniem, przykręcane 1x20W, końcowe OP3-G2</t>
  </si>
  <si>
    <t>Montaż na gotowym podłożu opraw świetlówkowych z blachy stalowej z kloszem z tworzyw sztucznych lub rastrem metalowym względnie z tworzyw sztucznych, z podłączeniem, przykręcane 1x20W, końcowe VUN-G1</t>
  </si>
  <si>
    <t>Montaż na gotowym podłożu opraw świetlówkowych z blachy stalowej z kloszem z tworzyw sztucznych lub rastrem metalowym względnie z tworzyw sztucznych, z podłączeniem, przykręcane 1x20W, końcowe VUN-G2</t>
  </si>
  <si>
    <t>Montaż na gotowym podłożu opraw świetlówkowych z blachy stalowej z kloszem z tworzyw sztucznych lub rastrem metalowym względnie z tworzyw sztucznych, z podłączeniem, przykręcane 1x20W, końcowe VUN-G3</t>
  </si>
  <si>
    <t>Montaż na gotowym podłożu opraw świetlówkowych z blachy stalowej z kloszem z tworzyw sztucznych lub rastrem metalowym względnie z tworzyw sztucznych, z podłączeniem, przykręcane 1x20W, końcowe VUD-G1</t>
  </si>
  <si>
    <t>Montaż na gotowym podłożu opraw świetlówkowych z blachy stalowej z kloszem z tworzyw sztucznych lub rastrem metalowym względnie z tworzyw sztucznych, z podłączeniem, przykręcane 1x20W, końcowe VUD-G2</t>
  </si>
  <si>
    <t>Montaż na gotowym podłożu opraw świetlówkowych z blachy stalowej z kloszem z tworzyw sztucznych lub rastrem metalowym względnie z tworzyw sztucznych, z podłączeniem, przykręcane 1x20W, końcowe VDN-A</t>
  </si>
  <si>
    <t>Montaż na gotowym podłożu opraw świetlówkowych z blachy stalowej z kloszem z tworzyw sztucznych lub rastrem metalowym względnie z tworzyw sztucznych, z podłączeniem, przykręcane 1x40W U1</t>
  </si>
  <si>
    <t>Montaż na gotowym podłożu opraw świetlówkowych z blachy stalowej z kloszem z tworzyw sztucznych lub rastrem metalowym względnie z tworzyw sztucznych, z podłączeniem, przykręcane 1x40W -B3</t>
  </si>
  <si>
    <t>Montaż na gotowym podłożu opraw świetlówkowych z blachy stalowej z kloszem z tworzyw sztucznych lub rastrem metalowym względnie z tworzyw sztucznych, z podłączeniem, przykręcane 1x40W B2</t>
  </si>
  <si>
    <t>Montaż na gotowym podłożu opraw świetlówkowych z blachy stalowej z kloszem z tworzyw sztucznych lub rastrem metalowym względnie z tworzyw sztucznych, z podłączeniem, przykręcane 1x40W -EXL</t>
  </si>
  <si>
    <t>Montaż na gotowym podłożu opraw świetlówkowych z blachy stalowej z kloszem z tworzyw sztucznych lub rastrem metalowym względnie z tworzyw sztucznych, z podłączeniem, przykręcane 1x40W -EXL2</t>
  </si>
  <si>
    <t>Montaż na gotowym podłożu opraw świetlówkowych z blachy stalowej z kloszem z tworzyw sztucznych lub rastrem metalowym względnie z tworzyw sztucznych, z podłączeniem, przykręcane 1x40W -L1</t>
  </si>
  <si>
    <t>Montaż na gotowym podłożu opraw świetlówkowych z blachy stalowej z kloszem z tworzyw sztucznych lub rastrem metalowym względnie z tworzyw sztucznych, z podłączeniem, przykręcane 1x40W -FL</t>
  </si>
  <si>
    <t>Montaż na gotowym podłożu opraw świetlówkowych z blachy stalowej z kloszem z tworzyw sztucznych lub rastrem metalowym względnie z tworzyw sztucznych, z podłączeniem, przykręcane 1x40W -BO70</t>
  </si>
  <si>
    <t>Montaż na gotowym podłożu opraw świetlówkowych z blachy stalowej z kloszem z tworzyw sztucznych lub rastrem metalowym względnie z tworzyw sztucznych, z podłączeniem, przykręcane 1x40W -P2</t>
  </si>
  <si>
    <t>Montaż na gotowym podłożu opraw świetlówkowych z blachy stalowej z kloszem z tworzyw sztucznych lub rastrem metalowym względnie z tworzyw sztucznych, z podłączeniem, przykręcane 1x40W -SZ3</t>
  </si>
  <si>
    <t>Montaż na gotowym podłożu opraw świetlówkowych z blachy stalowej z kloszem z tworzyw sztucznych lub rastrem metalowym względnie z tworzyw sztucznych, z podłączeniem, przykręcane 1x40W -SZ2</t>
  </si>
  <si>
    <t>Montaż na gotowym podłożu opraw świetlówkowych z blachy stalowej z kloszem z tworzyw sztucznych lub rastrem metalowym względnie z tworzyw sztucznych, z podłączeniem, przykręcane 1x40W -SZ1</t>
  </si>
  <si>
    <t>Montaż na gotowym podłożu opraw świetlówkowych z blachy stalowej z kloszem z tworzyw sztucznych lub rastrem metalowym względnie z tworzyw sztucznych, z podłączeniem, przykręcane 1x40W -CT1</t>
  </si>
  <si>
    <t>Montaż na gotowym podłożu opraw świetlówkowych z blachy stalowej z kloszem z tworzyw sztucznych lub rastrem metalowym względnie z tworzyw sztucznych, z podłączeniem, przykręcane 1x40W -C1</t>
  </si>
  <si>
    <t>Montaż na gotowym podłożu opraw świetlówkowych z blachy stalowej z kloszem z tworzyw sztucznych lub rastrem metalowym względnie z tworzyw sztucznych, z podłączeniem, przykręcane 1x40W -S4.1</t>
  </si>
  <si>
    <t>Montaż na gotowym podłożu opraw świetlówkowych z blachy stalowej z kloszem z tworzyw sztucznych lub rastrem metalowym względnie z tworzyw sztucznych, z podłączeniem, przykręcane 1x40W -S4.2</t>
  </si>
  <si>
    <t>Montaż na gotowym podłożu opraw świetlówkowych z blachy stalowej z kloszem z tworzyw sztucznych lub rastrem metalowym względnie z tworzyw sztucznych, z podłączeniem, przykręcane 1x40W -S4.3</t>
  </si>
  <si>
    <t>Montaż na gotowym podłożu opraw świetlówkowych z blachy stalowej z kloszem z tworzyw sztucznych lub rastrem metalowym względnie z tworzyw sztucznych, z podłączeniem, przykręcane 1x40W -S3.1</t>
  </si>
  <si>
    <t>Montaż na gotowym podłożu opraw świetlówkowych z blachy stalowej z kloszem z tworzyw sztucznych lub rastrem metalowym względnie z tworzyw sztucznych, z podłączeniem, przykręcane 1x40W -O1</t>
  </si>
  <si>
    <t>Montaż na gotowym podłożu opraw świetlówkowych z blachy stalowej z kloszem z tworzyw sztucznych lub rastrem metalowym względnie z tworzyw sztucznych, z podłączeniem, przykręcane 1x40W -E1_950</t>
  </si>
  <si>
    <t>Montaż na gotowym podłożu opraw świetlówkowych z blachy stalowej z kloszem z tworzyw sztucznych lub rastrem metalowym względnie z tworzyw sztucznych, z podłączeniem, przykręcane 1x40W -E3</t>
  </si>
  <si>
    <t>Montaż na gotowym podłożu opraw świetlówkowych z blachy stalowej z kloszem z tworzyw sztucznych lub rastrem metalowym względnie z tworzyw sztucznych, z podłączeniem, przykręcane 1x40W -Ca1</t>
  </si>
  <si>
    <t>Montaż na gotowym podłożu opraw świetlówkowych z blachy stalowej z kloszem z tworzyw sztucznych lub rastrem metalowym względnie z tworzyw sztucznych, z podłączeniem, przykręcane 1x40W -Ca3</t>
  </si>
  <si>
    <t>Aparaty elektryczne, JEDNOSTKA STERUJĄCA CTI-DALI VERTEX</t>
  </si>
  <si>
    <t>6</t>
  </si>
  <si>
    <t>Próby pomontażowe</t>
  </si>
  <si>
    <t>Sprawdzenie i pomiar kompletnego obwodu elektrycznego niskiego napięcia, 1-fazowego</t>
  </si>
  <si>
    <t>pomiar</t>
  </si>
  <si>
    <t>Sprawdzenie i pomiar kompletnego obwodu elektrycznego niskiego napięcia, 3-fazowego</t>
  </si>
  <si>
    <t>Badanie i pomiar skuteczności zerowani pomiar - pierwszy</t>
  </si>
  <si>
    <t>pom</t>
  </si>
  <si>
    <t>Badanie i pomiar skuteczności zerowani pomiar - następny</t>
  </si>
  <si>
    <t>Sprawdzenie samoczynnego wyłączania zasilania, działanie wyłącznika różnicowoprądowego, próba pierwsza</t>
  </si>
  <si>
    <t>Sprawdzenie samoczynnego wyłączania zasilania, działanie wyłącznika różnicowoprądowego, próba każda następna</t>
  </si>
  <si>
    <t>Pomiar natężenia oświetlenia wnętrz, na wyznaczonych punktach pomiarowych płaszczyzny roboczej - pomiar pierwszy</t>
  </si>
  <si>
    <t>punkt</t>
  </si>
  <si>
    <t>Pomiar natężenia oświetlenia wnętrz, na wyznaczonych punktach pomiarowych płaszczyzny roboczej - każdy następny pomiar w pomieszczeniu</t>
  </si>
  <si>
    <t>7</t>
  </si>
  <si>
    <t>Demontaże</t>
  </si>
  <si>
    <t>Demontaż istniejących instalacji 5% od wartości kosztorysu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</si>
  <si>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</si>
  <si>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</si>
  <si>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</si>
  <si>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</si>
  <si>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</si>
  <si>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</si>
  <si>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</si>
  <si>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</si>
  <si>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</si>
  <si>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2.2</t>
  </si>
  <si>
    <t>2.3</t>
  </si>
  <si>
    <t>2.4</t>
  </si>
  <si>
    <t>2.5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</si>
  <si>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</si>
  <si>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</si>
  <si>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</si>
  <si>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</si>
  <si>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</si>
  <si>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</si>
  <si>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</si>
  <si>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</si>
  <si>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</si>
  <si>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</si>
  <si>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</si>
  <si>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</si>
  <si>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</si>
  <si>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</si>
  <si>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</si>
  <si>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</si>
  <si>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</si>
  <si>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</si>
  <si>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</si>
  <si>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</si>
  <si>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</si>
  <si>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</si>
  <si>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</si>
  <si>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</si>
  <si>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</si>
  <si>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</si>
  <si>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</si>
  <si>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</si>
  <si>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</si>
  <si>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</si>
  <si>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</si>
  <si>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</si>
  <si>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</si>
  <si>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</si>
  <si>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</si>
  <si>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</si>
  <si>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</si>
  <si>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</si>
  <si>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</si>
  <si>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</si>
  <si>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</si>
  <si>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</si>
  <si>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</si>
  <si>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</si>
  <si>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</si>
  <si>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</si>
  <si>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</si>
  <si>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</si>
  <si>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</si>
  <si>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</si>
  <si>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</si>
  <si>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</si>
  <si>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</si>
  <si>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</si>
  <si>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</si>
  <si>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</si>
  <si>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</si>
  <si>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</si>
  <si>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</si>
  <si>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</si>
  <si>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</si>
  <si>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</si>
  <si>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</si>
  <si>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</si>
  <si>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</si>
  <si>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</si>
  <si>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</si>
  <si>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</si>
  <si>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</si>
  <si>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</si>
  <si>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</si>
  <si>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Tablice rozdzielcze i obudowy, obudowa do 1,0·m2- tablica piętrowa TP1.4, kpl</t>
  </si>
  <si>
    <t>Tablice rozdzielcze i obudowy, obudowa do 1,0·m2- tablica piętrowa TP2.4, kpl</t>
  </si>
  <si>
    <t>Montaż na gotowym podłożu opraw świetlówkowych z blachy stalowej z kloszem z tworzyw sztucznych lub rastrem metalowym względnie z tworzyw sztucznych, z podłączeniem, przykręcane 1x40W -E4</t>
  </si>
  <si>
    <t>Instalacja fotowoltaiczna</t>
  </si>
  <si>
    <t>Instalacja fotowoltaiczna- moduły</t>
  </si>
  <si>
    <t>Aparaty elektryczne, Moduł PV - 700 x 1963 - 230Wp-samoodśnieżający wraz z podkonstrukcją stalową</t>
  </si>
  <si>
    <t>Instalacja fotowoltaiczna- Falowniki</t>
  </si>
  <si>
    <t>Aparaty elektryczne, Falownik 12,5</t>
  </si>
  <si>
    <t>Aparaty elektryczne, optymalizator</t>
  </si>
  <si>
    <t>Instalacja fotowoltaiczna- okablowanie AC</t>
  </si>
  <si>
    <t>Układanie kabli wielożyłowych z mocowaniem w budynkach, budowlach lub na estakadach, do 0,5 kg/m- YKYżo5x6</t>
  </si>
  <si>
    <t>Układanie kabli wielożyłowych z mocowaniem w budynkach, budowlach lub na estakadach, do 0,5 kg/m- YKYżo5x10</t>
  </si>
  <si>
    <t>Układanie kabli wielożyłowych z mocowaniem w budynkach, budowlach lub na estakadach, do 0,5 kg/m- YKY1x6</t>
  </si>
  <si>
    <t>Przewody izolowane jednożyłowe układane w gotowych korytkach, przewody do 35 mm2- LgY1x16</t>
  </si>
  <si>
    <t>Obróbka na sucho kabli  do 1 kV o izolacji i powłoce z tworzyw sztucznych, kable energetyczne 1-żyłowe z  Cu, do 16 mm2</t>
  </si>
  <si>
    <t>Zeszyt 8/9 1994r Obróbka na sucho kabli do 1 kV o izolacji i powłoce z tworzyw sztucznych, zarobienie końca kabla 5-żyłowego do 16 mm2</t>
  </si>
  <si>
    <t>Montaż końcówek, przez zaciskanie, dla żył do 16,0 mm2</t>
  </si>
  <si>
    <t>Podłączenie przewodów pojedynczych w izolacji polwinitowej pod zaciski lub bolce, przekrój żył do 16,0 mm2</t>
  </si>
  <si>
    <t>Instalacja fotowoltaiczna- okablowanie DC</t>
  </si>
  <si>
    <t>Układanie kabli wielożyłowych z mocowaniem w budynkach, budowlach lub na estakadach, do 0,5 kg/m- kable solarne</t>
  </si>
  <si>
    <t>Obróbka na sucho kabli  do 1 kV o izolacji i powłoce z tworzyw sztucznych, kable energetyczne 1-żyłowe z  Cu, do 16 mm2-p.a. złącze solarne MC4</t>
  </si>
  <si>
    <t>Instalacja fotowoltaiczna- okablowanie Inne</t>
  </si>
  <si>
    <t>Układanie kabli wielożyłowych z mocowaniem w budynkach, budowlach lub na estakadach, do 0,5 kg/m- FTPw</t>
  </si>
  <si>
    <t>Układanie kabli wielożyłowych z mocowaniem w budynkach, budowlach lub na estakadach, do 0,5 kg/m- okablowanie SZE</t>
  </si>
  <si>
    <t>Instalacja fotowoltaiczna- Trasy kablowe</t>
  </si>
  <si>
    <t>Przebicia przez dach</t>
  </si>
  <si>
    <t>Mechaniczne wykonanie ślepych otworów i wnęk w betonie, objętość do 0.1 dm3</t>
  </si>
  <si>
    <t>Osadzenie w podłożu kołków, kołki kotwiące M10, na stropie</t>
  </si>
  <si>
    <t>Montaż na gotowym podłożu konstrukcji wsporczych przykręcanych, ciężar do 1 kg, na stropie, ilość mocowań 2</t>
  </si>
  <si>
    <t>Przykręcanie korytek U575, do gotowych otworów, szerokości 100 mm- Korytko kablowe DC</t>
  </si>
  <si>
    <t>Instalacja fotowoltaiczna- Rozdzielnica</t>
  </si>
  <si>
    <t>Montaż przyścienny rozdzielnic, szaf, pulpitów, tablic przekaźnikowych i nastawczych, rozdzielnica RGPV, kpl</t>
  </si>
  <si>
    <t>8</t>
  </si>
  <si>
    <t>Instalacja fotowoltaiczna- automatyka</t>
  </si>
  <si>
    <t>8.1</t>
  </si>
  <si>
    <t>Automatyka samoodśnieżania</t>
  </si>
  <si>
    <t>8.2</t>
  </si>
  <si>
    <t>Wizualizacja/Scada</t>
  </si>
  <si>
    <t>9</t>
  </si>
  <si>
    <t>Instalacja fotowoltaiczna- elementy uzupełniające</t>
  </si>
  <si>
    <t>9.1</t>
  </si>
  <si>
    <t>Transport modułów</t>
  </si>
  <si>
    <t>9.2</t>
  </si>
  <si>
    <t>Dokumentacja warsztatowa/powykonawcza</t>
  </si>
  <si>
    <t>Układy pomiarowe</t>
  </si>
  <si>
    <t>Tablice rozdzielcze i obudowy, Układ pomiarowy półpośredni w obudowie metalowej, zabezpieczenie główne 315A, przekładniki prądowe 300/5 A/A, kl.0,2s, Fs=5, 5VA</t>
  </si>
  <si>
    <t>Rozdzielnica RG</t>
  </si>
  <si>
    <t>Montaż przyścienny rozdzielnic, szaf, pulpitów, tablic przekaźnikowych i nastawczych, RG, kpl z wyposażeniem</t>
  </si>
  <si>
    <t>Zeszyt 11 1991r. Montaż typowych obudów tablic rozdzielczych według kat. et 75 w budownictwie ogólnym, obudowa o powierzchni do 0.8·m2- Rozdzielnica serwerowni TRS, kpl</t>
  </si>
  <si>
    <t>Zeszyt 11 1991r. Montaż typowych obudów tablic rozdzielczych według kat. et 75 w budownictwie ogólnym, obudowa o powierzchni do 0.8·m2- Rozdzielnica pracowni komputerowej TRK, kpl</t>
  </si>
  <si>
    <t>Materiały elektroinstalacyjne</t>
  </si>
  <si>
    <t>Mechaniczne wykonanie ślepych otworów i wnęk w betonie, objętość do 0.1·dm3</t>
  </si>
  <si>
    <t>7.2</t>
  </si>
  <si>
    <t>7.3</t>
  </si>
  <si>
    <t>Montaż na gotowym podłożu konstrukcji wsporczych przykręcanych, ciężar do 1·kg, na stropie, ilość mocowań 2- zawiesia sufitowe</t>
  </si>
  <si>
    <t>7.4</t>
  </si>
  <si>
    <t>Montaż na gotowym podłożu konstrukcji wsporczych przykręcanych, ciężar do 1·kg, na stropie, ilość mocowań 2- zawiesia ścienne</t>
  </si>
  <si>
    <t>7.5</t>
  </si>
  <si>
    <t>Przykręcanie korytek U575, do gotowych otworów, szerokości 100·mm- KGL50H30</t>
  </si>
  <si>
    <t>7.6</t>
  </si>
  <si>
    <t>Przykręcanie korytek U575, do gotowych otworów, szerokości 100·mm- KCJ100H50</t>
  </si>
  <si>
    <t>7.7</t>
  </si>
  <si>
    <t>Przykręcanie korytek U575, do gotowych otworów, szerokości 200·mm-KCJ150H50</t>
  </si>
  <si>
    <t>7.8</t>
  </si>
  <si>
    <t>Przykręcanie korytek U575, do gotowych otworów, szerokości 200·mm-KCJ200H50</t>
  </si>
  <si>
    <t>Montaż drabinek typu D (proste, narożne, rozgałęźne, redukcyjne), przykręcanie do gotowych otworów, szerokości 400·mm- korytko KCJ300H50</t>
  </si>
  <si>
    <t>Montaż drabinek typu D (proste, narożne, rozgałęźne, redukcyjne), przykręcanie do gotowych otworów, szerokości 400·mm- korytko KCJ400H60</t>
  </si>
  <si>
    <t>Montaż drabinek typu D (proste, narożne, rozgałęźne, redukcyjne), przykręcanie do gotowych otworów, szerokości 600·mm-korytko KCJ500H60</t>
  </si>
  <si>
    <t>Montaż na gotowym podłożu konstrukcji wsporczych przykręcanych, ciężar do 1·kg, na stropie, ilość mocowań 2- wsporniki podłogowe</t>
  </si>
  <si>
    <t>Montaż drabinek typu D (proste, narożne, rozgałęźne, redukcyjne), przykręcanie do gotowych otworów, szerokości 200·mm- DKD100H50</t>
  </si>
  <si>
    <t>Montaż drabinek typu D (proste, narożne, rozgałęźne, redukcyjne), przykręcanie do gotowych otworów, szerokości 200·mm- DKC200H80</t>
  </si>
  <si>
    <t>Kanały instalacyjne z PVC, podstawa szerokości do 130·mm, na podłożu innym niż beton, kanał DLP35x80</t>
  </si>
  <si>
    <t>Aparaty elektryczne, Puszka podłogowa o pojemności 24 moduły</t>
  </si>
  <si>
    <t>Aparaty elektryczne, Puszka podłogowa o pojemności 12 modułów</t>
  </si>
  <si>
    <t>Rurociągi stalowe ocynkowane o połączeniach kołnierzowych w hydroforniach i pompowniach, Fi 101,6·mm- Rura konstrukcyjna stalowa O100mm do poziomego przejścia kablami przez szacht</t>
  </si>
  <si>
    <t>Rurociągi z PCW, na ścianach, łączone metodą wciskową, Fi 50·mm- rura UV</t>
  </si>
  <si>
    <t>Rurociągi z PCW, na ścianach, łączone metodą wciskową, Fi 50·mm- DVK50</t>
  </si>
  <si>
    <t>Rurociągi z PCW, na ścianach, łączone metodą wciskową, Fi 75·mm- DVK75</t>
  </si>
  <si>
    <t>Wykucie bruzd dla rur RIP23, RIS21, RL28 mechanicznie, podłoże: cegła</t>
  </si>
  <si>
    <t>Wykucie bruzd dla rur RIP36, RIS36, RL47 mechanicznie, podłoże: cegła</t>
  </si>
  <si>
    <t>Rury winidurowe karbowane (giętkie) układane p/t w gotowych bruzdach, bez zaprawiania bruzd, podłoże inne niż beton, rura Fi·26·mm</t>
  </si>
  <si>
    <t>Rury winidurowe karbowane (giętkie) układane p/t w gotowych bruzdach, bez zaprawiania bruzd, podłoże inne niż beton, rura Fi·40·mm</t>
  </si>
  <si>
    <t>Rury winidurowe układane n.t., podłoże inne niż betonowe, Fi·25</t>
  </si>
  <si>
    <t>Przygotowanie podłoża pod osprzęt instalacyjny, osprzęt przykręcany do kołków plastikowych rodzaj podłoża ceglany</t>
  </si>
  <si>
    <t>Montaż na gotowym podłożu odgałęźników bryzgoszczelnych bakelitowych z podłączeniem przewodów do 2.5·mm2, odgałęźniki przykręcane, 3 wyloty, przewody w powłoce polwinitowej- Puszka instalacyjna 2,5mm2</t>
  </si>
  <si>
    <t>Montaż na gotowym podłożu odgałęźników bryzgoszczelnych bakelitowych z podłączeniem przewodów do 2.5·mm2, odgałęźniki przykręcane, 3 wyloty, przewody w powłoce polwinitowej- Puszka instalacyjna 6mm2</t>
  </si>
  <si>
    <t>Montaż na gotowym podłożu odgałęźników bryzgoszczelnych bakelitowych z podłączeniem przewodów do 2.5·mm2, odgałęźniki przykręcane, 3 wyloty, przewody w powłoce polwinitowej- Puszka instalacyjna 2,5mm2, IP54</t>
  </si>
  <si>
    <t>Montaż na gotowym podłożu odgałęźników bryzgoszczelnych bakelitowych z podłączeniem przewodów do 2.5·mm2, odgałęźniki przykręcane, 3 wyloty, przewody w powłoce polwinitowej- Puszka instalacyjna 6mm2, IP54</t>
  </si>
  <si>
    <t>Montaż na gotowym podłożu odgałęźników bryzgoszczelnych bakelitowych z podłączeniem przewodów do 2.5·mm2, odgałęźniki przykręcane, 3 wyloty, przewody w powłoce polwinitowej- Puszka instalacyjna 2,5mm2, EX (strefa 1 i strefa 21)</t>
  </si>
  <si>
    <t>Montaż na gotowym podłożu odgałęźników bryzgoszczelnych bakelitowych z podłączeniem przewodów do 2.5·mm2, odgałęźniki przykręcane, 3 wyloty, przewody w powłoce polwinitowej- Puszka instalacyjna 6mm2, EX (strefa 1 i strefa 21)</t>
  </si>
  <si>
    <t>Montaż do gotowego podłoża gniazd wtyczkowych z podłączeniem, podtynkowe, 2P+Z, w puszkach, zaciski automatyczne</t>
  </si>
  <si>
    <t>Montaż do gotowego podłoża gniazd wtyczkowych z podłączeniem, podtynkowe, 2P+Z, w puszkach, zaciski automatyczne, chowane w ścianach</t>
  </si>
  <si>
    <t>Montaż do gotowego podłoża gniazd wtyczkowych z podłączeniem, podtynkowe, 2P+Z, w puszkach, zaciski automatyczne, system 45x45</t>
  </si>
  <si>
    <t>Montaż do gotowego podłoża gniazd wtyczkowych z podłączeniem, podtynkowe, 2P+Z, w puszkach, zaciski automatyczne IP54</t>
  </si>
  <si>
    <t>Montaż do gotowego podłoża gniazd wtyczkowych z podłączeniem, przewód do 2,5·mm2 bryzgoszczelne 2P+Z 16A, przykręcane, podłogowe IP44</t>
  </si>
  <si>
    <t>Montaż do gotowego podłoża gniazd wtyczkowych z podłączeniem, podtynkowe, 2P+Z, w puszkach, zaciski automatyczne, , IP54 EX (strefa 1 i strefa 21)</t>
  </si>
  <si>
    <t>Montaż do gotowego podłoża gniazd wtyczkowych z podłączeniem, podtynkowe, 2P+Z, w puszkach, zaciski automatyczne DATA</t>
  </si>
  <si>
    <t>Montaż do gotowego podłoża gniazd wtyczkowych z podłączeniem, podtynkowe, 2P+Z, w puszkach, zaciski automatyczne DATA, system 45x45</t>
  </si>
  <si>
    <t>Aparaty elektryczne, Gniazdo wtykowe 3 fazowe, 16A, z lokalnym rozłącznikiem , IP54</t>
  </si>
  <si>
    <t>Aparaty elektryczne, Gniazdo wtykowe 3 fazowe, 16A , IP54 w podłodze</t>
  </si>
  <si>
    <t>Aparaty elektryczne, Gniazdo wtykowe 3 fazowe, 16A, z lokalnym rozłącznikiem , IP54, EX</t>
  </si>
  <si>
    <t>Aparaty elektryczne, Gniazdo wtykowe 3 fazowe, 16A , IP54 w podłodze EX</t>
  </si>
  <si>
    <t>Aparaty elektryczne, Gniazdo wtykowe 3 fazowe, 32A, z lokalnym rozłącznikiem , IP54</t>
  </si>
  <si>
    <t>Aparaty elektryczne, Gniazdo wtykowe 3 fazowe, 32A, z lokalnym rozłącznikiem , IP54, EX</t>
  </si>
  <si>
    <t>Montaż na gotowym podłożu puszek podtynkowych bakelitowych oraz szczękowych do przyborów natynkowo-wtynkowych, puszki bakelitowe Fi·do 60·mm, mocowanie: gips - cement, 1 wylot-Ramka 1-krotna + puszka podtynkowa</t>
  </si>
  <si>
    <t>Montaż na gotowym podłożu puszek podtynkowych bakelitowych oraz szczękowych do przyborów natynkowo-wtynkowych, puszki bakelitowe Fi·do 60·mm, mocowanie: gips - cement, 1 wylot-Ramka 2-krotna + puszka podtynkowa</t>
  </si>
  <si>
    <t>Montaż na gotowym podłożu puszek podtynkowych bakelitowych oraz szczękowych do przyborów natynkowo-wtynkowych, puszki bakelitowe Fi·do 60·mm, mocowanie: gips - cement, 1 wylot-Ramka 3-krotna + puszka podtynkowa</t>
  </si>
  <si>
    <t>Montaż na gotowym podłożu puszek podtynkowych bakelitowych oraz szczękowych do przyborów natynkowo-wtynkowych, puszki bakelitowe Fi·do 60·mm, mocowanie: gips - cement, 1 wylot-Ramka 4-krotna + puszka podtynkowa</t>
  </si>
  <si>
    <t>Montaż na gotowym podłożu puszek podtynkowych bakelitowych oraz szczękowych do przyborów natynkowo-wtynkowych, puszki bakelitowe Fi·do 60·mm, mocowanie: gips - cement, 1 wylot-Ramka 5-krotna + puszka podtynkowa</t>
  </si>
  <si>
    <t>Montaż na gotowym podłożu puszek podtynkowych bakelitowych oraz szczękowych do przyborów natynkowo-wtynkowych, puszki bakelitowe Fi·do 60·mm, mocowanie: gips - cement, 1 wylot-Ramka 6-krotna + puszka podtynkowa</t>
  </si>
  <si>
    <t>Montaż na gotowym podłożu łączników i przycisków instalacyjnych z podłączeniem, łącznik p/t w puszce instalacyjnej 1-biegunowy, IP44</t>
  </si>
  <si>
    <t>Aparaty elektryczne, Zamykana obudowa IP65/odporność UV z gniazdami serwisowymi 2x230V + 1x230/400V, 16A,i lokalnym rozłącznikiem zasilania, montaż w ociepleniu</t>
  </si>
  <si>
    <t>Aparaty elektryczne, Wysuwana kolumna zasilająca IP65/odporność UV z gniazdami serwisowymi 4x230V, 16A</t>
  </si>
  <si>
    <t>Aparaty elektryczne, Zestaw gniazd serwisowych 2x230V + 1x230/400V, 16A</t>
  </si>
  <si>
    <t>8.3</t>
  </si>
  <si>
    <t>8.4</t>
  </si>
  <si>
    <t>8.5</t>
  </si>
  <si>
    <t>8.6</t>
  </si>
  <si>
    <t>Układanie kabli wielożyłowych z mocowaniem w budynkach, budowlach lub na estakadach, do 5,5·kg/m- YKXS4x185</t>
  </si>
  <si>
    <t>8.7</t>
  </si>
  <si>
    <t>Układanie kabli wielożyłowych z mocowaniem w budynkach, budowlach lub na estakadach, do 1,0·kg/m- YKYżo5x16</t>
  </si>
  <si>
    <t>8.8</t>
  </si>
  <si>
    <t>8.9</t>
  </si>
  <si>
    <t>Układanie kabli wielożyłowych z mocowaniem w budynkach, budowlach lub na estakadach, do 0,5·kg/m -NHXH5x6</t>
  </si>
  <si>
    <t>8.10</t>
  </si>
  <si>
    <t>8.11</t>
  </si>
  <si>
    <t>Układanie kabli wielożyłowych z mocowaniem w budynkach, budowlach lub na estakadach, do 0,5·kg/m -YKYżo3x2,5</t>
  </si>
  <si>
    <t>Układanie kabli wielożyłowych z mocowaniem w budynkach, budowlach lub na estakadach, do 0,5·kg/m -NHXH3x1,5</t>
  </si>
  <si>
    <t>Układanie kabli wielożyłowych z mocowaniem w budynkach, budowlach lub na estakadach, do 0,5·kg/m -YDYżo5x10</t>
  </si>
  <si>
    <t>Układanie kabli wielożyłowych z mocowaniem w budynkach, budowlach lub na estakadach, do 2,0·kg/m- NHXH5x25</t>
  </si>
  <si>
    <t>Przewody kabelkowe układane na gotowych uchwytach bezśrubowych w korytkach i na drabinkach z umocowaniem pojedynczo, powłoka polwinitowa, łączny przekrój żył do 6·mm2 Cu, 12·mm2 Al- HDGs2x1,5</t>
  </si>
  <si>
    <t>Przewody kabelkowe układane na gotowych uchwytach bezśrubowych w korytkach i na drabinkach z umocowaniem pojedynczo, powłoka polwinitowa, łączny przekrój żył do 6·mm2 Cu, 12·mm2 Al- HDGs3x1,5</t>
  </si>
  <si>
    <t>Przewody kabelkowe układane na gotowych uchwytach bezśrubowych w korytkach i na drabinkach z umocowaniem pojedynczo, powłoka polwinitowa, łączny przekrój żył do 12·mm2 Cu, 20·mm2 Al- YDYżo3x2,5</t>
  </si>
  <si>
    <t>Przewody kabelkowe układane na gotowych uchwytach bezśrubowych w korytkach i na drabinkach z umocowaniem pojedynczo, powłoka polwinitowa, łączny przekrój żył do 12·mm2 Cu, 20·mm2 Al- HDGs3x2,5</t>
  </si>
  <si>
    <t>Przewody kabelkowe układane na gotowych uchwytach bezśrubowych w korytkach i na drabinkach z umocowaniem pojedynczo, powłoka polwinitowa, łączny przekrój żył do 12·mm2 Cu, 20·mm2 Al- YDYżo5x2,5</t>
  </si>
  <si>
    <t>Przewody kabelkowe układane na gotowych uchwytach bezśrubowych w korytkach i na drabinkach z umocowaniem pojedynczo, powłoka polwinitowa, łączny przekrój żył do 12·mm2 Cu, 20·mm2 Al- HDGs5x2,5</t>
  </si>
  <si>
    <t>Przewody kabelkowe układane na gotowych uchwytach bezśrubowych w korytkach i na drabinkach z umocowaniem pojedynczo, powłoka polwinitowa, łączny przekrój żył do 24·mm2 Cu, 40·mm2 Al- YDYżo5x6</t>
  </si>
  <si>
    <t>Obróbka na sucho kabli  do 1·kV o izolacji i powłoce z tworzyw sztucznych, kabel Cu 4-żyłowy 185·mm2</t>
  </si>
  <si>
    <t>Kable grzejne</t>
  </si>
  <si>
    <t>Element grzejny do wpustu dachowego w tym: 1,5mb przewodu grzejnego, 1mb przewodu zasilającego, taśma aluminiowa, taśma izolacyjna</t>
  </si>
  <si>
    <t>Aparaty elektryczne, regulator</t>
  </si>
  <si>
    <t>9.3</t>
  </si>
  <si>
    <t>Aparaty elektryczne -czujnik temperatury i wilgotności</t>
  </si>
  <si>
    <t>9.4</t>
  </si>
  <si>
    <t>Układanie kabli wielożyłowych z mocowaniem w budynkach, budowlach lub na estakadach, YKYżo3x1,5</t>
  </si>
  <si>
    <t>9.5</t>
  </si>
  <si>
    <t>Układanie kabli wielożyłowych z mocowaniem w budynkach, budowlach lub na estakadach, YKY4x1,5</t>
  </si>
  <si>
    <t>9.6</t>
  </si>
  <si>
    <t>Układanie kabli wielożyłowych z mocowaniem w budynkach, budowlach lub na estakadach, YKY2x1,5</t>
  </si>
  <si>
    <t>9.7</t>
  </si>
  <si>
    <t>Rury winidurowe układane n.t., podłoże betonowe, Fi 37·mm- Rura ochronna sztywna O32 odporna na UV</t>
  </si>
  <si>
    <t>9.8</t>
  </si>
  <si>
    <t>INSTALACJA UZIEMIENIA I POŁĄCZEŃ WYRÓWNAWCZYCH</t>
  </si>
  <si>
    <t>Układanie bednarki uziemiającej w budynkach w ciągach poziomych, bednarka do 120·mm2 spawana na konstrukcji 30x4</t>
  </si>
  <si>
    <t>Montaż uziomu rurowego lub ze stali profilowej, wbijanie mechaniczne, uziemiacz do 4,5·m, grunt kategorii III</t>
  </si>
  <si>
    <t>Montaż przewodów uziemiających i wyrównawczych, przewód ułożony luzem</t>
  </si>
  <si>
    <t>Montaż końcówek, przez zaciskanie, dla żył do 16,0·mm2</t>
  </si>
  <si>
    <t>Montaż końcówek, przez zaciskanie, dla żył do 50,0·mm2</t>
  </si>
  <si>
    <t>Podłączenie przewodów pojedynczych w izolacji polwinitowej pod zaciski lub bolce, przekrój żył do 16,0·mm2</t>
  </si>
  <si>
    <t>Podłączenie przewodów pojedynczych w izolacji polwinitowej pod zaciski lub bolce, przekrój żył do 50,0·mm2</t>
  </si>
  <si>
    <t>Ręczne malowanie szyn łączeniowych, rur stalowych i bednarki uziemiającej ręczne malowanie bednarki uziemiającej o szer. 40mm</t>
  </si>
  <si>
    <t>INSTALACJA ODGROMOWA</t>
  </si>
  <si>
    <t>Montaż zwodów poziomych nienaprężanych z pręta o średnicy do 10·mm, dach stromy, pokrycie dachu - dachówką lub eternitem</t>
  </si>
  <si>
    <t>Rury winidurowe układane n.t., podłoże betonowe, rura odgromowa</t>
  </si>
  <si>
    <t>Przewody izolowane 1-żyłowe wciągane do rur, 10·mm2-p.a pręty stalowe ocynkowane Fi 8mm</t>
  </si>
  <si>
    <t>Łączenie pręta o średnicy do 10·mm na dachu za pomocą złączy skręcanych, uniwersalnych krzyżowych</t>
  </si>
  <si>
    <t>Układanie bednarki uziemiającej w budynkach w ciągach poziomych, bednarka do 120·mm2 na wspornikach na betonie, kucie mechaniczne</t>
  </si>
  <si>
    <t>Montaż w instalacji uziemiającej lub odgromowej, złącze kontrolne, połączenie drut-płaskownik</t>
  </si>
  <si>
    <t>Montaż w instalacji uziemiającej lub odgromowej, złącze kontrolne, połączenie drut-płaskownik-skrzynka kontrolna</t>
  </si>
  <si>
    <t xml:space="preserve">Montaż w instalacji uziemiającej lub odgromowej, złącze do rynny spadowej, na ścianie -opaski uziemiające do rur </t>
  </si>
  <si>
    <t>Montaż typowych iglic, miejsce i warunki montażu dach z gotowymi kotwami, maszt 5m</t>
  </si>
  <si>
    <t>Montaż typowych iglic, miejsce i warunki montażu dach z gotowymi kotwami, Masz odgromowy do montażu naściennego bez mocowania  h=2m</t>
  </si>
  <si>
    <t>Badanie i pomiar instalacji uziemiającej ochronnej lub roboczej, pomiar pierwszy</t>
  </si>
  <si>
    <t>Badanie i pomiar instalacji uziemiającej ochronnej lub roboczej, pomiar następny</t>
  </si>
  <si>
    <t>Badanie i pomiar instalacji odgromowej, pomiar pierwszy</t>
  </si>
  <si>
    <t>Badanie i pomiar instalacji odgromowej, pomiar następny</t>
  </si>
  <si>
    <t>Kontrola dostępu</t>
  </si>
  <si>
    <t>Kabel miedziany układany w peszlach lub rurkach podtynkowo- S/FTP</t>
  </si>
  <si>
    <t>Przewody kabelkowe wciągane do rur, w powłoce poliwinitowej, łączny przekrój żył do 6·mm2 Cu, 12·mm2 Al  - YTDY2x1</t>
  </si>
  <si>
    <t>Zarobienie, rozszycie na łączówkach i włączenie kabli stacyjnych, pojemność kabla 5x2</t>
  </si>
  <si>
    <t>System BMS</t>
  </si>
  <si>
    <t>Kabel miedziany układany w korytach, listwach, kanałach lub słupkach instalacyjnych- S/FTP</t>
  </si>
  <si>
    <t>INSTALACJA PRZYZYWOWA</t>
  </si>
  <si>
    <t>Przewody kabelkowe układane na gotowych uchwytach bezśrubowych w korytkach i na drabinkach z umocowaniem pojedynczo, powłoka polwinitowa, łączny przekrój żył do 6·mm2 Cu, 12·mm2 Al- YDY4x1,5</t>
  </si>
  <si>
    <t>Przewody kabelkowe układane na gotowych uchwytach bezśrubowych w korytkach i na drabinkach z umocowaniem pojedynczo, powłoka polwinitowa, łączny przekrój żył do 12·mm2 Cu, 20·mm2 Al- YDY6x1,5</t>
  </si>
  <si>
    <t>Puszki instalacyjne podtynkowe, Fi·60, podwójne</t>
  </si>
  <si>
    <t>Aparaty elektryczne, łącznik krótki</t>
  </si>
  <si>
    <t>Przewody</t>
  </si>
  <si>
    <t>Wciąganie kabli światłowodowych do kanalizacji wtórnej wciągarką mechaniczną z rejestratorem siły, rury z warstwą poślizgową z linką, kabel w odcinkach 2 km</t>
  </si>
  <si>
    <t>km</t>
  </si>
  <si>
    <t>Montaż złączy końcowych kabli światłowodowych. kabel tubowy, przełącznica stojakowa, jeden spajany światłowód</t>
  </si>
  <si>
    <t>złącze</t>
  </si>
  <si>
    <t>Pomiary reflektometryczne linii światłowodowych, pomiary na bębnach z kabla, mierzony 1 światłowód</t>
  </si>
  <si>
    <t>odc.</t>
  </si>
  <si>
    <t>Wykonanie pomiarów torów transmisyjnych zgodnie z wymaganiami, wykonanie 1 pomiaru</t>
  </si>
  <si>
    <t>Wykonanie pomiarów torów transmisyjnych zgodnie z wymaganiami, dodatek za udostępnienie punktu pomiarowego</t>
  </si>
  <si>
    <t>Wykonanie pomiarów torów transmisyjnych zgodnie z wymaganiami, dodatek za doprowadzenie miejsca pomiaru do stanu poprzedniego</t>
  </si>
  <si>
    <t xml:space="preserve">Sygnalizacjia pożaru </t>
  </si>
  <si>
    <t>Wykucie bruzd dla przewodów wtynkowych mechanicznie, podłoże: na styku elementów betonowych</t>
  </si>
  <si>
    <t>Zaprawianie bruzd o szerokości do 100 mm</t>
  </si>
  <si>
    <t>Przewody kabelkowe wciągane do rur, łącznie do 7,5·mm2 - YnTKSYekw 1x2x0,8</t>
  </si>
  <si>
    <t>Przewody kabelkowe wciągane do rur, łącznie do 7,5·mm2 - YnTKSYekw 4x2x0,8</t>
  </si>
  <si>
    <t>Układanie kabli w budynkach, budowlach lub na estakadach. Kable wielożyłowe z mocowaniem, kabel do 0.5 kg/m  - HTKSHekw1x2x1</t>
  </si>
  <si>
    <t>Układanie kabli w budynkach, budowlach lub na estakadach. Kable wielożyłowe z mocowaniem, kabel do 0.5 kg/m  - HTKSHekw2x2x0,8</t>
  </si>
  <si>
    <t>Układanie kabli w budynkach, budowlach lub na estakadach. Kable wielożyłowe z mocowaniem, kabel do 0.5 kg/m - HDGs2x1,5</t>
  </si>
  <si>
    <t>Zarobienie, rozszycie na łączówkach i włączenie kabli stacyjnych, pojemność kabla 1x2</t>
  </si>
  <si>
    <t>Zarobienie, rozszycie na łączówkach i włączenie kabli stacyjnych, pojemność kabla 2x2</t>
  </si>
  <si>
    <t>Instalacja wentylacji</t>
  </si>
  <si>
    <t>Wetylatory z osprzętem</t>
  </si>
  <si>
    <t>Wentylatory osiowe o średnicy otworu ssącego do 400 mm z wirnikiem na wale silnika - do wentylacji przewodowej (masa do 90 kg) - Wentylator kanałowy z wyłącznikem serwisowym i regulatorem wydajności fi 100mm V=50m3/h, dP=120Pa</t>
  </si>
  <si>
    <t>szt.</t>
  </si>
  <si>
    <t>Norma: KNR-W 2-17 0205-01, WACETOB wyd.I 1992
BIMES: Instalacje wentylacyjne i klimatyzacyjne (wersja Wacetob 1992r)</t>
  </si>
  <si>
    <t>Wentylatory osiowe o średnicy otworu ssącego do 400 mm z wirnikiem na wale silnika - do wentylacji przewodowej (masa do 90 kg) - Wentylator kanałowy z wyłącznikem serwisowym i regulatorem wydajności fi 160mm V=100m3/h, dP=165Pa</t>
  </si>
  <si>
    <t>Regulatory stałego przepływu okrągłe</t>
  </si>
  <si>
    <t>Przepustnice jednopłaszczyznowe stalowe kołowe,typ B do przewodów o śr.do 100 mm  - analogia - Regulator stałego przepływu okrągły fi 100mm, V=90-110m3/h</t>
  </si>
  <si>
    <t>Norma: KNR-W 2-17 0131-01, WACETOB wyd.I 1992
BIMES: Instalacje wentylacyjne i klimatyzacyjne (wersja Wacetob 1992r)</t>
  </si>
  <si>
    <t>Przepustnice jednopłaszczyznowe stalowe kołowe,typ B do przewodów o śr.do 200 mm  - analogia - Regulator stałego przepływu okrągły fi 125mm, V=90-150m3/h</t>
  </si>
  <si>
    <t>Norma: KNR-W 2-17 0131-02, WACETOB wyd.I 1992
BIMES: Instalacje wentylacyjne i klimatyzacyjne (wersja Wacetob 1992r)</t>
  </si>
  <si>
    <t>Przepustnice jednopłaszczyznowe stalowe kołowe,typ B do przewodów o śr.do 200 mm  - analogia - Regulator stałego przepływu okrągły fi 200mm, V=310-400m3/h</t>
  </si>
  <si>
    <t>Przepustnice jednopłaszczyznowe stalowe kołowe,typ B do przewodów o śr.do 200 mm  - analogia - Regulator stałego przepływu okrągły fi 200mm, V=410-520m3/h</t>
  </si>
  <si>
    <t>Regulatory zmiennego przepływu prostokątne</t>
  </si>
  <si>
    <t>Przepustnice jednopłaszczyznowe stalowe prostokątne,typ A do przewodów o obw.do 1200 mm - analogia - Regulator zmiennego przepływu prostokątny 350x200 z siłownikiem, Vnom=1070m3/h, Vmin=0m3/h</t>
  </si>
  <si>
    <t>Norma: KNR-W 2-17 0130-02, WACETOB wyd.I 1992
BIMES: Instalacje wentylacyjne i klimatyzacyjne (wersja Wacetob 1992r)</t>
  </si>
  <si>
    <t>Przepustnice jednopłaszczyznowe stalowe prostokątne,typ A do przewodów o obw.do 1600 mm  - analogia - Regulator zmiennego przepływu prostokątny 450x200 z siłownikiem, Vnom=1350m3/h, Vmin=0m3/h</t>
  </si>
  <si>
    <t>Norma: KNR-W 2-17 0130-03, WACETOB wyd.I 1992
BIMES: Instalacje wentylacyjne i klimatyzacyjne (wersja Wacetob 1992r)</t>
  </si>
  <si>
    <t>Przepustnice jednopłaszczyznowe stalowe prostokątne,typ A do przewodów o obw.do 1600 mm  - analogia - Regulator zmiennego przepływu prostokątny 500x200 z siłownikiem, Vnom=1660m3/h, Vmin=0m3/h</t>
  </si>
  <si>
    <t>Przepustnice jednopłaszczyznowe stalowe prostokątne,typ A do przewodów o obw.do 1600 mm  - analogia - Regulator zmiennego przepływu prostokątny 550x200 z siłownikiem, Vnom=1810m3/h, Vmin=0m3/h</t>
  </si>
  <si>
    <t>Anemostaty</t>
  </si>
  <si>
    <t>Anemostaty kwadratowe typ E o obw.do 2000 mm - Anemostat wirowy kwadratowy w wersji nawiewnej 500x500mm z izolowaną skrzynką rozprężną</t>
  </si>
  <si>
    <t>Norma: KNR-W 2-17 0139-04, WACETOB wyd.I 1992
BIMES: Instalacje wentylacyjne i klimatyzacyjne (wersja Wacetob 1992r)</t>
  </si>
  <si>
    <t>Anemostaty kwadratowe typ E o obw.do 2000 mm - Anemostat wirowy kwadratowy w wersji nawiewnej 600x600mm z izolowaną skrzynką rozprężną</t>
  </si>
  <si>
    <t>Kratki wentylacyjne</t>
  </si>
  <si>
    <t>Kratki wentylacyjne typ A lub N o obwodzie do 1400 mm - do przewodów stalowych i aluminiowych - Stalowa kratka wentylacyjna nawiewno-wywiewna 325x325 z pojedynczym rzędem poziomych kierownic ustawialnych indywidualnie</t>
  </si>
  <si>
    <t>Norma: KNR-W 2-17 0138-03, WACETOB wyd.I 1992
BIMES: Instalacje wentylacyjne i klimatyzacyjne (wersja Wacetob 1992r)</t>
  </si>
  <si>
    <t>Kratki wentylacyjne typ A lub N o obwodzie do 2000 mm - do przewodów stalowych i aluminiowych - Stalowa kratka wentylacyjna nawiewno-wywiewna 425x325 z pojedynczym rzędem poziomych kierownic ustawialnych indywidualnie</t>
  </si>
  <si>
    <t>Norma: KNR-W 2-17 0138-04, WACETOB wyd.I 1992
BIMES: Instalacje wentylacyjne i klimatyzacyjne (wersja Wacetob 1992r)</t>
  </si>
  <si>
    <t>Kratki wentylacyjne typ A lub N o obwodzie do 2400 mm - do przewodów stalowych i aluminiowych - Stalowa kratka wentylacyjna nawiewno-wywiewna 1025x425 z pojedynczym rzędem poziomych kierownic ustawialnych indywidualnie</t>
  </si>
  <si>
    <t>Norma: KNR-W 2-17 0138-05, WACETOB wyd.I 1992
BIMES: Instalacje wentylacyjne i klimatyzacyjne (wersja Wacetob 1992r)</t>
  </si>
  <si>
    <t>Kratki wentylacyjne typ A lub N o obwodzie do 2400 mm - do przewodów stalowych i aluminiowych - Stalowa kratka wentylacyjna nawiewno-wywiewna 1025x525 z pojedynczym rzędem poziomych kierownic ustawialnych indywidualnie</t>
  </si>
  <si>
    <t>Klapy p.poż. okrągłe</t>
  </si>
  <si>
    <t>Przepustnice jednopłaszczyznowe stalowe kołowe,typ B do przewodów o śr.do 200 mm - analogia - Klapa p.poż okrągła fi 125mm z siłownikiem 24V i wskażnikami krańcowymi</t>
  </si>
  <si>
    <t>Przepustnice</t>
  </si>
  <si>
    <t>Przepustnice jednopłaszczyznowe stalowe kołowe,typ B do przewodów o śr.do 100 mm  - przepustnica fi 100 mm</t>
  </si>
  <si>
    <t>Przepustnice jednopłaszczyznowe stalowe kołowe,typ B do przewodów o śr.do 200 mm - przepustnica fi 160 mm</t>
  </si>
  <si>
    <t>Zawory wentylacyjne</t>
  </si>
  <si>
    <t>Anemostaty kołowe typ D o śr.do 160 mm - analogia zawór wentylacyjny nawiewny fi 100 mm</t>
  </si>
  <si>
    <t>Norma: KNR-W 2-17 0140-01, WACETOB wyd.I 1992
BIMES: Instalacje wentylacyjne i klimatyzacyjne (wersja Wacetob 1992r)</t>
  </si>
  <si>
    <t>Anemostaty kołowe typ D o śr.do 160 mm - analogia zawór wentylacyjny nawiewny fi 160 mm</t>
  </si>
  <si>
    <t>Anemostaty kołowe typ D o śr.do 280 mm - analogia zawór wentylacyjny nawiewny fi 200 mm</t>
  </si>
  <si>
    <t>Norma: KNR-W 2-17 0140-02, WACETOB wyd.I 1992
BIMES: Instalacje wentylacyjne i klimatyzacyjne (wersja Wacetob 1992r)</t>
  </si>
  <si>
    <t>Tłumiki akustyczne okrągłe</t>
  </si>
  <si>
    <t>Tłumiki akustyczne rurowe proste i opływowe o śr. do 100 mm - Tłumik kanałowy okrągły fi100 L=1000</t>
  </si>
  <si>
    <t>Norma: KNR-W 2-17 0155-01, WACETOB wyd.I 1992
BIMES: Instalacje wentylacyjne i klimatyzacyjne (wersja Wacetob 1992r)</t>
  </si>
  <si>
    <t>Tłumiki kanałowe prostokątne</t>
  </si>
  <si>
    <t>Tłumiki akustyczne płytowe prostokątne o obw.do 1500 mm - Tłumik prostokątny 150x200 l=750</t>
  </si>
  <si>
    <t>Norma: KNR-W 2-17 0154-01, WACETOB wyd.I 1992
BIMES: Instalacje wentylacyjne i klimatyzacyjne (wersja Wacetob 1992r)</t>
  </si>
  <si>
    <t>Tłumiki akustyczne płytowe prostokątne o obw.do 1500 mm - Tłumik prostokątny 450x200 l=1250</t>
  </si>
  <si>
    <t>Tłumiki akustyczne płytowe prostokątne o obw.do 1800 mm - Tłumik prostokątny 650x200 l=1500</t>
  </si>
  <si>
    <t>Norma: KNR-W 2-17 0154-02, WACETOB wyd.I 1992
BIMES: Instalacje wentylacyjne i klimatyzacyjne (wersja Wacetob 1992r)</t>
  </si>
  <si>
    <t>Tłumiki akustyczne płytowe prostokątne o obw.do 2600 mm - Tłumik prostokątny 700x300 l=1500</t>
  </si>
  <si>
    <t>Norma: KNR-W 2-17 0154-04, WACETOB wyd.I 1992
BIMES: Instalacje wentylacyjne i klimatyzacyjne (wersja Wacetob 1992r)</t>
  </si>
  <si>
    <t>Tłumiki akustyczne płytowe prostokątne o obw.do 2600 mm - Tłumik prostokątny 700x500 l=1500</t>
  </si>
  <si>
    <t>Tłumiki akustyczne płytowe prostokątne o obw.do 2000 mm - Tłumik prostokątny 800x200 l=1500</t>
  </si>
  <si>
    <t>Norma: KNR-W 2-17 0154-03, WACETOB wyd.I 1992
BIMES: Instalacje wentylacyjne i klimatyzacyjne (wersja Wacetob 1992r)</t>
  </si>
  <si>
    <t>Kanały wentylacyjne</t>
  </si>
  <si>
    <t>Przewody wentylacyjne z blachy stalowej,prostokątne,typ A/I o obwodzie do 1000 mm - udział kształtek do 55 %</t>
  </si>
  <si>
    <t>m2</t>
  </si>
  <si>
    <t>Norma: KNR-W 2-17 0102-03, WACETOB wyd.I 1992
BIMES: Instalacje wentylacyjne i klimatyzacyjne (wersja Wacetob 1992r)</t>
  </si>
  <si>
    <t>Przewody wentylacyjne z blachy stalowej,prostokątne,typ A/I o obwodzie do 1400 mm - udział kształtek do 55 %</t>
  </si>
  <si>
    <t>Norma: KNR-W 2-17 0102-04, WACETOB wyd.I 1992
BIMES: Instalacje wentylacyjne i klimatyzacyjne (wersja Wacetob 1992r)</t>
  </si>
  <si>
    <t>Przewody wentylacyjne z blachy stalowej,prostokątne,typ A/I o obwodzie do 1800 mm - udział kształtek do 55 %</t>
  </si>
  <si>
    <t>Norma: KNR-W 2-17 0102-05, WACETOB wyd.I 1992
BIMES: Instalacje wentylacyjne i klimatyzacyjne (wersja Wacetob 1992r)</t>
  </si>
  <si>
    <t>Przewody wentylacyjne z blachy stalowej,prostokątne,typ A/I o obwodzie do 4400 mm - udział kształtek do 55 %</t>
  </si>
  <si>
    <t>Norma: KNR-W 2-17 0102-06, WACETOB wyd.I 1992
BIMES: Instalacje wentylacyjne i klimatyzacyjne (wersja Wacetob 1992r)</t>
  </si>
  <si>
    <t>Przewody wentylacyjne z blachy stalowej,kolowe,typ S(Spiro) o śr.do 100 mm - udzial kształtek do 55 %</t>
  </si>
  <si>
    <t>Norma: KNR-W 2-17 0123-01, WACETOB wyd.I 1992
BIMES: Instalacje wentylacyjne i klimatyzacyjne (wersja Wacetob 1992r)</t>
  </si>
  <si>
    <t>Przewody wentylacyjne z blachy stalowej,kolowe,typ S(Spiro) o śr.do 200 mm - udzial kształtek do 55 %</t>
  </si>
  <si>
    <t>Norma: KNR-W 2-17 0123-02, WACETOB wyd.I 1992
BIMES: Instalacje wentylacyjne i klimatyzacyjne (wersja Wacetob 1992r)</t>
  </si>
  <si>
    <t>Przewody wentylacyjne z blachy stalowej,kolowe,typ S(Spiro) o śr.do 315 mm - udzial kształtek do 55 %</t>
  </si>
  <si>
    <t>Norma: KNR-W 2-17 0123-03, WACETOB wyd.I 1992
BIMES: Instalacje wentylacyjne i klimatyzacyjne (wersja Wacetob 1992r)</t>
  </si>
  <si>
    <t>Przewody wentylacyjne giętkie typu flex izolowane o średnicy 100 mm</t>
  </si>
  <si>
    <t xml:space="preserve">  Kalk. własna
</t>
  </si>
  <si>
    <t>Przewody wentylacyjne giętkie typu flex izolowane o średnicy 160 mm</t>
  </si>
  <si>
    <t>Przewody wentylacyjne giętkie typu flex izolowane o średnicy 200 mm</t>
  </si>
  <si>
    <t>Przewody wentylacyjne giętkie typu flex izolowane o średnicy 250 mm</t>
  </si>
  <si>
    <t>Czyszczaki do kanałów</t>
  </si>
  <si>
    <t>Kratki wentylacyjne typ A lub N o obw.do 1200 mm - do przewodów stalowych i aluminiowych - analogia - Czyszczak do kanałów prostokątnych 400x200</t>
  </si>
  <si>
    <t>Norma: KNR-W 2-17 0138-02, WACETOB wyd.I 1992
BIMES: Instalacje wentylacyjne i klimatyzacyjne (wersja Wacetob 1992r)</t>
  </si>
  <si>
    <t>Kratki wentylacyjne typ A lub N o obw.do 2000 mm - do przewodów stalowych i aluminiowych - analogia - Czyszczak do kanałów prostokątnych 500x400</t>
  </si>
  <si>
    <t>Kratki wentylacyjne typ A lub N o obwodzie do 800 mm - do przewodów stalowych i aluminiowych - analogia - Czyszczak do kanałów okrągłych 300x100</t>
  </si>
  <si>
    <t>Norma: KNR-W 2-17 0138-01, WACETOB wyd.I 1992
BIMES: Instalacje wentylacyjne i klimatyzacyjne (wersja Wacetob 1992r)</t>
  </si>
  <si>
    <t>Izolacje</t>
  </si>
  <si>
    <t>Izolacja o grub.40-60 mm płytami z wełny mineralnej laminowanymi folią aluminiową powierzchni płaskich - Wełna mineralna gr.30 mm laminowanej folią aluminiową</t>
  </si>
  <si>
    <t>Norma: KNR 2-16 0305-04, ORGBUD wyd.IV 1988,biuletyny do 9 1996
BIMES: Izolacje termiczne</t>
  </si>
  <si>
    <t>Próby montażowe</t>
  </si>
  <si>
    <t>Wykonanie prób montażowych zgodnie z KNR 2-17 tab. 9904 dla wentylacji w wysokości 3,5% od wartości R+M+S</t>
  </si>
  <si>
    <t xml:space="preserve">  
ORGBUD 1987,biuletyny do 9 1996</t>
  </si>
  <si>
    <t>Centrale wentylacyjne</t>
  </si>
  <si>
    <t>Agregaty skraplające</t>
  </si>
  <si>
    <t>Rurociągi miedziane na ciśnienie do 1.0 MPa o śr.zew. 8-10 mm na ścianach w instalacjach gazów medycznych - analogia dla instalacji freonowej fi 9,5 mm (3/8")</t>
  </si>
  <si>
    <t>Norma: KNR 2-15 0601-02, 
BIMES: Instalacje wewnętrzne wodociągowe, kanalizacyjne, gazowe i centralnego ogrzewania</t>
  </si>
  <si>
    <t>Rurociągi miedziane na ciśnienie do 1.0 MPa o śr.zew. 12-15 mm na ścianach w instalacjach gazów medycznych - analogia dla instalacji freonowej fi 15,9 mm (5/8")</t>
  </si>
  <si>
    <t>Norma: KNR 2-15 0601-03, 
BIMES: Instalacje wewnętrzne wodociągowe, kanalizacyjne, gazowe i centralnego ogrzewania</t>
  </si>
  <si>
    <t>Połączenia lutowane elementów instalacji gazów medycznych przy śr.rury 10 mm - analogia instalacja klimatyzacji fi 9,5 mm</t>
  </si>
  <si>
    <t>Norma: KNR 2-15 0634-03, 
BIMES: Instalacje wewnętrzne wodociągowe, kanalizacyjne, gazowe i centralnego ogrzewania</t>
  </si>
  <si>
    <t>Połączenia lutowane elementów instalacji gazów medycznych przy śr.rury 15 mm - analogia instalacja klimatyzacji fi 15,9 mm</t>
  </si>
  <si>
    <t>Norma: KNR 2-15 0634-05, 
BIMES: Instalacje wewnętrzne wodociągowe, kanalizacyjne, gazowe i centralnego ogrzewania</t>
  </si>
  <si>
    <t>Izolacja rurociągów śr.10-22 mm (9,5 mm) otulinami Armaflex A/C gr.13 mm (J)</t>
  </si>
  <si>
    <t>Norma: KNR 0-34 0104-06, 
BIMES: Izolacje techniczne wg technologii Thermaflex</t>
  </si>
  <si>
    <t>Izolacja rurociągów śr.10-22 mm (15,9 mm) otulinami Armaflex A/C gr.13 mm (J)</t>
  </si>
  <si>
    <t>Przedmuchanie azotem urządzeń i instalacji chłodniczych freonowych o wydajności 10.0 tys.kcal/h</t>
  </si>
  <si>
    <t>kpl.</t>
  </si>
  <si>
    <t>Norma: KNR 7-24 0513-07, 
BIMES: Urządzenia i instalacje chłodnicze
Warszawa 1998, wyd. IV</t>
  </si>
  <si>
    <t>Próba szczelności urządzeń i instalacji obiegu freonu itp. o wydajności 10.0 tys.kcal/h</t>
  </si>
  <si>
    <t>Norma: KNR 7-24 0514-07, 
BIMES: Urządzenia i instalacje chłodnicze
Warszawa 1998, wyd. IV</t>
  </si>
  <si>
    <t>Napełnienie urządzeń i instalacji obiegu freonu i podobnych czynników czynnikiem chłodniczym - wydajność 10.0 tys.kcal/h</t>
  </si>
  <si>
    <t>Norma: KNR 7-24 0515-07, 
BIMES: Urządzenia i instalacje chłodnicze
Warszawa 1998, wyd. IV</t>
  </si>
  <si>
    <t>Układanie kabli o masie do 0.5 kg/m w budynkach, budowlach lub na estakadach z mocowaniem - analogia - kabel sterowania systemu klimatyzaji</t>
  </si>
  <si>
    <t>Norma: KNNR 5 0715-01, Kancelaria Prezesa Rady Ministrów 2001
BIMES: Instalacje elektryczne i sieci zewnętrzne (Załącznik nr 1 MRRiB 26.09.2000)</t>
  </si>
  <si>
    <t>Korytka o szerokości do 200 mm przykręcane do gotowych otworów - Korytko szer. 20cm</t>
  </si>
  <si>
    <t>Norma: KNNR 5 1105-08, Kancelaria Prezesa Rady Ministrów 2001
BIMES: Instalacje elektryczne i sieci zewnętrzne (Załącznik nr 1 MRRiB 26.09.2000)</t>
  </si>
  <si>
    <t>Uruchomienie i uzyskanie niskich temperatur - wydajność 10.0 tys.kcal/h</t>
  </si>
  <si>
    <t>Norma: KNR 7-24 0516-07, 
BIMES: Urządzenia i instalacje chłodnicze
Warszawa 1998, wyd. IV</t>
  </si>
  <si>
    <t>Montaż przełączalnych przycisków sterowniczych pojedynczych - analogia - Wyłącznik serwisowy</t>
  </si>
  <si>
    <t>Norma: KNR 5-14 0511-03, ELEKTROPROJEKT wyd.III 1987,biuletyny do 9 1996
BIMES: Rozdzielnie wnętrzowe do 30kV</t>
  </si>
  <si>
    <t>Wentylatory osiowe o średnicy otworu ssącego do 400 mm z wirnikiem na wale silnika - do wentylacji przewodowej (masa do 90 kg) - Wentylator kanałowy z wyłącznikem serwisowym i regulatorem wydajności fi 160mm V=75m3/h, dP=170Pa</t>
  </si>
  <si>
    <t>Wentylatory osiowe o średnicy otworu ssącego do 400 mm z wirnikiem na wale silnika - do wentylacji przewodowej (masa do 90 kg) - Wentylator kanałowy z wyłącznikem serwisowym i regulatorem wydajności fi 160mm V=125m3/h, dP=160Pa</t>
  </si>
  <si>
    <t>Wentylatory osiowe o średnicy otworu ssącego do 400 mm z wirnikiem na wale silnika - do wentylacji przewodowej (masa do 90 kg) - Wentylator kanałowy z wyłącznikem serwisowym i regulatorem wydajności fi 160mm V=140m3/h, dP=150Pa</t>
  </si>
  <si>
    <t>Przepustnice jednopłaszczyznowe stalowe kołowe,typ B do przewodów o śr.do 100 mm  - analogia - Regulator stałego przepływu okrągły fi 80mm, V=30m3/h</t>
  </si>
  <si>
    <t>Przepustnice jednopłaszczyznowe stalowe kołowe,typ B do przewodów o śr.do 100 mm  - analogia - Regulator stałego przepływu okrągły fi 80mm, V=50m3/h</t>
  </si>
  <si>
    <t>Przepustnice jednopłaszczyznowe stalowe kołowe,typ B do przewodów o śr.do 100 mm  - analogia - Regulator stałego przepływu okrągły fi 80mm, V=60m3/h</t>
  </si>
  <si>
    <t>Przepustnice jednopłaszczyznowe stalowe kołowe,typ B do przewodów o śr.do 100 mm  - analogia - Regulator stałego przepływu okrągły fi 100mm, V=80m3/h</t>
  </si>
  <si>
    <t>Przepustnice jednopłaszczyznowe stalowe kołowe,typ B do przewodów o śr.do 100 mm  - analogia - Regulator stałego przepływu okrągły fi 100mm, V=100m3/h</t>
  </si>
  <si>
    <t>Przepustnice jednopłaszczyznowe stalowe kołowe,typ B do przewodów o śr.do 200 mm  - analogia - Regulator stałego przepływu okrągły fi 125mm, V=190-150m3/h</t>
  </si>
  <si>
    <t>Przepustnice jednopłaszczyznowe stalowe kołowe,typ B do przewodów o śr.do 200 mm  - analogia - Regulator stałego przepływu okrągły fi 125mm, V=210m3/h</t>
  </si>
  <si>
    <t>Przepustnice jednopłaszczyznowe stalowe kołowe,typ B do przewodów o śr.do 200 mm  - analogia - Regulator stałego przepływu okrągły fi 125mm, V=230m3/h</t>
  </si>
  <si>
    <t>Przepustnice jednopłaszczyznowe stalowe kołowe,typ B do przewodów o śr.do 200 mm  - analogia - Regulator stałego przepływu okrągły fi 160mm, V=380m3/h</t>
  </si>
  <si>
    <t>Przepustnice jednopłaszczyznowe stalowe kołowe,typ B do przewodów o śr.do 200 mm  - analogia - Regulator stałego przepływu okrągły fi 160mm, V=430m3/h</t>
  </si>
  <si>
    <t>Przepustnice jednopłaszczyznowe stalowe kołowe,typ B do przewodów o śr.do 200 mm  - analogia - Regulator stałego przepływu okrągły fi 200mm, V=410-400m3/h</t>
  </si>
  <si>
    <t>Przepustnice jednopłaszczyznowe stalowe kołowe,typ B do przewodów o śr.do 200 mm  - analogia - Regulator stałego przepływu okrągły fi 200mm, V=610m3/h</t>
  </si>
  <si>
    <t>Przepustnice jednopłaszczyznowe stalowe kołowe,typ B do przewodów o śr.do 315 mm  - analogia - Regulator stałego przepływu okrągły fi 250mm, V=650m3/h</t>
  </si>
  <si>
    <t>Norma: KNR-W 2-17 0131-03, WACETOB wyd.I 1992
BIMES: Instalacje wentylacyjne i klimatyzacyjne (wersja Wacetob 1992r)</t>
  </si>
  <si>
    <t>Regulatory stałego przepływu prostokątne</t>
  </si>
  <si>
    <t>Przepustnice jednopłaszczyznowe stalowe prostokątne,typ A do przewodów o obw.do 800 mm - analogia - Regulator stałego przepływu prostokątny 150x150, V=300m3/h,</t>
  </si>
  <si>
    <t>Norma: KNR-W 2-17 0130-01, WACETOB wyd.I 1992
BIMES: Instalacje wentylacyjne i klimatyzacyjne (wersja Wacetob 1992r)</t>
  </si>
  <si>
    <t>Przepustnice jednopłaszczyznowe stalowe prostokątne,typ A do przewodów o obw.do 800 mm - analogia - Regulator stałego przepływu prostokątny 200x200, V=820m3/h,</t>
  </si>
  <si>
    <t>Przepustnice jednopłaszczyznowe stalowe prostokątne,typ A do przewodów o obw.do 1200 mm - analogia - Regulator stałego przepływu prostokątny 400x200, V=1070m3/h</t>
  </si>
  <si>
    <t>Regulatory zmiennego przepływu okrągłe</t>
  </si>
  <si>
    <t>Przepustnice jednopłaszczyznowe stalowe kołowe,typ B do przewodów o śr.do 200 mm  - analogia - Regulator zmiennego przepływu okrągły fi 200mm z siłownikiem, Vnom=480m3/h, Vmin=340m3/h</t>
  </si>
  <si>
    <t>Przepustnice jednopłaszczyznowe stalowe kołowe,typ B do przewodów o śr.do 200 mm  - analogia - Regulator zmiennego przepływu okrągły fi 200mm z siłownikiem, Vnom=570m3/h, Vmin=340m3/h</t>
  </si>
  <si>
    <t>Przepustnice jednopłaszczyznowe stalowe kołowe,typ B do przewodów o śr.do 200 mm  - analogia - Regulator zmiennego przepływu okrągły fi 200mm z siłownikiem, Vnom=620m3/h, Vmin=340m3/h</t>
  </si>
  <si>
    <t>Przepustnice jednopłaszczyznowe stalowe kołowe,typ B do przewodów o śr.do 200 mm  - analogia - Regulator zmiennego przepływu okrągły fi 200mm z siłownikiem, Vnom=710m3/h, Vmin=340m3/h</t>
  </si>
  <si>
    <t>Przepustnice jednopłaszczyznowe stalowe kołowe, typ B do przewodów o śr. do 315 mm  - analogia - Regulator zmiennego przepływu okrągły fi 250mm z siłownikiem, Vnom=840m3/h, Vmin=530m3/h</t>
  </si>
  <si>
    <t>Przepustnice jednopłaszczyznowe stalowe prostokątne,typ A do przewodów o obw.do 800 mm - analogia - Regulator zmiennego przepływu prostokątny 200x150 z siłownikiem, Vnom=440m3/h, Vmin=320m3/h</t>
  </si>
  <si>
    <t>Przepustnice jednopłaszczyznowe stalowe prostokątne,typ A do przewodów o obw.do 800 mm - analogia - Regulator zmiennego przepływu prostokątny 200x200 z siłownikiem, Vnom=570m3/h, Vmin=430m3/h</t>
  </si>
  <si>
    <t>Przepustnice jednopłaszczyznowe stalowe prostokątne,typ A do przewodów o obw.do 800 mm - analogia - Regulator zmiennego przepływu prostokątny 200x200 z siłownikiem, Vnom=590m3/h, Vmin=430m3/h</t>
  </si>
  <si>
    <t>Przepustnice jednopłaszczyznowe stalowe prostokątne,typ A do przewodów o obw.do 800 mm - analogia - Regulator zmiennego przepływu prostokątny 200x200 z siłownikiem, Vnom=600m3/h, Vmin=430m3/h</t>
  </si>
  <si>
    <t>Przepustnice jednopłaszczyznowe stalowe prostokątne,typ A do przewodów o obw.do 800 mm - analogia - Regulator zmiennego przepływu prostokątny 200x200 z siłownikiem, Vnom=620m3/h, Vmin=430m3/h</t>
  </si>
  <si>
    <t>Przepustnice jednopłaszczyznowe stalowe prostokątne,typ A do przewodów o obw.do 800 mm - analogia - Regulator zmiennego przepływu prostokątny 200x200 z siłownikiem, Vnom=670m3/h, Vmin=430m3/h</t>
  </si>
  <si>
    <t>Przepustnice jednopłaszczyznowe stalowe prostokątne,typ A do przewodów o obw.do 800 mm - analogia - Regulator zmiennego przepływu prostokątny 200x200 z siłownikiem, Vnom=680m3/h, Vmin=430m3/h</t>
  </si>
  <si>
    <t>Przepustnice jednopłaszczyznowe stalowe prostokątne,typ A do przewodów o obw.do 800 mm - analogia - Regulator zmiennego przepływu prostokątny 200x200 z siłownikiem, Vnom=690m3/h, Vmin=430m3/h</t>
  </si>
  <si>
    <t>Przepustnice jednopłaszczyznowe stalowe prostokątne,typ A do przewodów o obw.do 800 mm - analogia - Regulator zmiennego przepływu prostokątny 200x200 z siłownikiem, Vnom=700m3/h, Vmin=430m3/h</t>
  </si>
  <si>
    <t>Przepustnice jednopłaszczyznowe stalowe prostokątne,typ A do przewodów o obw.do 800 mm - analogia - Regulator zmiennego przepływu prostokątny 200x200 z siłownikiem, Vnom=720m3/h, Vmin=430m3/h</t>
  </si>
  <si>
    <t>Przepustnice jednopłaszczyznowe stalowe prostokątne,typ A do przewodów o obw.do 1200 mm - analogia - Regulator zmiennego przepływu prostokątny 200x300 z siłownikiem, Vnom=1100m3/h, Vmin=650m3/h</t>
  </si>
  <si>
    <t>Przepustnice jednopłaszczyznowe stalowe prostokątne,typ A do przewodów o obw.do 1200 mm - analogia - Regulator zmiennego przepływu prostokątny 250x200 z siłownikiem, Vnom=760m3/h, Vmin=540m3/h</t>
  </si>
  <si>
    <t>Przepustnice jednopłaszczyznowe stalowe prostokątne,typ A do przewodów o obw.do 1200 mm - analogia - Regulator zmiennego przepływu prostokątny 250x200 z siłownikiem, Vnom=790m3/h, Vmin=540m3/h</t>
  </si>
  <si>
    <t>Przepustnice jednopłaszczyznowe stalowe prostokątne,typ A do przewodów o obw.do 1200 mm - analogia - Regulator zmiennego przepływu prostokątny 250x200 z siłownikiem, Vnom=900m3/h, Vmin=540m3/h</t>
  </si>
  <si>
    <t>Przepustnice jednopłaszczyznowe stalowe prostokątne,typ A do przewodów o obw.do 1200 mm - analogia - Regulator zmiennego przepływu prostokątny 250x250 z siłownikiem, Vnom=1270m3/h, Vmin=670m3/h</t>
  </si>
  <si>
    <t>Przepustnice jednopłaszczyznowe stalowe prostokątne,typ A do przewodów o obw.do 1200 mm - analogia - Regulator zmiennego przepływu prostokątny 300x200 z siłownikiem, Vnom=990m3/h, Vmin=650m3/h</t>
  </si>
  <si>
    <t>Przepustnice jednopłaszczyznowe stalowe prostokątne,typ A do przewodów o obw.do 1200 mm - analogia - Regulator zmiennego przepływu prostokątny 300x250 z siłownikiem, Vnom=1710m3/h, Vmin=810m3/h</t>
  </si>
  <si>
    <t>Przepustnice jednopłaszczyznowe stalowe prostokątne,typ A do przewodów o obw.do 1200 mm - analogia - Regulator zmiennego przepływu prostokątny 350x200 z siłownikiem, Vnom=1090m3/h, Vmin=750m3/h</t>
  </si>
  <si>
    <t>Przepustnice jednopłaszczyznowe stalowe prostokątne,typ A do przewodów o obw.do 1200 mm - analogia - Regulator zmiennego przepływu prostokątny 350x200 z siłownikiem, Vnom=1210m3/h, Vmin=750m3/h</t>
  </si>
  <si>
    <t>Przepustnice jednopłaszczyznowe stalowe prostokątne,typ A do przewodów o obw.do 1600 mm  - analogia - Regulator zmiennego przepływu prostokątny 450x200 z siłownikiem, Vnom=1410m3/h, Vmin=970m3/h</t>
  </si>
  <si>
    <t>Anemostaty kwadratowe typ E o obwodzie do 1600 mm - Anemostat wirowy kwadratowy w wersji nawiewnej 400x400mm z izolowaną skrzynką rozprężną</t>
  </si>
  <si>
    <t>Norma: KNR-W 2-17 0139-03, WACETOB wyd.I 1992
BIMES: Instalacje wentylacyjne i klimatyzacyjne (wersja Wacetob 1992r)</t>
  </si>
  <si>
    <t>Anemostaty kwadratowe typ E o obwodzie do 1600 mm - Anemostat wirowy kwadratowy w wersji wywiewnej 400x400mm z izolowaną skrzynką rozprężną</t>
  </si>
  <si>
    <t>Anemostaty kwadratowe typ E o obw.do 2000 mm - Anemostat wirowy kwadratowy w wersji wywiewnej 500x500mm z izolowaną skrzynką rozprężną</t>
  </si>
  <si>
    <t>Anemostaty kwadratowe typ E o obw.do 2000 mm - Anemostat wirowy kwadratowy w wersji wywiewnej 600x600mm z izolowaną skrzynką rozprężną</t>
  </si>
  <si>
    <t>Kratki wentylacyjne typ A lub N o obwodzie do 800 mm - do przewodów stalowych i aluminiowych - Stalowa kratka wentylacyjna nawiewno-wywiewna 225x125 z pojedynczym rzędem poziomych kierownic ustawialnych indywidualnie</t>
  </si>
  <si>
    <t>Kratki wentylacyjne typ A lub N o obw.do 1200 mm - do przewodów stalowych i aluminiowych - Stalowa kratka wentylacyjna nawiewno-wywiewna 225x225 z pojedynczym rzędem poziomych kierownic ustawialnych indywidualnie</t>
  </si>
  <si>
    <t>Kratki wentylacyjne typ A lub N o obw.do 1200 mm - do przewodów stalowych i aluminiowych - Stalowa kratka wentylacyjna nawiewno-wywiewna 325x125 z pojedynczym rzędem poziomych kierownic ustawialnych indywidualnie</t>
  </si>
  <si>
    <t>Kratki wentylacyjne typ A lub N o obw.do 1200 mm - do przewodów stalowych i aluminiowych - Stalowa kratka wentylacyjna nawiewno-wywiewna 425x125 z pojedynczym rzędem poziomych kierownic ustawialnych indywidualnie</t>
  </si>
  <si>
    <t>Kratki wentylacyjne typ A lub N o obwodzie do 1400 mm - do przewodów stalowych i aluminiowych - Stalowa kratka wentylacyjna nawiewno-wywiewna 425x225 z pojedynczym rzędem poziomych kierownic ustawialnych indywidualnie</t>
  </si>
  <si>
    <t>Kratki wentylacyjne typ A lub N o obwodzie do 2000 mm - do przewodów stalowych i aluminiowych - Kraktka przepływowa prostokątna 425x325</t>
  </si>
  <si>
    <t>Przepustnice jednopłaszczyznowe stalowe kołowe,typ B do przewodów o śr.do 100 mm - analogia - Klapa p.poż okrągła fi 100mm z siłownikiem 24V i wskażnikami krańcowymi</t>
  </si>
  <si>
    <t>Przepustnice jednopłaszczyznowe stalowe kołowe,typ B do przewodów o śr.do 200 mm - analogia - Klapa p.poż okrągła fi 200mm z siłownikiem 24V i wskażnikami krańcowymi</t>
  </si>
  <si>
    <t>Klapy p.poż. prostokątne</t>
  </si>
  <si>
    <t>Przepustnice jednopłaszczyznowe stalowe prostokątne, typ A do przewodów o obwodzie do 800 mm - analogia - Klapa p.poż prostokątna 200x200 z siłownikiem 24V i wskażnikami krańcowymi</t>
  </si>
  <si>
    <t>Przepustnice jednopłaszczyznowe stalowe prostokątne,typ A do przewodów o obw.do 1200 mm - analogia - Klapa p.poż prostokątna 200x250 z siłownikiem 24V i wskażnikami krańcowymi</t>
  </si>
  <si>
    <t>Przepustnice jednopłaszczyznowe stalowe prostokątne,typ A do przewodów o obw.do 1200 mm - analogia - Klapa p.poż prostokątna 200x300 z siłownikiem 24V i wskażnikami krańcowymi</t>
  </si>
  <si>
    <t>Przepustnice jednopłaszczyznowe stalowe prostokątne,typ A do przewodów o obw.do 1200 mm - analogia - Klapa p.poż prostokątna 200x400 z siłownikiem 24V i wskażnikami krańcowymi</t>
  </si>
  <si>
    <t>Przepustnice jednopłaszczyznowe stalowe prostokątne,typ A do przewodów o obw.do 1200 mm - analogia - Klapa p.poż prostokątna 250x200 z siłownikiem 24V i wskażnikami krańcowymi</t>
  </si>
  <si>
    <t>Przepustnice jednopłaszczyznowe stalowe prostokątne,typ A do przewodów o obw.do 1600 mm - analogia - Klapa p.poż prostokątna 250x400 z siłownikiem 24V i wskażnikami krańcowymi</t>
  </si>
  <si>
    <t>Przepustnice jednopłaszczyznowe stalowe prostokątne,typ A do przewodów o obw.do 1600 mm - analogia - Klapa p.poż prostokątna 250x500 z siłownikiem 24V i wskażnikami krańcowymi</t>
  </si>
  <si>
    <t>Przepustnice jednopłaszczyznowe stalowe prostokątne,typ A do przewodów o obw.do 1200 mm - analogia - Klapa p.poż prostokątna 300x300 z siłownikiem 24V i wskażnikami krańcowymi</t>
  </si>
  <si>
    <t>Przepustnice jednopłaszczyznowe stalowe prostokątne,typ A do przewodów o obw.do 1200 mm - analogia - Klapa p.poż prostokątna 400x200 z siłownikiem 24V i wskażnikami krańcowymi</t>
  </si>
  <si>
    <t>Klapy zwrotne</t>
  </si>
  <si>
    <t>Przepustnice jednopłaszczyznowe stalowe kołowe,typ B do przewodów o śr.do 100 mm - analogia - Klapa zwrotna fi 100 mm</t>
  </si>
  <si>
    <t>Przepustnice jednopłaszczyznowe stalowe kołowe,typ B do przewodów o śr.do 200 mm - analogia - Klapa zwrotna fi 160 mm</t>
  </si>
  <si>
    <t>Przepustnice jednopłaszczyznowe stalowe kołowe,typ B do przewodów o śr.do 200 mm - przepustnica fi 200 mm</t>
  </si>
  <si>
    <t>Przepustnice jednopłaszczyznowe stalowe kołowe,typ B do przewodów o śr.do 315 mm - przepustnica fi 250 mm</t>
  </si>
  <si>
    <t>Przepustnice jednopłaszczyznowe stalowe prostokątne, typ A do przewodów o obwodzie do 800 mm - Przepustnica prostokątna jednopłaszczyznowa 220x200</t>
  </si>
  <si>
    <t>Anemostaty kołowe typ D o śr.do 160 mm - analogia zawór wentylacyjny nawiewny fi 125 mm</t>
  </si>
  <si>
    <t>Anemostaty kołowe typ D o śr.do 160 mm - analogia zawór wentylacyjny wywiewny fi 100 mm</t>
  </si>
  <si>
    <t>Anemostaty kołowe typ D o śr.do 160 mm - analogia zawór wentylacyjny wywiewny fi 125 mm</t>
  </si>
  <si>
    <t>Anemostaty kołowe typ D o śr.do 160 mm - analogia zawór wentylacyjny wywiewny fi 160 mm</t>
  </si>
  <si>
    <t>Anemostaty kołowe typ D o śr.do 280 mm - analogia zawór wentylacyjny wywiewny fi 200 mm</t>
  </si>
  <si>
    <t>Tłumiki akustyczne rurowe proste i opływowe o śr. do 200 mm - Tłumik kanałowy okrągły fi125 L=1000</t>
  </si>
  <si>
    <t>Norma: KNR-W 2-17 0155-02, WACETOB wyd.I 1992
BIMES: Instalacje wentylacyjne i klimatyzacyjne (wersja Wacetob 1992r)</t>
  </si>
  <si>
    <t>Tłumiki akustyczne rurowe proste i opływowe o śr. do 200 mm - Tłumik kanałowy okrągły fi160 L=1000</t>
  </si>
  <si>
    <t>Tłumiki akustyczne rurowe proste i opływowe o śr. do 200 mm - Tłumik kanałowy okrągły fi200 L=1000</t>
  </si>
  <si>
    <t>Tłumiki akustyczne rurowe proste i opływowe o śr. do 315 mm - Tłumik kanałowy okrągły fi250 L=1000</t>
  </si>
  <si>
    <t>Norma: KNR-W 2-17 0155-03, WACETOB wyd.I 1992
BIMES: Instalacje wentylacyjne i klimatyzacyjne (wersja Wacetob 1992r)</t>
  </si>
  <si>
    <t>Tłumiki akustyczne płytowe prostokątne o obw.do 1500 mm - Tłumik prostokątny 300x200 l=1000</t>
  </si>
  <si>
    <t>Tłumiki akustyczne płytowe prostokątne o obw.do 1500 mm - Tłumik prostokątny 320x150 l=1000</t>
  </si>
  <si>
    <t>Tłumiki akustyczne płytowe prostokątne o obw.do 1500 mm - Tłumik prostokątny 300x250 l=500</t>
  </si>
  <si>
    <t>Tłumiki akustyczne płytowe prostokątne o obw.do 1500 mm - Tłumik prostokątny 300x300 l=1000</t>
  </si>
  <si>
    <t>Tłumiki akustyczne płytowe prostokątne o obw.do 1500 mm - Tłumik prostokątny 350x200 l=1000</t>
  </si>
  <si>
    <t>Tłumiki akustyczne płytowe prostokątne o obw.do 1500 mm - Tłumik prostokątny 350x250 l=1000</t>
  </si>
  <si>
    <t>Tłumiki akustyczne płytowe prostokątne o obw.do 1500 mm - Tłumik prostokątny 400x200 l=1000</t>
  </si>
  <si>
    <t>Tłumiki akustyczne płytowe prostokątne o obw.do 1500 mm - Tłumik prostokątny 400x350 l=1000</t>
  </si>
  <si>
    <t>Tłumiki akustyczne płytowe prostokątne o obw.do 1500 mm - Tłumik prostokątny 450x200 l=750</t>
  </si>
  <si>
    <t>Tłumiki akustyczne płytowe prostokątne o obw.do 4000 mm - Tłumik prostokątny 800x800 l=750</t>
  </si>
  <si>
    <t>Norma: KNR-W 2-17 0154-05, WACETOB wyd.I 1992
BIMES: Instalacje wentylacyjne i klimatyzacyjne (wersja Wacetob 1992r)</t>
  </si>
  <si>
    <t>Tłumiki akustyczne płytowe prostokątne o obw.do 4000 mm - Tłumik prostokątny 800x800 l=1250</t>
  </si>
  <si>
    <t>Tłumiki akustyczne płytowe prostokątne o obw.do 4000 mm - Tłumik prostokątny 800x800 l=1500</t>
  </si>
  <si>
    <t>Tłumiki akustyczne płytowe prostokątne o obw.do 4000 mm - Tłumik prostokątny 800x800 l=2500</t>
  </si>
  <si>
    <t>Czerpnie i wyrzutnie</t>
  </si>
  <si>
    <t>Dostawa i montaż izolowanego cokołu dachowego (50mm wełna mineralna) 900x1800 H=520</t>
  </si>
  <si>
    <t xml:space="preserve">  Kalkulacja własna
</t>
  </si>
  <si>
    <t>Dostawa i montaż izolowanego cokołu dachowego (50mm wełna mineralna) 900x2150 H=520</t>
  </si>
  <si>
    <t>Podstawy dachowe stalowe prostokątne typ A o obwodzie do 5200 mm, w układach kanałowych - Podstawa dachowa prostokątna 900x1800</t>
  </si>
  <si>
    <t>Norma: KNR-W 2-17 0148-09, WACETOB wyd.I 1992
BIMES: Instalacje wentylacyjne i klimatyzacyjne (wersja Wacetob 1992r)</t>
  </si>
  <si>
    <t>Podstawy dachowe stalowe prostokątne typ A o obwodzie do 5200 mm, w układach kanałowych - Podstawa dachowa prostokątna 900x2150</t>
  </si>
  <si>
    <t>Przewody wentylacyjne z blachy stalowej,prostokątne,typ A/I o obwodzie do 400 mm - udział kształtek do 55 %</t>
  </si>
  <si>
    <t>Norma: KNR-W 2-17 0102-01, WACETOB wyd.I 1992
BIMES: Instalacje wentylacyjne i klimatyzacyjne (wersja Wacetob 1992r)</t>
  </si>
  <si>
    <t>Przewody wentylacyjne z blachy stalowej,prostokątne,typ A/I o obwodzie do 600 mm - udział kształtek do 55 %</t>
  </si>
  <si>
    <t>Norma: KNR-W 2-17 0102-02, WACETOB wyd.I 1992
BIMES: Instalacje wentylacyjne i klimatyzacyjne (wersja Wacetob 1992r)</t>
  </si>
  <si>
    <t>Przewody wentylacyjne z blachy stalowej,prostokątne,typ A/I o obwodzie do 8000 mm - udział kształtek do 55 %</t>
  </si>
  <si>
    <t>Norma: KNR-W 2-17 0102-07, WACETOB wyd.I 1992
BIMES: Instalacje wentylacyjne i klimatyzacyjne (wersja Wacetob 1992r)</t>
  </si>
  <si>
    <t>Przewody wentylacyjne z blachy stalowej,kolowe,typ S(Spiro) o śr.do 630 mm - udzial kształtek do 55 %</t>
  </si>
  <si>
    <t>Norma: KNR-W 2-17 0123-05, WACETOB wyd.I 1992
BIMES: Instalacje wentylacyjne i klimatyzacyjne (wersja Wacetob 1992r)</t>
  </si>
  <si>
    <t>Przewody wentylacyjne giętkie typu flex izolowane o średnicy 125 mm</t>
  </si>
  <si>
    <t>Kratki wentylacyjne typ A lub N o obwodzie do 800 mm - do przewodów stalowych i aluminiowych - analogia - Czyszczak do kanałów prostokątnych 300x100</t>
  </si>
  <si>
    <t>Izolacja o grub.40-60 mm płytami z wełny mineralnej laminowanymi folią aluminiową powierzchni płaskich - Izolacja p.poż o odporności ogniowej 120min gr. 60mm</t>
  </si>
  <si>
    <t>Izolacja o grub.40-60 mm płytami z wełny mineralnej laminowanymi folią aluminiową powierzchni płaskich - Wełna mineralna gr.30 mm mm pod płaszcz z blachy ocynkowanej</t>
  </si>
  <si>
    <t>Jednowarstowa izolacja o grubości do 100 mm płytami z wełny mineralnej powierzchni płaskich - Wełna minneralna gr.100 mm pod płaszcz z blachy ocynkowanej</t>
  </si>
  <si>
    <t>Norma: KNR 2-16 0304-01, ORGBUD wyd.IV 1988,biuletyny do 9 1996
BIMES: Izolacje termiczne</t>
  </si>
  <si>
    <t>Płaszcze ochronne z blachy ocynkowanej o grubości 0.55 mm na izolacji powierzchni płaskich</t>
  </si>
  <si>
    <t>Norma: KNR 2-16 0603-01, ORGBUD wyd.IV 1988,biuletyny do 9 1996
BIMES: Izolacje termiczne</t>
  </si>
  <si>
    <t>Klimatyzatory indywidualne</t>
  </si>
  <si>
    <t>Rurociągi gazowe miedziane lutowane o śr.zew. 10 mm na ścianach w budynkach niemieszkalnych - analogia rura miedziana miękka fi 9,52 mm + tuleje ochronne</t>
  </si>
  <si>
    <t>Norma: KNR INSTAL 0202-01, INSTAL 1996
BIMES: Instalacje wodociągowe, gazowe i centralnego ogrzewania z rur miedzianych</t>
  </si>
  <si>
    <t>Rurociągi gazowe miedziane lutowane o śr.zew. 18 mm na ścianach w budynkach niemieszkalnych - analogia rura miedziana chłodnicza 19,05 mm + tuleje ochronne</t>
  </si>
  <si>
    <t>Norma: KNR INSTAL 0202-04, INSTAL 1996
BIMES: Instalacje wodociągowe, gazowe i centralnego ogrzewania z rur miedzianych</t>
  </si>
  <si>
    <t>Izolacja rurociągów śr.6-22 mm (9,52 mm) otulinami kauczukowymi gr.9 mm (E)</t>
  </si>
  <si>
    <t>Norma: KNR 0-34 0104-03, IGM wyd.I 2002
BIMES: Izolacje techniczne wg technologii Thermaflex</t>
  </si>
  <si>
    <t>Izolacja rurociągów śr.6-22 mm (19,05 mm) otulinami kauczukowymi gr.9 mm (E)</t>
  </si>
  <si>
    <t>System klimatyzacyjny ze zmiennym przepływem freonu VRF1</t>
  </si>
  <si>
    <t>Rurociągi miedziane na ciśnienie do 1.0 MPa o śr.zew. 6 mm na ścianach w instalacjach gazów medycznych - analogia dla instalacji freonowej fi 6,4 mm (1/4")</t>
  </si>
  <si>
    <t>Norma: KNR 2-15 0601-01, 
BIMES: Instalacje wewnętrzne wodociągowe, kanalizacyjne, gazowe i centralnego ogrzewania</t>
  </si>
  <si>
    <t>Rurociągi miedziane na ciśnienie do 1.0 MPa o śr.zew. 12-15 mm na ścianach w instalacjach gazów medycznych - analogia dla instalacji freonowej fi 12,7 mm (1/2")</t>
  </si>
  <si>
    <t>Rurociągi miedziane na ciśnienie do 1.0 MPa o śr.zew. 18-20 mm na ścianach w instalacjach gazów medycznych - analogia dla instalacji freonowej fi 19,1 (3/4")</t>
  </si>
  <si>
    <t>Norma: KNR 2-15 0601-04, ORGBUD wyd.II 1985,biuletyny do 9 1996
BIMES: Instalacje wewnętrzne wodociągowe, kanalizacyjne, gazowe i centralnego ogrzewania</t>
  </si>
  <si>
    <t>Rurociągi miedziane na ciśnienie do 1.0 MPa o śr.zew. 28-32 mm na ścianach w instalacjach gazów medycznych - analogia dla instalacji freonowej fi 28,6 (1,1/8")</t>
  </si>
  <si>
    <t>Norma: KNR 2-15 0601-06, ORGBUD wyd.II 1985,biuletyny do 9 1996
BIMES: Instalacje wewnętrzne wodociągowe, kanalizacyjne, gazowe i centralnego ogrzewania</t>
  </si>
  <si>
    <t>Połączenia lutowane elementów instalacji gazów medycznych przy śr.rury 6 mm - analogia instalacja klimatyzacji fi 6,4 mm</t>
  </si>
  <si>
    <t>Norma: KNR 2-15 0634-01, 
BIMES: Instalacje wewnętrzne wodociągowe, kanalizacyjne, gazowe i centralnego ogrzewania</t>
  </si>
  <si>
    <t>Połączenia lutowane elementów instalacji gazów medycznych przy śr.rury 12 mm - analogia instalacja klimatyzacji fi 12,7 mm</t>
  </si>
  <si>
    <t>Norma: KNR 2-15 0634-04, 
BIMES: Instalacje wewnętrzne wodociągowe, kanalizacyjne, gazowe i centralnego ogrzewania</t>
  </si>
  <si>
    <t>Połączenia lutowane elementów instalacji gazów medycznych przy śr.rury 18 mm - analogia instalacja klimatyzacji fi 19,1 mm</t>
  </si>
  <si>
    <t>Norma: KNR 2-15 0634-06, ORGBUD wyd.II 1985,biuletyny do 9 1996
BIMES: Instalacje wewnętrzne wodociągowe, kanalizacyjne, gazowe i centralnego ogrzewania</t>
  </si>
  <si>
    <t>Połączenia lutowane elementów instalacji gazów medycznych przy śr.rury 35 mm - analogia instalacja klimatyzacji fi 28,6 mm</t>
  </si>
  <si>
    <t>Norma: KNR 2-15 0634-09, ORGBUD wyd.II 1985,biuletyny do 9 1996
BIMES: Instalacje wewnętrzne wodociągowe, kanalizacyjne, gazowe i centralnego ogrzewania</t>
  </si>
  <si>
    <t>Izolacja rurociągów śr.10-22 mm (6,4 mm) otulinami z pianki kauczukowej gr.13 mm (J)</t>
  </si>
  <si>
    <t>Izolacja rurociągów śr.10-22 mm (9,5 mm) otulinami z pianki kauczukowej A/C gr.13 mm (J)</t>
  </si>
  <si>
    <t>Izolacja rurociągów śr.10-22 mm (12,7 mm) otulinami z pianki kauczukowej gr.13 mm (J)</t>
  </si>
  <si>
    <t>Izolacja rurociągów śr.10-22 mm (15,9 mm) otulinami z pianki kauczukowej gr.13 mm (J)</t>
  </si>
  <si>
    <t>Izolacja rurociągów śr.10-22 mm (19,1 mm) otulinami z pianki kauczukowej gr.13 mm (J)</t>
  </si>
  <si>
    <t>Izolacja rurociągów śr.28-48 mm (28,6 mm) otulinami z pianki kauczukowej gr.13 mm (J)</t>
  </si>
  <si>
    <t>Norma: KNR 0-34 0104-07, IGM wyd.I 2002
BIMES: Izolacje techniczne wg technologii Thermaflex</t>
  </si>
  <si>
    <t>Korytka o szerokości do 200 mm przykręcane do gotowych otworów - Korytko szer. 10cm</t>
  </si>
  <si>
    <t>System klimatyzacyjny ze zmiennym przepływem freonu VRF2</t>
  </si>
  <si>
    <t>Rurociągi miedziane na ciśnienie do 1.0 MPa o śr.zew. 22-25 mm na ścianach w instalacjach gazów medycznych - analogia dla instalacji freonowej fi 22,2 (7/8")</t>
  </si>
  <si>
    <t>Norma: KNR 2-15 0601-05, ORGBUD wyd.II 1985,biuletyny do 9 1996
BIMES: Instalacje wewnętrzne wodociągowe, kanalizacyjne, gazowe i centralnego ogrzewania</t>
  </si>
  <si>
    <t>Rurociągi miedziane na ciśnienie do 1.0 MPa o śr.zew. 22-25 mm na ścianach w instalacjach gazów medycznych - analogia dla instalacji freonowej fi 25,4 (1")</t>
  </si>
  <si>
    <t>Rurociągi miedziane na ciśnienie do 1.0 MPa o śr.zew. 28-32 mm na ścianach w instalacjach gazów medycznych - analogia dla instalacji freonowej fi 31,8 (1,1/4")</t>
  </si>
  <si>
    <t>Połączenia lutowane elementów instalacji gazów medycznych przy śr.rury 22 mm - analogia instalacja klimatyzacji fi 22,2 mm</t>
  </si>
  <si>
    <t>Norma: KNR 2-15 0634-07, ORGBUD wyd.II 1985,biuletyny do 9 1996
BIMES: Instalacje wewnętrzne wodociągowe, kanalizacyjne, gazowe i centralnego ogrzewania</t>
  </si>
  <si>
    <t>Połączenia lutowane elementów instalacji gazów medycznych przy śr.rury 28 mm - analogia instalacja klimatyzacji fi 25,4 mm</t>
  </si>
  <si>
    <t>Norma: KNR 2-15 0634-08, ORGBUD wyd.II 1985,biuletyny do 9 1996
BIMES: Instalacje wewnętrzne wodociągowe, kanalizacyjne, gazowe i centralnego ogrzewania</t>
  </si>
  <si>
    <t>Połączenia lutowane elementów instalacji gazów medycznych przy śr.rury 35 mm - analogia instalacja klimatyzacji fi 31,8 mm</t>
  </si>
  <si>
    <t>Izolacja rurociągów śr.10-22 mm (22,2 mm) otulinami z pianki kauczukowej gr.13 mm (J)</t>
  </si>
  <si>
    <t>Izolacja rurociągów śr.28-48 mm (25,4 mm) otulinami z pianki kauczukowej gr.13 mm (J)</t>
  </si>
  <si>
    <t>Izolacja rurociągów śr.28-48 mm (31,8 mm) otulinami z pianki kauczukowej gr.13 mm (J)</t>
  </si>
  <si>
    <t>System klimatyzacyjny ze zmiennym przepływem freonu VRF3</t>
  </si>
  <si>
    <t>Filtry siatkowe</t>
  </si>
  <si>
    <t>Przepustnice jednopłaszczyznowe stalowe prostokątne, typ A do przewodów o obwodzie do 1600 mm - analogia - Filtr kanałowy klasy F7; na ssaniu kanałowych jednostek VRF 500x250</t>
  </si>
  <si>
    <t>Wentylatory osiowe o średnicy otworu ssącego do 400 mm z wirnikiem na wale silnika - do wentylacji przewodowej (masa do 90 kg) - Wentylator kanałowy chemoodporny z wyłącznikem serwisowym i płynnym regulatorem obrotów, V=4000m3/h, dP=1200Pa</t>
  </si>
  <si>
    <t>Wentylatory osiowe o średnicy otworu ssącego do 400 mm z wirnikiem na wale silnika - do wentylacji przewodowej (masa do 90 kg) - Wentylator kanałowy chemoodporny z wyłącznikem serwisowym i regulatorem wydajności, V=400m3/h, dP=380Pa</t>
  </si>
  <si>
    <t>Przepustnice jednopłaszczyznowe stalowe kołowe,typ B do przewodów o śr.do 200 mm  - analogia - Regulator stałego przepływu okrągły fi 160mm, V=360m3/h</t>
  </si>
  <si>
    <t>Przepustnice jednopłaszczyznowe stalowe kołowe,typ B do przewodów o śr.do 200 mm  - analogia - Regulator zmiennego przepływu okrągły fi 160mm z siłownikiem, Vnom=450m3/h, Vmin=200m3/h</t>
  </si>
  <si>
    <t>Przepustnice jednopłaszczyznowe stalowe kołowe,typ B do przewodów o śr.do 200 mm  - analogia - Regulator zmiennego przepływu okrągły fi 160mm z siłownikiem, Vnom=300m3/h, Vmin=0m3/h</t>
  </si>
  <si>
    <t>Przepustnice jednopłaszczyznowe stalowe kołowe, typ B do przewodów o śr. do 315 mm  - analogia - Regulator zmiennego przepływu okrągły fi 250mm z siłownikiem, Vnom=1000m3/h, Vmin=450m3/h</t>
  </si>
  <si>
    <t>Przepustnice jednopłaszczyznowe stalowe kołowe, typ B do przewodów o śr. do 315 mm  - analogia - Regulator zmiennego przepływu okrągły fi 250mm z siłownikiem, Vnom=1500m3/h, Vmin=280m3/h</t>
  </si>
  <si>
    <t>Przepustnice jednopłaszczyznowe stalowe kołowe, typ B do przewodów o śr. do 315 mm  - analogia - Regulator zmiennego przepływu okrągły fi 250mm z siłownikiem, Vnom=1500m3/h, Vmin=390m3/h</t>
  </si>
  <si>
    <t>Przepustnice jednopłaszczyznowe stalowe kołowe, typ B do przewodów o śr. do 315 mm  - analogia - Regulator zmiennego przepływu okrągły fi 315mm z siłownikiem, Vnom=1500m3/h, Vmin=0m3/h</t>
  </si>
  <si>
    <t>Przepustnice jednopłaszczyznowe stalowe kołowe, typ B do przewodów o śr. do 315 mm  - analogia - Regulator zmiennego przepływu okrągły fi 315mm z siłownikiem, Vnom=1500m3/h, Vmin=520m3/h</t>
  </si>
  <si>
    <t>Przepustnice jednopłaszczyznowe stalowe prostokątne,typ A do przewodów o obw.do 1200 mm - analogia - Regulator zmiennego przepływu prostokątny 300x200 z siłownikiem, Vnom=1200m3/h, Vmin=0m3/h</t>
  </si>
  <si>
    <t>Przepustnice jednopłaszczyznowe stalowe prostokątne,typ A do przewodów o obw.do 1200 mm - analogia - Regulator zmiennego przepływu prostokątny 300x250 z siłownikiem, Vnom=1500m3/h, Vmin=0m3/h</t>
  </si>
  <si>
    <t>Przepustnice jednopłaszczyznowe stalowe prostokątne,typ A do przewodów o obw.do 1600 mm  - analogia - Regulator zmiennego przepływu prostokątny 350x300 z siłownikiem, Vnom=2500m3/h, V1=2000m3/h, V2=1050m3/h, V3=500m3/h</t>
  </si>
  <si>
    <t>Przepustnice jednopłaszczyznowe stalowe prostokątne,typ A do przewodów o obw.do 1600 mm  - analogia - Regulator zmiennego przepływu prostokątny 450x200 z siłownikiem, Vnom=1800m3/h, Vmin=0m3/h</t>
  </si>
  <si>
    <t>Przepustnice jednopłaszczyznowe stalowe prostokątne,typ A do przewodów o obw.do 1600 mm  - analogia - Regulator zmiennego przepływu prostokątny 450x200 z siłownikiem, Vnom=2200m3/h, V1=1200m3/h, V2=1000m3/h, V3=0m3/h</t>
  </si>
  <si>
    <t>Przepustnice jednopłaszczyznowe stalowe prostokątne, typ A do przewodów o obwodzie do 2000 mm  - analogia - Regulator zmiennego przepływu prostokątny 600x250 z siłownikiem, Vnom=4000m3/h, Vmin=2000m3/h</t>
  </si>
  <si>
    <t>Norma: KNR-W 2-17 0130-04, WACETOB wyd.I 1992
BIMES: Instalacje wentylacyjne i klimatyzacyjne (wersja Wacetob 1992r)</t>
  </si>
  <si>
    <t>Przepustnice jednopłaszczyznowe stalowe prostokątne, typ A do przewodów o obwodzie do 2400 mm  - analogia - Regulator zmiennego przepływu prostokątny 700x400 z siłownikiem, Vnom=5000m3/h, Vmin=0m3/h</t>
  </si>
  <si>
    <t>Norma: KNR-W 2-17 0130-05, WACETOB wyd.I 1992
BIMES: Instalacje wentylacyjne i klimatyzacyjne (wersja Wacetob 1992r)</t>
  </si>
  <si>
    <t>Przepustnice jednopłaszczyznowe stalowe prostokątne, typ A do przewodów o obwodzie do 2400 mm  - analogia - Regulator zmiennego przepływu prostokątny 700x450 z siłownikiem, Vnom=7500m3/h, V1=5000m3/h, V2=2500m3/h, V3=0m3/h</t>
  </si>
  <si>
    <t>Anemostaty kwadratowe typ E o obw.do 2000 mm - Prostokątny perforowany nawiewnik wyporowy podsufitowy 1200x600, V=1100m3/h -1275m3/h</t>
  </si>
  <si>
    <t>Anemostaty kwadratowe typ E o obw.do 2000 mm - Prostokątny perforowany nawiewnik wyporowy podsufitowy 1800x600, V=1500m3/h</t>
  </si>
  <si>
    <t>Anemostaty kwadratowe typ E o obw.do 2000 mm - Prostokątny perforowany nawiewnik wyporowy przeznaczony do instalacji przy ścianie 1190x1990, V=5000m3/h</t>
  </si>
  <si>
    <t>Anemostaty kwadratowe typ E o obw.do 2000 mm - Prostokątny perforowany nawiewnik wyporowy przeznaczony do instalacji przy ścianie 800x1500, V=1500m3/h</t>
  </si>
  <si>
    <t>Kratki wentylacyjne typ A lub N o obwodzie do 800 mm - do przewodów stalowych i aluminiowych - Stalowa kratka wentylacyjna nawiewno-wywiewna 200x200 z pojedynczym rzędem poziomych kierownic ustawialnych indywidualnie z izolowną skrzynką rozprężną</t>
  </si>
  <si>
    <t>Kratki wentylacyjne typ A lub N o obwodzie do 2400 mm - do przewodów stalowych i aluminiowych - Stalowa kratka wentylacyjna nawiewno-wywiewna 2000x75 z pojedynczym rzędem poziomych kierownic ustawialnych indywidualnie do montażu na kanale okrągłym fi160</t>
  </si>
  <si>
    <t>Przepustnice jednopłaszczyznowe stalowe kołowe,typ B do przewodów o śr.do 100 mm - analogia - Klapa p.poż okrągła fi 100mm z siłownikiem 24V i wskażnikami krańcowymi, przeznaczona do pracy w środowisku agresywnym</t>
  </si>
  <si>
    <t>Przepustnice jednopłaszczyznowe stalowe kołowe,typ B do przewodów o śr.do 200 mm - analogia - Klapa p.poż okrągła fi 125mm z siłownikiem 24V i wskażnikami krańcowymi, przeznaczona do pracy w środowisku agresywnym</t>
  </si>
  <si>
    <t>Przepustnice jednopłaszczyznowe stalowe kołowe,typ B do przewodów o śr.do 200 mm - analogia - Klapa p.poż okrągła fi 160mm z siłownikiem 24V i wskażnikami krańcowymi, przeznaczona do pracy w środowisku agresywnym</t>
  </si>
  <si>
    <t>Przepustnice jednopłaszczyznowe stalowe kołowe,typ B do przewodów o śr.do 200 mm - analogia - Klapa p.poż okrągła fi 200mm z siłownikiem 24V i wskażnikami krańcowymi, przeznaczona do pracy w środowisku agresywnym</t>
  </si>
  <si>
    <t>Przepustnice jednopłaszczyznowe stalowe kołowe,typ B do przewodów o śr.do 315 mm - analogia - Klapa p.poż okrągła fi 250mm z siłownikiem 24V i wskażnikami krańcowymi, przeznaczona do pracy w środowisku agresywnym</t>
  </si>
  <si>
    <t>Przepustnice jednopłaszczyznowe stalowe prostokątne,typ A do przewodów o obw.do 1600 mm - analogia - Klapa p.poż prostokątna 200x600 z siłownikiem 24V i wskażnikami krańcowymi, przeznaczona do pracy w środowisku agresywnym</t>
  </si>
  <si>
    <t>Przepustnice jednopłaszczyznowe stalowe prostokątne,typ A do przewodów o obw.do 1200 mm - analogia - Klapa p.poż prostokątna 400x200 z siłownikiem 24V i wskażnikami krańcowymi, przeznaczona do pracy w środowisku agresywnym</t>
  </si>
  <si>
    <t>Przepustnice jednopłaszczyznowe stalowe prostokątne,typ A do przewodów o obw.do 2400 mm - analogia - Klapa p.poż prostokątna 400x700 z siłownikiem 24V i wskażnikami krańcowymi, przeznaczona do pracy w środowisku agresywnym</t>
  </si>
  <si>
    <t>Przepustnice jednopłaszczyznowe stalowe prostokątne,typ A do przewodów o obw.do 2400 mm - analogia - Klapa p.poż prostokątna 500x700 z siłownikiem 24V i wskażnikami krańcowymi, przeznaczona do pracy w środowisku agresywnym</t>
  </si>
  <si>
    <t>Przepustnice jednopłaszczyznowe stalowe prostokątne,typ A do przewodów o obw.do 2000 mm - analogia - Klapa p.poż prostokątna 600x200 z siłownikiem 24V i wskażnikami krańcowymi, przeznaczona do pracy w środowisku agresywnym</t>
  </si>
  <si>
    <t>Przepustnice jednopłaszczyznowe stalowe prostokątne,typ A do przewodów o obw.do 2000 mm - analogia - Klapa p.poż prostokątna 600x300 z siłownikiem 24V i wskażnikami krańcowymi, przeznaczona do pracy w środowisku agresywnym</t>
  </si>
  <si>
    <t>Przepustnice jednopłaszczyznowe stalowe prostokątne, typ A do przewodów o obwodzie do 3200 mm - analogia - Klapa p.poż prostokątna 630x800 z siłownikiem 24V i wskażnikami krańcowymi, przeznaczona do pracy w środowisku agresywnym</t>
  </si>
  <si>
    <t>Norma: KNR-W 2-17 0130-07, WACETOB wyd.I 1992
BIMES: Instalacje wentylacyjne i klimatyzacyjne (wersja Wacetob 1992r)</t>
  </si>
  <si>
    <t>Przepustnice jednopłaszczyznowe stalowe prostokątne,typ A do przewodów o obw.do 2400 mm - analogia - Klapa p.poż prostokątna 700x400 z siłownikiem 24V i wskażnikami krańcowymi, przeznaczona do pracy w środowisku agresywnym</t>
  </si>
  <si>
    <t>Przepustnice jednopłaszczyznowe stalowe prostokątne, typ A do przewodów o obwodzie do 3200 mm - analogia - Klapa p.poż prostokątna 800x700 z siłownikiem 24V i wskażnikami krańcowymi, przeznaczona do pracy w środowisku agresywnym</t>
  </si>
  <si>
    <t>Przepustnice jednopłaszczyznowe stalowe prostokątne,typ A do przewodów o obw.do 3600 mm - analogia - Klapa p.poż prostokątna 1000x1000 z siłownikiem 24V i wskażnikami krańcowymi, przeznaczona do pracy w środowisku agresywnym</t>
  </si>
  <si>
    <t>Norma: KNR-W 2-17 0130-08, WACETOB wyd.I 1992
BIMES: Instalacje wentylacyjne i klimatyzacyjne (wersja Wacetob 1992r)</t>
  </si>
  <si>
    <t>Przepustnice jednopłaszczyznowe stalowe kołowe,typ B do przewodów o śr.do 100 mm  - przepustnica fi 100 mm z siłownikiem, przeznaczona do pracy w środowisku agresywnym</t>
  </si>
  <si>
    <t>Przepustnice jednopłaszczyznowe stalowe kołowe,typ B do przewodów o śr.do 200 mm - przepustnica fi 125 mm z siłownikiem, przeznaczona do pracy w środowisku agresywnym</t>
  </si>
  <si>
    <t>Przepustnice jednopłaszczyznowe stalowe kołowe,typ B do przewodów o śr.do 315 mm - przepustnica fi 250 mm z siłownikiem, przeznaczona do pracy w środowisku agresywnym</t>
  </si>
  <si>
    <t>Przepustnice jednopłaszczyznowe stalowe kołowe,typ B do przewodów o śr.do 315 mm - przepustnica fi 315 mm z siłownikiem, przeznaczona do pracy w środowisku agresywnym</t>
  </si>
  <si>
    <t>Przepustnice wielopłaszczyznowe stalowe prostokątne,typ A i B do przewodów o obw.do 2400 mm - Przepustnica prostokątna wielopłaszczyznowa 500x200 z siłownikiem, przeznaczona do pracy w środowisku agresywnym</t>
  </si>
  <si>
    <t>Norma: KNR-W 2-17 0134-02, WACETOB wyd.I 1992
BIMES: Instalacje wentylacyjne i klimatyzacyjne (wersja Wacetob 1992r)</t>
  </si>
  <si>
    <t>Tłumiki akustyczne rurowe proste i opływowe o śr. do 315 mm - Tłumik kanałowy okrągły fi315 L=1000</t>
  </si>
  <si>
    <t>Tłumiki akustyczne płytowe prostokątne o obw.do 1500 mm - Tłumik prostokątny 400x250 l=1000</t>
  </si>
  <si>
    <t>Tłumiki akustyczne płytowe prostokątne o obw.do 1500 mm - Tłumik prostokątny 450x300 l=1000</t>
  </si>
  <si>
    <t>Tłumiki akustyczne płytowe prostokątne o obw.do 1500 mm - Tłumik prostokątny 500x200 l=1000</t>
  </si>
  <si>
    <t>Tłumiki akustyczne płytowe prostokątne o obw.do 1800 mm - Tłumik prostokątny 550x350 l=1000</t>
  </si>
  <si>
    <t>Tłumiki akustyczne płytowe prostokątne o obw.do 2000 mm - Tłumik prostokątny 700x200 l=1000</t>
  </si>
  <si>
    <t>Tłumiki akustyczne płytowe prostokątne o obw.do 2000 mm - Tłumik prostokątny 800x200 l=1000</t>
  </si>
  <si>
    <t>Tłumiki akustyczne płytowe prostokątne o obw.do 2600 mm - Tłumik prostokątny 900x400 l=1500</t>
  </si>
  <si>
    <t>Tłumiki akustyczne płytowe prostokątne o obw.do 2600 mm - Tłumik prostokątny 1000x250 l=1000</t>
  </si>
  <si>
    <t>Tłumiki akustyczne płytowe prostokątne o obw.do 4000 mm - Tłumik prostokątny 1000x500 l=1000</t>
  </si>
  <si>
    <t>Tłumiki akustyczne płytowe prostokątne o obw.do 4000 mm - Tłumik prostokątny 1000x800 l=1000</t>
  </si>
  <si>
    <t>Okapy</t>
  </si>
  <si>
    <t>Okapy wentylacyjne stalowe prostokątne typ A o obwodzie do 4000 mm - Okap wentylacyjny, wywiewny, przyścienny z blachy nierdzewnej kwasoodpornej 1800x1000x550mm, V=1200m3/h</t>
  </si>
  <si>
    <t>Norma: KNR-W 2-17 0141-06, WACETOB wyd.I 1992
BIMES: Instalacje wentylacyjne i klimatyzacyjne (wersja Wacetob 1992r)</t>
  </si>
  <si>
    <t>Okapy wentylacyjne stalowe prostokątne typ A o obwodzie do 4000 mm - Okap wentylacyjny, nawiewno-wywiewny, wyspowy z blachy nierdzewnej kwasoodpornej 2700x2700x550mm, Vw=1200m3/h, Vn=1600m3/h</t>
  </si>
  <si>
    <t>Okapy wentylacyjne stalowe prostokątne typ A o obwodzie do 4000 mm - Okap wentylacyjny, wywiewny, przyścienny z blachy nierdzewnej kwasoodpornej 2100x1000x550mm, V=1500m3/h</t>
  </si>
  <si>
    <t>Okapy wentylacyjne stalowe prostokątne typ A o obwodzie do 4000 mm - Okap wentylacyjny, wywiewny, przyścienny z blachy nierdzewnej kwasoodpornej z oświetleniem 4000x900x550mm, V=1800m3/h</t>
  </si>
  <si>
    <t>Okapy wentylacyjne stalowe prostokątne typ A o obwodzie do 4000 mm - Okap wentylacyjny, wywiewny, przyścienny z blachy nierdzewnej kwasoodpornej 3900x1000x550mm, V=1500m3/h</t>
  </si>
  <si>
    <t>Okapy wentylacyjne stalowe prostokątne typ A o obwodzie do 4000 mm - Okap wentylacyjny, wywiewny, przyścienny z blachy nierdzewnej kwasoodpornej 2800x1000x550mm, V=1500m3/h</t>
  </si>
  <si>
    <t>Okapy wentylacyjne stalowe prostokątne typ A o obwodzie do 4000 mm - Okap wentylacyjny, wywiewny, przyścienny z blachy nierdzewnej kwasoodpornej 3400x1000x550mm, V=1500m3/h</t>
  </si>
  <si>
    <t>Okapy wentylacyjne stalowe prostokątne typ A o obwodzie do 4000 mm - Okap wentylacyjny, wywiewny, przyścienny z blachy nierdzewnej kwasoodpornej 1400x1000x550mm, V=1000m3/h</t>
  </si>
  <si>
    <t>Okapy wentylacyjne stalowe prostokątne typ A o obwodzie do 4000 mm - Okap wentylacyjny, wywiewny, wyspowy z blachy nierdzewnej kwasoodpornej 2100x1100x550mm, V=1500m3/h</t>
  </si>
  <si>
    <t>Okapy wentylacyjne stalowe prostokątne typ A o obwodzie do 4000 mm - Okap wentylacyjny, wywiewny, przyścienny z blachy nierdzewnej kwasoodpornej 2800x1200x550mm, V=1500m3/h</t>
  </si>
  <si>
    <t>Okapy wentylacyjne stalowe prostokątne typ A o obwodzie do 4000 mm - Okap wyspowy, nawiewno-wywiewny, indukcyjny z oświetleniem 2150x2000x550mm, Vw=2500m3/h, Vn=2000m3/h</t>
  </si>
  <si>
    <t>Demontaż okapów wentylacyjnych o obwodzie do 4000 mm - Okapy wentylacyjne stalowe prostokątne typ A o obwodzie do 4000 mm - Okap wyspowy, nawiewno-wywiewny, indukcyjny z oświetleniem 2150x2000x550mm, Vw=2500m3/h, Vn=2000m3/h</t>
  </si>
  <si>
    <t>Norma: KNR-W 4-02 40209-06, WACETOB wyd.I 1997
BIMES: Roboty remontowe instalacji sanitarnych (wersja Wacetob 1997r.)</t>
  </si>
  <si>
    <t>Okapy wentylacyjne stalowe prostokątne typ A o obwodzie do 4000 mm - Okap wyspowy, nawiewno-wywiewny, indukcyjny z oświetleniem 2150x2000x550mm, Vw=2500m3/h, Vn=2000m3/h (okap z demontażu)</t>
  </si>
  <si>
    <t>Czerpnie lub wyrzutnie dachowe prostokątne typ A i B o obwodzie do 2520 mm - Wyrzutnia dachowa pionowa prostokątna 600x300, V=4000m3/h</t>
  </si>
  <si>
    <t>Norma: KNR-W 2-17 0143-03, WACETOB wyd.I 1992
BIMES: Instalacje wentylacyjne i klimatyzacyjne (wersja Wacetob 1992r)</t>
  </si>
  <si>
    <t>Dostawa i montaż cokołu dachowego do dachu skośnego 1090x1340</t>
  </si>
  <si>
    <t>Dostawa i montaż cokołu dachowego do dachu skośnego 1100x850</t>
  </si>
  <si>
    <t>Podstawy dachowe stalowe prostokątne typ A o obwodzie do 5200 mm, w układach kanałowych - Podstawa dachowa prostokątna 1090x1340</t>
  </si>
  <si>
    <t>Podstawy dachowe stalowe prostokątne typ A o obwodzie do 4460 mm, w układach kanałowych - Podstawa dachowa prostokątna 1100x850</t>
  </si>
  <si>
    <t>Norma: KNR-W 2-17 0148-08, WACETOB wyd.I 1992
BIMES: Instalacje wentylacyjne i klimatyzacyjne (wersja Wacetob 1992r)</t>
  </si>
  <si>
    <t>Przewody wentylacyjne z blachy stalowej,prostokątne,typ A/I o obwodzie do 1000 mm - udział kształtek do 55 % - kanały malowane farbą epoksydową malowane farbą epoksydową</t>
  </si>
  <si>
    <t>Przewody wentylacyjne z blachy stalowej,prostokątne,typ A/I o obwodzie do 1400 mm - udział kształtek do 55 % - kanały malowane farbą epoksydową malowane farbą epoksydową</t>
  </si>
  <si>
    <t>Przewody wentylacyjne z blachy stalowej,prostokątne,typ A/I o obwodzie do 1800 mm - udział kształtek do 55 % - kanały malowane farbą epoksydową malowane farbą epoksydową</t>
  </si>
  <si>
    <t>Przewody wentylacyjne z blachy stalowej,prostokątne,typ A/I o obwodzie do 4400 mm - udział kształtek do 55 % - kanały malowane farbą epoksydową malowane farbą epoksydową</t>
  </si>
  <si>
    <t>Przewody wentylacyjne z blachy stalowej,prostokątne,typ A/I o obwodzie do 8000 mm - udział kształtek do 55 % - kanały malowane farbą epoksydową malowane farbą epoksydową</t>
  </si>
  <si>
    <t>Przewody wentylacyjne z blachy stalowej,kolowe,typ S(Spiro) o śr.do 100 mm - udzial kształtek do 55 % - kanały malowane farbą epoksydową malowane farbą epoksydową</t>
  </si>
  <si>
    <t>Przewody wentylacyjne z blachy stalowej,kolowe,typ S(Spiro) o śr.do 200 mm - udzial kształtek do 55 % - kanały malowane farbą epoksydową malowane farbą epoksydową</t>
  </si>
  <si>
    <t>Przewody wentylacyjne z blachy stalowej,kolowe,typ S(Spiro) o śr.do 315 mm - udzial kształtek do 55 % - kanały malowane farbą epoksydową malowane farbą epoksydową</t>
  </si>
  <si>
    <t>Przewody wentylacyjne giętkie typu flex izolowane o średnicy 315 mm</t>
  </si>
  <si>
    <t>Izolacja o grub.40-60 mm płytami z wełny mineralnej laminowanymi folią aluminiową powierzchni płaskich - Wełna mineralna gr.50 mm laminowanej folią aluminiową</t>
  </si>
  <si>
    <t>Odzysk ciepła</t>
  </si>
  <si>
    <t>Rurociągi w instalacjach c.o. stalowe o śr. nominalnej 50 mm o połączeniach spawanych na ścianach w budynkach - instalacja wody chłodniczej</t>
  </si>
  <si>
    <t>Norma: KNNR 4 0403-06, 
BIMES: Instalacje sanitarne i sieci zewnętrzne (Załącznik nr 1 MRRiB 26.09.2000)</t>
  </si>
  <si>
    <t>Izolacja rurociągów śr.54-70 mm otulinami Thermaflex FRZ - jednowarstwowymi gr.25 mm (P) - Otuliny z pianki kauczukowej - 60/25mm (DN50)</t>
  </si>
  <si>
    <t>Norma: KNR 0-34 0101-16, IGM wyd.I 2002
BIMES: Izolacje techniczne wg technologii Thermaflex</t>
  </si>
  <si>
    <t>Instalacja odporowadzenia skroplin</t>
  </si>
  <si>
    <t>Rurociągi z polipropylenu o średnicy zewnętrznej 20mm o połączeniach zgrzewanych na ścianach w budynkach niemieszkalnych</t>
  </si>
  <si>
    <t>Norma: KNNR 4 0112-01, 
BIMES: Instalacje sanitarne i sieci zewnętrzne (Załącznik nr 1 MRRiB 26.09.2000)</t>
  </si>
  <si>
    <t>Rurociągi z polipropylenu o średnicy zewnętrznej 40mm o połączeniach zgrzewanych na ścianach w budynkach niemieszkalnych</t>
  </si>
  <si>
    <t>Norma: KNNR 4 0112-04, 
BIMES: Instalacje sanitarne i sieci zewnętrzne (Załącznik nr 1 MRRiB 26.09.2000)</t>
  </si>
  <si>
    <t>Syfony pojedyncze z tworzywa sztucznego o śr. 50 mm - analogia - syfon kondensacyjny do instalacji odprowadzenia skroplin DN40</t>
  </si>
  <si>
    <t>Norma: KNR-W 2-15 0218-02, WACETOB wyd.I 1998
BIMES: Instalacje wewnętrzne wodociągowe, kanalizacyjne, gazowe i centralnego ogrzewania (Wacetob 1998)</t>
  </si>
  <si>
    <t>Dodatki za wykonanie podejść odpływowych z PVC o śr. 32 mm o połączeniach klejonych - analogia dla podejść instalacji odprowadzenia skroplin do klimatyzatorów</t>
  </si>
  <si>
    <t>Norma: KNNR 4 0211-04, Kancelaria Prezesa Rady Ministrów 2001
BIMES: Instalacje sanitarne i sieci zewnętrzne (Załącznik nr 1 MRRiB 26.09.2000)</t>
  </si>
  <si>
    <t>Odpylanie</t>
  </si>
  <si>
    <t>Przewody wentylacyjne z blachy stalowej, kołowe, typ B/I o śr. do 200 mm - udział kształtek do 55 % - Przewody z blachy ocynkowanej z felcem wzdłóżnym przeznaczone do odciągu wiórów i trocin fi 125</t>
  </si>
  <si>
    <t>Norma: KNR-W 2-17 0114-02, WACETOB wyd.I 1992
BIMES: Instalacje wentylacyjne i klimatyzacyjne (wersja Wacetob 1992r)</t>
  </si>
  <si>
    <t>Przewody wentylacyjne z blachy stalowej, kołowe, typ B/I o śr. do 315 mm - udział kształtek do 55 % - Przewody z blachy ocynkowanej z felcem wzdłóżnym przeznaczone do odciągu wiórów i trocin fi 300</t>
  </si>
  <si>
    <t>Norma: KNR-W 2-17 0114-03, WACETOB wyd.I 1992
BIMES: Instalacje wentylacyjne i klimatyzacyjne (wersja Wacetob 1992r)</t>
  </si>
  <si>
    <t>Korytka</t>
  </si>
  <si>
    <t>Korytka o szerokości do 200 mm przykręcane do gotowych otworów - Korytka osłonowe metalowe zamknięte 300x100</t>
  </si>
  <si>
    <t>Korytka o szerokości do 200 mm przykręcane do gotowych otworów - Korytka osłonowe metalowe zamknięte 500x100</t>
  </si>
  <si>
    <t>1. Instalacja wody zimnej</t>
  </si>
  <si>
    <t>Rurociągi wielowarstwowe PE-Xb/Al/PE-HD d=16x2,25 mm</t>
  </si>
  <si>
    <t>Rurociągi wielowarstwowe PE-Xb/Al/PE-HD d=20x2,5 mm</t>
  </si>
  <si>
    <t>Rurociągi wielowarstwowe PE-Xb/Al/PE-HD d=26x3 mm</t>
  </si>
  <si>
    <t>Rurociągi wielowarstwowe PE-Xb/Al/PE-HD d=32x3 mm</t>
  </si>
  <si>
    <t>Próba zasadnicza (pulsacyjna) szczelności instalacji wodociągowych z tworzyw sztucznych</t>
  </si>
  <si>
    <t>Dodatek za próbę szczelności instalacji wodociągowych o średnicy zewnętrznej do 63mm z tworzyw sztucznych w budynkach mieszkalnych</t>
  </si>
  <si>
    <t>Rurociągi ze stali nierdzewnej d=18 mm - p.a.</t>
  </si>
  <si>
    <t>Rurociągi ze stali nierdzewnej d=28 mm - p.a.</t>
  </si>
  <si>
    <t>Próba szczelności instalacji wodociągowych z rur stalowych</t>
  </si>
  <si>
    <t>Izolacja jednowarstwowa grubości 10mm rurociągów o średnicy 16-22mm otulinami z pianki PE</t>
  </si>
  <si>
    <t>Izolacja jednowarstwowa grubości 10mm rurociągów o średnicy 26-32mm otulinami z pianki PE</t>
  </si>
  <si>
    <t>Izolacja jednowarstwowa grubości 10mm rurociągów o średnicy 36-42mm otulinami z pianki PE</t>
  </si>
  <si>
    <t>Zawory antyskażeniowe, kombinacja izolatora przepływów zwrotnych z zaworem zwrotnym d=20 mm</t>
  </si>
  <si>
    <t>Dodatki za podejścia dopływowe o połączeniu sztywnym w rurociągach z tworzyw sztucznych o średnicy 16mm do baterii i podgrzewaczy, zaworów</t>
  </si>
  <si>
    <t>Dodatki za podejścia dopływowe o połączeniu sztywnym w rurociągach z tworzyw sztucznych o średnicy 20mm do podrzewaczy, zaworów</t>
  </si>
  <si>
    <t>Baterie umywalkowe dla niepełnosprawnych, łokciowe stojące</t>
  </si>
  <si>
    <t>Baterie umywalkowe pionowe samozamykające z regulacją temperatury d=15 mm, I klasa głośności, regulowany czas przepływu</t>
  </si>
  <si>
    <t>Baterie lekarskie łokciowe ścienne</t>
  </si>
  <si>
    <t>Baterie zlewozmywakowe stojące z ruchomą wylewką</t>
  </si>
  <si>
    <t>Baterie zlewozmywakowe ścienne z ruchomą wylewką</t>
  </si>
  <si>
    <t>Baterie umywalkowe stojące</t>
  </si>
  <si>
    <t>Zawory czerpalne ze złączką do węża d=15 mm</t>
  </si>
  <si>
    <t>Jednokrotne płukanie instalacji wodnej - p.a.</t>
  </si>
  <si>
    <t>odcinek</t>
  </si>
  <si>
    <t>Dezynfekcja rurociągów instalacji wodnej - p.a.</t>
  </si>
  <si>
    <t>2. Instalacja hydrantowa</t>
  </si>
  <si>
    <t>Rurociągi stalowe ocynkowane o połączeniach gwintowanych o średnicy nominalnej 32mm na ścianach w budynkach mieszkalnych</t>
  </si>
  <si>
    <t>Izolacja jednowarstwowa grubości 10mm rurociągów o średnicy 32mm otulinami z pianki PE</t>
  </si>
  <si>
    <t>Zawór hydrantowy o średnicy nominalnej 25mm montowany we wnęce</t>
  </si>
  <si>
    <t>Dodatki za podejścia dopływowe o połączeniu sztywnym w rurociągach stalowych o średnicy nominalnej 25mm do hydrantów</t>
  </si>
  <si>
    <t>Szafki hydrantowe wnękowe z pełnym wyposażeniem</t>
  </si>
  <si>
    <t>Wykucie wnęk o głębokości do 1 cegły w ścianach z cegieł na zaprawie cementowo-wapiennej</t>
  </si>
  <si>
    <t>4. Instalacja kanalizacyjna</t>
  </si>
  <si>
    <t>Rurociągi kanalizacyjne z PP o średnicy 110mm ona ścianach w budynkach mieszkalnych - niskoszumowe</t>
  </si>
  <si>
    <t>Rurociągi kanalizacyjne z PP o średnicy 75mm na ścianach w budynkach mieszkalnych - niskoszumowe</t>
  </si>
  <si>
    <t>Rurociągi kanalizacyjne z PP o średnicy 50mm o połączeniach wciskowych na ścianach w budynkach mieszkalnych - niskoszumowe</t>
  </si>
  <si>
    <t>Dodatki za wykonanie podejść odpływowych z rur i kształtek z PP o średnicy 110mm o połączeniach  wciskowych</t>
  </si>
  <si>
    <t>Dodatki za wykonanie podejść odpływowych z rur i kształtek z PP o średnicy 50mm o połączeniach  wciskowych</t>
  </si>
  <si>
    <t>Montaż wpustu podłogowego (wpust płaski z bocznym odpływem) z kratką nierdzewną d=50 mm - p.a.</t>
  </si>
  <si>
    <t>Montaż gotowych elementów systemudo mocowania miski ustępowej</t>
  </si>
  <si>
    <t>Montaż ustępu na gotowym elemencie montażowym</t>
  </si>
  <si>
    <t>Montaż przycisków do spłuczek podtynkowych</t>
  </si>
  <si>
    <t>Montaż gotowych elementów systemudo mocowania miski ustępowej dla niepełnosprawnych</t>
  </si>
  <si>
    <t>Montaż ustępu na gotowym elemencie montażowym dla niepełnosprawnych</t>
  </si>
  <si>
    <t>Montaż gotowych elementów do mocowania pisuaru</t>
  </si>
  <si>
    <t>Montaż pisuaru na gotowym elemencie montażowym</t>
  </si>
  <si>
    <t>Pneumatyczny zawór spłukujący do pisuaru - p.a.</t>
  </si>
  <si>
    <t>Montaż gotowych elementów do mocowania umywalki dla niepełnosprawnych</t>
  </si>
  <si>
    <t>Montaż umywalki na gotowym elemencie montażowym dla niepełnosprawnych szer. 65 cm z syfonem chromowanym</t>
  </si>
  <si>
    <t>Montaż umywalki podblatowej z syfonem chromowanym</t>
  </si>
  <si>
    <t>Montaż umywalki chirurgicznej ze stali kwasoodpornej szer. 84,5 cm wys. 124 cm - p.a.</t>
  </si>
  <si>
    <t>Montaż zlewozmywaka z blachy nierdzewnej jednokomorowy z ociekaczem</t>
  </si>
  <si>
    <t>Montaż syfonu zlewozmywakowego  pojedynczego o średnicy 50mm chromoniklowane - p.a.</t>
  </si>
  <si>
    <t>Montaż umywalki pojedynczej porcelanowej z syfonem, średnica 35 cm z syfonem chromowanym</t>
  </si>
  <si>
    <t>Dostawa i montaż zmywarki</t>
  </si>
  <si>
    <t>Montaż zlewozmywaka z blachy nierdzewnej dwukomorowy bez ociekacza</t>
  </si>
  <si>
    <t>Montaż zlewu z blachy nierdzewnej 45x40x15 cm</t>
  </si>
  <si>
    <t>Dostawa i montaż kompletu uchwytów dla niepełnosprawnych</t>
  </si>
  <si>
    <t>Rurociągi wielowarstwowe PE-Xb/Al/PE-HD d=63x4,5 mm</t>
  </si>
  <si>
    <t>Rurociągi ze stali nierdzewnej d=15 mm - p.a.</t>
  </si>
  <si>
    <t>Rurociągi ze stali nierdzewnej d=22 mm - p.a.</t>
  </si>
  <si>
    <t>Rurociągi ze stali nierdzewnej d=35 mm - p.a.</t>
  </si>
  <si>
    <t>Rurociągi ze stali nierdzewnej d=42 mm - p.a.</t>
  </si>
  <si>
    <t>Rurociągi ze stali nierdzewnej d=54 mm - p.a.</t>
  </si>
  <si>
    <t>Rurociągi ze stali nierdzewnej d=76 mm - p.a.</t>
  </si>
  <si>
    <t>Izolacja jednowarstwowa grubości 10mm rurociągów o średnicy 54-64mm otulinami z pianki PE</t>
  </si>
  <si>
    <t>Izolacja jednowarstwowa grubości 10mm rurociągów o średnicy 78mm otulinami z pianki PE</t>
  </si>
  <si>
    <t>Izolacja jednowarstwowa grubości 20mm rurociągów o średnicy 36mm otulinami z pianki PE</t>
  </si>
  <si>
    <t>Dostawa i montaż zestawu hydroforowego V=3,0 m3/h, H=20 mH20</t>
  </si>
  <si>
    <t>Dostawa i montaż zaworu elektromagnetycznego d=65 mm z cewką</t>
  </si>
  <si>
    <t>Zawory odcinające kołnierzowe d=65 mm - p.a.</t>
  </si>
  <si>
    <t>Montaż kształtek kołnierzowych d=80/65 mm - p.a.</t>
  </si>
  <si>
    <t>Zawory odcinające d=25 mm</t>
  </si>
  <si>
    <t>Zawory odcinające d=32 mm</t>
  </si>
  <si>
    <t>Zawory odcinające d=40 mm</t>
  </si>
  <si>
    <t>Zawory odcinające d=50 mm</t>
  </si>
  <si>
    <t>Zawory kulowe d=15 mm małe</t>
  </si>
  <si>
    <t>Wodomierze skrzydełkowe domowe lub mieszkaniowe o średnicy nominalnej 20mm</t>
  </si>
  <si>
    <t>Zawory antyskażeniowe d=32 mm za zestawem wodomierzowym</t>
  </si>
  <si>
    <t>Złączki 40x5,5-G1 1/4 - p.a.</t>
  </si>
  <si>
    <t>Przejściówka gwint G1 1/4 na system zaciskowy 35x1,5 - p.a.</t>
  </si>
  <si>
    <t>Filtr wody d=20 mm - p.a.</t>
  </si>
  <si>
    <t>Dostawa i montaż zmiękczacza wody (głowica z wyświetlaczem + wkład z budową) d=20 mm</t>
  </si>
  <si>
    <t>Przejście ppoż. przez przegrodę budowlaną EI120</t>
  </si>
  <si>
    <t>Dodatki za podejścia dopływowe o połączeniu sztywnym w rurociągach z tworzyw sztucznych o średnicy 26mm do podgrzewaczy</t>
  </si>
  <si>
    <t>Dodatki za podejścia dopływowe o połączeniu sztywnym w rurociągach z tworzyw sztucznych o średnicy 16mm do płuczek ustępowych</t>
  </si>
  <si>
    <t>Baterie zlewozmywakowe ścienne z wyjmowaną wylewką</t>
  </si>
  <si>
    <t>Zawory czerpalne d=15 mm</t>
  </si>
  <si>
    <t>Natrysk bezpieczeństwa - p.a.</t>
  </si>
  <si>
    <t>Rozebranie ręczne nawierzchni z betonu o grubości 12cm - pod rury preizolowane</t>
  </si>
  <si>
    <t xml:space="preserve">Wydanie:  wyd.IV 1995
</t>
  </si>
  <si>
    <t>Wykopy wąskoprzestrzenne nieumocnione o szerokości dna do 1,5m, głębokości do 1,5m w gruncie kategorii III</t>
  </si>
  <si>
    <t>Przejścia przez ściany grubości 30-40cm dla rurociągów cieplnych z rur stalowych o średnicy nominalnej 150-200mm</t>
  </si>
  <si>
    <t xml:space="preserve">Wydanie:  wyd.V 1998
</t>
  </si>
  <si>
    <t>Wykonanie podsypki i zasypki w gotowym wykopie z piasku</t>
  </si>
  <si>
    <t>Elastyczna rura preizolowana, samokompensująca się, przeznaczona do transportu wody pitnej. Rura przewodowePE-Xa z warstwą antydyfuzyjną, maksymalna temperatura robocza: 95 st. C. Izolacja: wielowarstwowa, elastyczna, wykonana z zamkniętokomórkowego spienionego PE_X, odporna na starzenie oraz zintegrowana kolorowa wewnętrzna część izolacji. Karbowana rura osłonowa z PE-HD d=40x5,5. Średnica zewnętrzna całej rury preizolowanej wynosi 175 mm</t>
  </si>
  <si>
    <t>Zakończenie przewodu preizolowanego 40x5,5 /175 - p.a.</t>
  </si>
  <si>
    <t>Próby szczelności rurociągów sieci</t>
  </si>
  <si>
    <t>Uruchomienie rurociągu sieci</t>
  </si>
  <si>
    <t>Zasypanie wykopów ze skarpami gruntem kategorii I-III z przerzutem na odległość do 3m i zagęszczeniem</t>
  </si>
  <si>
    <t>Wywiezienie ziemi samochodami samowyładowczymi na odległość do 1km, grunt kategorii III</t>
  </si>
  <si>
    <t>Wywiezienie ziemi samochodami samowyładowczymi - na każdy następny 1km ponad 1km</t>
  </si>
  <si>
    <t>Wywiezienie gruzu spryzmowanego samochodami samowyładowczymi na odległość do 1km</t>
  </si>
  <si>
    <t>Wywiezienie gruzu spryzmowanego samochodami samowyładowczymi - na każdy następny 1km ponad 1km</t>
  </si>
  <si>
    <t>Demontaż całej istniejącej instalacji wodnej wraz z osprzętem, usunięciem z budynku i wywozem</t>
  </si>
  <si>
    <t>Rurociągi stalowe ocynkowane o połączeniach gwintowanych o średnicy nominalnej 50mm na ścianach w budynkach mieszkalnych</t>
  </si>
  <si>
    <t>Próba szczelności instalacji wodociągowych z rur stalowych o średnicy nominalnej do 65mm w budynkach mieszkalnych</t>
  </si>
  <si>
    <t>Izolacja jednowarstwowa grubości 10mm rurociągów o średnicy 50mm otulinami z pianki PE</t>
  </si>
  <si>
    <t>Zespół zabezpieczający, izolator przepływów zwrotnych d=50 mm - p.a.</t>
  </si>
  <si>
    <t>3. Odprowadzenie wód deszczowych</t>
  </si>
  <si>
    <t>Montaż rurociągów polietylenowych o średnicy d=40 mm (podciśnienie)</t>
  </si>
  <si>
    <t>Montaż rurociągów polietylenowych o średnicy d=50 mm (podciśnienie)</t>
  </si>
  <si>
    <t>Montaż kształtek polietylenowych o średnicy d=40 mm - kolana 45 st.</t>
  </si>
  <si>
    <t>Montaż kształtek polietylenowych o średnicy d=40 mm - kolana 90 st.</t>
  </si>
  <si>
    <t>Montaż kształtek polietylenowych o średnicy d=50 mm - kolana 45 st.</t>
  </si>
  <si>
    <t>Montaż kształtek polietylenowych o średnicy d=50 mm - kolana 90 st.</t>
  </si>
  <si>
    <t>Połączenia kielichami kompensacyjnymi polietylenowymi d=40 mm</t>
  </si>
  <si>
    <t>Połączenia kielichami kompensacyjnymi polietylenowymi d=50 mm</t>
  </si>
  <si>
    <t>Montaż kształtek polietylenowych - zwężka symetryczna 50/40 mm</t>
  </si>
  <si>
    <t>Montaż kształtek polietylenowych - zwężka symetryczna 56/40 mm</t>
  </si>
  <si>
    <t>Montaż kształtek polietylenowych - zwężka symetryczna 56/50 mm</t>
  </si>
  <si>
    <t>Połączenia elektromufami polietylenowymi d=40 mm</t>
  </si>
  <si>
    <t>Połączenia elektromufami polietylenowymi d=50 mm</t>
  </si>
  <si>
    <t>Połączenia elektromufami polietylenowymi d=56 mm</t>
  </si>
  <si>
    <t>Montaż wpustów dachowych pojedynczych podgrzewanych</t>
  </si>
  <si>
    <t>Dostawa i montaż elementów mocujących (regulowane uchwyty, uchwyty rurowe, opaski elektrozgrzewalne, płytki montażowe, pręty gwintowane, podwieszenia profili, kliny montażowe, elementy łączące)</t>
  </si>
  <si>
    <t>Izolacja matami rur HDPE o średnicy zewnętrznej 40-50mm</t>
  </si>
  <si>
    <t>Przebicie otworów w ścianach z cegieł grubości 3 cegieł na zaprawie cementowo-wapiennej</t>
  </si>
  <si>
    <t>Przejście gazo i wodoszczelne d=110 mm</t>
  </si>
  <si>
    <t>Zamurowanie przebić w ścianach grubości ponad 1 cegły</t>
  </si>
  <si>
    <t>Włączenie kanalizacji do istniejącego przyłącza</t>
  </si>
  <si>
    <t>Rurociągi kamionkowe kielichowe o średnicy 200mm w gotowych wykopach wewnątrz budynków uszczelnione sznurem i zaprawą cementową</t>
  </si>
  <si>
    <t>3.1.23</t>
  </si>
  <si>
    <t>Kanały z rur kamionkowych, kielichowych długości 1m o średnicy 200mm uszczelnionych zaprawą cementową</t>
  </si>
  <si>
    <t>3.1.24</t>
  </si>
  <si>
    <t>Kanały z rur PCW o średnicy 200mm łączone na wcisk</t>
  </si>
  <si>
    <t>3.1.25</t>
  </si>
  <si>
    <t>Kanały z rur PCW o średnicy 160mm łączone na wcisk</t>
  </si>
  <si>
    <t>3.1.26</t>
  </si>
  <si>
    <t>Kształtki z PCW kanalizacji zewnętrznej jednokielichowe o średnicy zewnętrznej 200mm łączone na wcisk</t>
  </si>
  <si>
    <t>3.1.27</t>
  </si>
  <si>
    <t>Kształtki z PCW kanalizacji zewnętrznej jednokielichowe o średnicy zewnętrznej 160mm łączone na wcisk</t>
  </si>
  <si>
    <t>3.1.28</t>
  </si>
  <si>
    <t>Studnie rewizyjne z kręgów betonowych o średnicy 1000mm i głębokości 3m w gotowym wykopie</t>
  </si>
  <si>
    <t>studnię</t>
  </si>
  <si>
    <t>3.1.29</t>
  </si>
  <si>
    <t>Studnie rewizyjne z kręgów betonowych o średnicy 600mm i głębokości 3m w gotowym wykopie - p.a.</t>
  </si>
  <si>
    <t>3.1.30</t>
  </si>
  <si>
    <t>Studnie rewizyjne z kręgów betonowych o średnicy 600mm w gotowym wykopie - za każde 0,5m różnicy głębokości studni - p.a.</t>
  </si>
  <si>
    <t>0,5m</t>
  </si>
  <si>
    <t>3.1.31</t>
  </si>
  <si>
    <t>Dostawa i montaż odwodnienia liniowego OL1 i OL2 ze skrzynkami przyłączeniowymi</t>
  </si>
  <si>
    <t>3.1.32</t>
  </si>
  <si>
    <t>Kanały z rur PEHD o średnicy 160mm łączone na wcisk</t>
  </si>
  <si>
    <t>3.1.33</t>
  </si>
  <si>
    <t>Kanały z rur PEHD o średnicy 125mm łączone na wcisk</t>
  </si>
  <si>
    <t>3.1.34</t>
  </si>
  <si>
    <t>Kształtki z PEHD kanalizacji o średnicy zewnętrznej 125mm</t>
  </si>
  <si>
    <t>3.1.35</t>
  </si>
  <si>
    <t>Montaż czyszczaków kanalizacyjnych z PEHD o średnicy 125mm o połączeniu wciskowym</t>
  </si>
  <si>
    <t>3.1.36</t>
  </si>
  <si>
    <t>Wykucie bruzd poziomych w elementach z betonu żwirowego</t>
  </si>
  <si>
    <t>3.1.37</t>
  </si>
  <si>
    <t>3.1.38</t>
  </si>
  <si>
    <t>Osadzenie rury ochronnej d=250 mm</t>
  </si>
  <si>
    <t>3.1.39</t>
  </si>
  <si>
    <t>3.1.40</t>
  </si>
  <si>
    <t>Wykopy nieumocnione o ścianach pionowych wykonywane wewnątrz budynku - wykop bez względu na głębokość i kategorię z odrzuceniem na odległość do 3m</t>
  </si>
  <si>
    <t>3.1.41</t>
  </si>
  <si>
    <t>Usunięcie z budynku ziemi bez względu na kategorię z piwnic</t>
  </si>
  <si>
    <t>3.1.42</t>
  </si>
  <si>
    <t>3.1.43</t>
  </si>
  <si>
    <t>Wypełnienie bruzd w podłożach żwirobetonem</t>
  </si>
  <si>
    <t>3.1.44</t>
  </si>
  <si>
    <t>3.1.45</t>
  </si>
  <si>
    <t>Wykopy wąskoprzestrzenne nieumocnione o szerokości dna do 1,5m, głębokości do 3,0m w gruncie kategorii III</t>
  </si>
  <si>
    <t>3.1.46</t>
  </si>
  <si>
    <t>Odeskowanie wykopów wąsko przestrzennych o szerokości do 1,5m na głębokość do 3m</t>
  </si>
  <si>
    <t>3.1.47</t>
  </si>
  <si>
    <t>3.1.48</t>
  </si>
  <si>
    <t>3.1.49</t>
  </si>
  <si>
    <t>3.1.50</t>
  </si>
  <si>
    <t>3.1.51</t>
  </si>
  <si>
    <t>3.1.52</t>
  </si>
  <si>
    <t>4.1.1</t>
  </si>
  <si>
    <t>4.1.2</t>
  </si>
  <si>
    <t>Rurociągi kanalizacyjne z PCW o średnicy 160mm w gotowych wykopach wewnątrz budynków o połączeniach wciskowych</t>
  </si>
  <si>
    <t>4.1.3</t>
  </si>
  <si>
    <t>Rurociągi kanalizacyjne z PCW o średnicy 110mm w gotowych wykopach wewnątrz budynków o połączeniach wciskowych</t>
  </si>
  <si>
    <t>4.1.4</t>
  </si>
  <si>
    <t>Rurociągi kanalizacyjne z PCW o średnicy 50mm w gotowych wykopach wewnątrz budynków o połączeniach wciskowych</t>
  </si>
  <si>
    <t>4.1.5</t>
  </si>
  <si>
    <t>Montaż rewizji kanalizacyjnej posadzkowej d=200 mm - p.a.</t>
  </si>
  <si>
    <t>4.1.6</t>
  </si>
  <si>
    <t>Rurociągi kanalizacyjne z PE o średnicy 110mm na ścianach w budynkach mieszkalnych - niskoszumowe</t>
  </si>
  <si>
    <t>4.1.7</t>
  </si>
  <si>
    <t>4.1.8</t>
  </si>
  <si>
    <t>4.1.9</t>
  </si>
  <si>
    <t>4.1.10</t>
  </si>
  <si>
    <t>Montaż czyszczaków kanalizacyjnych z PE o średnicy 110mm o połączeniu wciskowym</t>
  </si>
  <si>
    <t>4.1.11</t>
  </si>
  <si>
    <t>4.1.12</t>
  </si>
  <si>
    <t>Rurociągi kanalizacyjne z PEHD o średnicy 110mm na ścianach w budynkach mieszkalnych</t>
  </si>
  <si>
    <t>4.1.13</t>
  </si>
  <si>
    <t>Rurociągi kanalizacyjne z PEHD o średnicy 160mm na ścianach w budynkach mieszkalnych</t>
  </si>
  <si>
    <t>4.1.14</t>
  </si>
  <si>
    <t>Rurociągi kanalizacyjne z PEHD o średnicy 75mm na ścianach w budynkach mieszkalnych</t>
  </si>
  <si>
    <t>4.1.15</t>
  </si>
  <si>
    <t>4.1.16</t>
  </si>
  <si>
    <t>Dodatki za wykonanie podejść odpływowych z rur i kształtek z PEHD o średnicy 75mm o połączeniach  wciskowych</t>
  </si>
  <si>
    <t>4.1.17</t>
  </si>
  <si>
    <t>Rura wywiewna z PCW o średnicy 160mm o połączeniu wciskowym</t>
  </si>
  <si>
    <t>4.1.18</t>
  </si>
  <si>
    <t>Zawory napowietrzające d=110 mm - p.a.</t>
  </si>
  <si>
    <t>4.1.19</t>
  </si>
  <si>
    <t>Zawory napowietrzające d=75 mm - p.a.</t>
  </si>
  <si>
    <t>4.1.20</t>
  </si>
  <si>
    <t>Zawory napowietrzające d=50 mm - p.a.</t>
  </si>
  <si>
    <t>4.1.21</t>
  </si>
  <si>
    <t>Drzwiczki rewizyjne o wymiarach 150x150mm</t>
  </si>
  <si>
    <t>4.1.22</t>
  </si>
  <si>
    <t>Rurociągi z polietylenu o średnicy zewnętrznej 50mm o połączeniach zgrzewanych na ścianach w budynkach mieszkalnych - tłoczny</t>
  </si>
  <si>
    <t>4.1.23</t>
  </si>
  <si>
    <t>Rurociągi z polietylenu o średnicy zewnętrznej 63mm o połączeniach zgrzewanych na ścianach w budynkach mieszkalnych - tłoczny</t>
  </si>
  <si>
    <t>4.1.24</t>
  </si>
  <si>
    <t>Rurociągi z polietylenu o średnicy zewnętrznej 110mm o połączeniach zgrzewanych na ścianach w budynkach mieszkalnych - tłoczny</t>
  </si>
  <si>
    <t>4.1.25</t>
  </si>
  <si>
    <t>Studnie schładzająca - p.a.</t>
  </si>
  <si>
    <t>4.1.26</t>
  </si>
  <si>
    <t>Pompa do ścieków w studzience schładzającej - p.a.</t>
  </si>
  <si>
    <t>4.1.27</t>
  </si>
  <si>
    <t>4.1.28</t>
  </si>
  <si>
    <t>Dodatki za wykonanie podejść odpływowych z rur i kształtek z PP o średnicy 75mm o połączeniach  wciskowych</t>
  </si>
  <si>
    <t>4.1.29</t>
  </si>
  <si>
    <t>4.1.30</t>
  </si>
  <si>
    <t>Dostawa i montaż osadników zawiesin ns-1</t>
  </si>
  <si>
    <t>4.1.31</t>
  </si>
  <si>
    <t>Dostawa i montaż osadników zawiesin ns-2</t>
  </si>
  <si>
    <t>4.1.32</t>
  </si>
  <si>
    <t>Dostawa i montaż neutralizatora kwasów</t>
  </si>
  <si>
    <t>4.1.33</t>
  </si>
  <si>
    <t>Dostawa i montaż pompowni wraz z szafką sterowniczą</t>
  </si>
  <si>
    <t>4.1.34</t>
  </si>
  <si>
    <t>Dostawa i montaż pompowni do zabudowy podposadzkowej wraz z szafą sterowniczą</t>
  </si>
  <si>
    <t>4.1.35</t>
  </si>
  <si>
    <t>Studnie rewizyjne 80x82x80 cm z pokrywą szczelną - p.a.</t>
  </si>
  <si>
    <t>4.1.36</t>
  </si>
  <si>
    <t>4.1.37</t>
  </si>
  <si>
    <t>Montaż wpustu podłogowego z kołnierzem uszczelniającym i kratką nierdzewną d=100 mm - p.a.</t>
  </si>
  <si>
    <t>4.1.38</t>
  </si>
  <si>
    <t>Montaż wpustu podłogowego z syfonem suchym i kratką nierdzewną d=100 mm - p.a.</t>
  </si>
  <si>
    <t>4.1.39</t>
  </si>
  <si>
    <t>Dostawa i montaż elementu grzejnego wpustu</t>
  </si>
  <si>
    <t>4.1.40</t>
  </si>
  <si>
    <t>Dostawa i montaż odwodnienia liniowego L=100 cm, D=15 cm, H=10 cm z kratką ze stali nierdzewnej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</si>
  <si>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</si>
  <si>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</si>
  <si>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</si>
  <si>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</si>
  <si>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</si>
  <si>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</si>
  <si>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</si>
  <si>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</si>
  <si>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</si>
  <si>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</si>
  <si>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</si>
  <si>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</si>
  <si>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4.1.53</t>
  </si>
  <si>
    <t>4.1.54</t>
  </si>
  <si>
    <t>4.1.55</t>
  </si>
  <si>
    <t>Montaż zlewozmywaka z blachy nierdzewnej kwasoodpornej jednokomorowy z ociekaczem 80x60x85 cm</t>
  </si>
  <si>
    <t>4.1.56</t>
  </si>
  <si>
    <t>Montaż zlewozmywaka z blachy nierdzewnej jednokomorowy bez ociekacza 60x60 cm</t>
  </si>
  <si>
    <t>4.1.57</t>
  </si>
  <si>
    <t>Montaż zlewozmywaka z blachy nierdzewnej jednokomorowy bez ociekacza 45x50 cm</t>
  </si>
  <si>
    <t>4.1.58</t>
  </si>
  <si>
    <t>4.1.59</t>
  </si>
  <si>
    <t>Montaż syfonu zlewozmywakowego  pojedynczego o średnicy 50mm kwasoodporne - p.a.</t>
  </si>
  <si>
    <t>4.1.60</t>
  </si>
  <si>
    <t>4.1.61</t>
  </si>
  <si>
    <t>Montaż umywalki pojedynczej porcelanowej z syfonem, 46x35 cm z syfonem chromowanym</t>
  </si>
  <si>
    <t>4.1.62</t>
  </si>
  <si>
    <t>Montaż umywalki z blachy nierdzewnej kwasoodpornej, wisząca, półokrągła 46x35 cm - p.a.</t>
  </si>
  <si>
    <t>4.1.63</t>
  </si>
  <si>
    <t>Dostwa i montaż zmywarki</t>
  </si>
  <si>
    <t>4.1.64</t>
  </si>
  <si>
    <t>4.1.65</t>
  </si>
  <si>
    <t>Montaż zlewozmywaka z blachy nierdzewnej dwukomorowy z ociekaczem</t>
  </si>
  <si>
    <t>4.1.66</t>
  </si>
  <si>
    <t>Montaż zlewozmywaka z blachy nierdzewnej kwasoodpornej dwukomorowy z ociekaczem</t>
  </si>
  <si>
    <t>4.1.67</t>
  </si>
  <si>
    <t>Montaż zlewozmywaka z blachy nierdzewnej kwasoodpornej dwukomorowy bez ociekacza</t>
  </si>
  <si>
    <t>4.1.68</t>
  </si>
  <si>
    <t>Montaż syfonu zlewozmywakowego podwójnego o średnicy 50mm chromoniklowane - p.a.</t>
  </si>
  <si>
    <t>4.1.69</t>
  </si>
  <si>
    <t>Montaż syfonu zlewozmywakowego podwójnego o średnicy 50mm kwasoodporne - p.a.</t>
  </si>
  <si>
    <t>4.1.70</t>
  </si>
  <si>
    <t>4.1.71</t>
  </si>
  <si>
    <t>4.1.72</t>
  </si>
  <si>
    <t>4.1.73</t>
  </si>
  <si>
    <t>Demontaż całej istniejącej instalacji kanalizacyjnej wraz z osprzętem, usunięciem z budynku i wywozem</t>
  </si>
  <si>
    <t>4.1.74</t>
  </si>
  <si>
    <t>4.1.75</t>
  </si>
  <si>
    <t>4.1.76</t>
  </si>
  <si>
    <t>4.1.77</t>
  </si>
  <si>
    <t>4.1.78</t>
  </si>
  <si>
    <t>4.1.79</t>
  </si>
  <si>
    <t>4.1.80</t>
  </si>
  <si>
    <t>4.1.81</t>
  </si>
  <si>
    <t>Osadzenie rury ochronnej d=200 mm</t>
  </si>
  <si>
    <t>4.1.82</t>
  </si>
  <si>
    <t>4.1.83</t>
  </si>
  <si>
    <t>4.1.84</t>
  </si>
  <si>
    <t>4.1.85</t>
  </si>
  <si>
    <t>4.1.86</t>
  </si>
  <si>
    <t>4.1.87</t>
  </si>
  <si>
    <t>4.1.88</t>
  </si>
  <si>
    <t>4.1.89</t>
  </si>
  <si>
    <t>4.1.90</t>
  </si>
  <si>
    <t>4.1.91</t>
  </si>
  <si>
    <t>4.1.92</t>
  </si>
  <si>
    <t>Przejście wodo i gazoszczelne d=160 mm</t>
  </si>
  <si>
    <t>4.1.93</t>
  </si>
  <si>
    <t>4.1.94</t>
  </si>
  <si>
    <t>4.1.95</t>
  </si>
  <si>
    <t>4.1.96</t>
  </si>
  <si>
    <t>4.1.97</t>
  </si>
  <si>
    <t>4.1.98</t>
  </si>
  <si>
    <t>Kanały z rur PCW o średnicy 110mm łączone na wcisk</t>
  </si>
  <si>
    <t>4.1.99</t>
  </si>
  <si>
    <t>4.1.100</t>
  </si>
  <si>
    <t>4.1.101</t>
  </si>
  <si>
    <t>4.1.102</t>
  </si>
  <si>
    <t>4.1.103</t>
  </si>
  <si>
    <t>Izolacja pozioma</t>
  </si>
  <si>
    <t>Wykonanie poziomej izolacji przeciwwilgociowej metodą iniekcji niskociśnieniowej w murze z cegły o normalnej twardości, mur grubości 90-95 cm</t>
  </si>
  <si>
    <t>Wykonanie poziomej izolacji przeciwwilgociowej metodą iniekcji niskociśnieniowej w murze z cegły o normalnej twardości, mur grubości 55-60 cm</t>
  </si>
  <si>
    <t>MAŁA ARCHITEKTURA</t>
  </si>
  <si>
    <t>NAWIERZCHNIA PODWÓRKA - Koryta wykonywane na całej szerokości jezdni i chodników, mechanicznie, grunt kategorii I-IV, na głębokości 20 cm</t>
  </si>
  <si>
    <t>Koryta wykonywane na całej szerokości jezdni i chodników, mechanicznie, grunt kategorii I-IV, dodatek za każde dalsze 5 cm głębokości</t>
  </si>
  <si>
    <t>Podbudowy z gruntu stabilizowanego, wykonywane ręcznie, stabilizacja cementem</t>
  </si>
  <si>
    <t>Podbudowy z kruszyw, tłuczeń, warstwa dolna, grubość warstwy po zagęszczeniu 15 cm</t>
  </si>
  <si>
    <t>Podbudowy z kruszyw, tłuczeń, warstwa górna, grubość warstwy po zagęszczeniu 8 cm</t>
  </si>
  <si>
    <t>Podbudowy z kruszyw, tłuczeń, warstwa górna, dodatek za każdy dalszy 1 cm grubości</t>
  </si>
  <si>
    <t>Nawierzchnie  na podsypce cementowo-piaskowej,płyty systemowe wielkowymiarowe gr. 4-6 cm -p.a</t>
  </si>
  <si>
    <t>MUR W GRANICY - Odbicie tynków wewnętrznych, na ścianach, filarach, pilastrach, ponad 5 m2, z zaprawy cementowo-wapiennej</t>
  </si>
  <si>
    <t>Gruntowanie podłoży, powierzchnie pionowe</t>
  </si>
  <si>
    <t>Wyprawa elewacyjna cienkowarstwowa z tynku mineralnego  wykonana ręcznie na uprzednio przygotowanym podłożu, nałożenie na podłoże podkładowej masy tynkarskiej</t>
  </si>
  <si>
    <t>Wyprawa elewacyjna cienkowarstwowa z tynku mineralnego  wykonana ręcznie na uprzednio przygotowanym podłożu, wyprawa na ścianach płaskich</t>
  </si>
  <si>
    <t>Malowanie 2-krotne zewnętrznych tynków gładkich bez gruntowania</t>
  </si>
  <si>
    <t>SCHODY ZEWNĘTRZNE Roboty ziemne z przewozem gruntu taczkami, odspojenie i przewóz na odległość do 10 m, kategoria gruntu III</t>
  </si>
  <si>
    <t>Podkłady, betonowe na podłożu gruntowym, beton B-10</t>
  </si>
  <si>
    <t>Ściany oporowe żelbetowe - podstawa ściany (część pozioma), prostokątna, o stopie płaskiej, beton C25/30</t>
  </si>
  <si>
    <t>1.16</t>
  </si>
  <si>
    <t>Ściany oporowe żelbetowe (część pionowa) o wysokości do 3 m, przekrój prostokątny, grubość do 20 cm, beton C25/30</t>
  </si>
  <si>
    <t>1.17</t>
  </si>
  <si>
    <t>Warstwa poslizgowa -p.a.</t>
  </si>
  <si>
    <t>1.18</t>
  </si>
  <si>
    <t>Warstwa Hydrostop -produkt 203-p.a.</t>
  </si>
  <si>
    <t>1.19</t>
  </si>
  <si>
    <t>Izolacje przeciwwilgociowe powierzchni pionowych, papą na lepiku na zimno, 1 warstwa</t>
  </si>
  <si>
    <t>1.20</t>
  </si>
  <si>
    <t>Izolacje przeciwwilgociowe powierzchni pionowych, papą na lepiku na zimno, dodatek za każdą następną warstwę</t>
  </si>
  <si>
    <t>1.21</t>
  </si>
  <si>
    <t>Schody żelbetowe, proste na płycie grubości 8 cm,beton C25/30</t>
  </si>
  <si>
    <t>1.22</t>
  </si>
  <si>
    <t>Schody żelbetowe, dodatek za każdy 1 cm różnicy grubości płyty, beton C25/30</t>
  </si>
  <si>
    <t>1.23</t>
  </si>
  <si>
    <t>Zbrojenie konstrukcji żelbetowych elementów budynków i budowli, pręty stalowe okrągłe</t>
  </si>
  <si>
    <t>t</t>
  </si>
  <si>
    <t>1.24</t>
  </si>
  <si>
    <t>Ręczne zasypywanie wykopów ze skarpami, z przerzutem na odległość do 3 m, kategoria gruntu IV</t>
  </si>
  <si>
    <t>1.25</t>
  </si>
  <si>
    <t>Roboty ziemne koparkami przedsiębiernymi z transportem urobku samochodami samowyładowczymi do 1 km, w ziemi uprzednio zmagazynowanej w hałdach, koparka 0,15 m3, grunt kategorii I-III, spycharka 55 kW</t>
  </si>
  <si>
    <t>1.26</t>
  </si>
  <si>
    <t>Nakłady uzupełniające do tablic 0201-0213 za każde dalsze rozpoczęte 0,5 km odległości transportu, ponad 0,5 km przyczepami samowyładowczymi, po drogach utwardzonych, grunt kategorii III-IV</t>
  </si>
  <si>
    <t>1.27</t>
  </si>
  <si>
    <t>Okładziny schodów z płytek na klej, przygotowanie podłoża</t>
  </si>
  <si>
    <t>1.28</t>
  </si>
  <si>
    <t>p.a. Okładziny schodów z płytek na klej, metoda kombinowana, płytki Gresowe 30x60 cm mrozoodporne</t>
  </si>
  <si>
    <t>1.29</t>
  </si>
  <si>
    <t>p.a. Dostawa i montaż balustrady aluminiowej wypełnionej szkłem bezpiecznym 4.2.4 wg. PT</t>
  </si>
  <si>
    <t>1.30</t>
  </si>
  <si>
    <t>Okładzina murku  - kamień muchacz -p.a.</t>
  </si>
  <si>
    <t>1.31</t>
  </si>
  <si>
    <t>1.32</t>
  </si>
  <si>
    <t>1.33</t>
  </si>
  <si>
    <t>1.34</t>
  </si>
  <si>
    <t>1.35</t>
  </si>
  <si>
    <t>POSADZKI wg zestawień architekta</t>
  </si>
  <si>
    <t>p.a. Samopoziomujące masy szpachlowe gr. 2,0 mm wewnątrz budynków pod płytki z kamieni sztucznych, wykładziny i parkiet</t>
  </si>
  <si>
    <t>p.a. Samopoziomujące masy szpachlowe  - dodatek za każdy 1 mm grubości w zakresie do 5mm</t>
  </si>
  <si>
    <t>Warstwy wyrównawcze pod posadzki, z zaprawy cementowej grubości 20 mm, zatarte na gładko</t>
  </si>
  <si>
    <t>Warstwy wyrównawcze pod posadzki, dodatek lub potrącenie za zmianę grubości o 10 mm</t>
  </si>
  <si>
    <t>Zbrojenie posadzek siatką tkaną Rabitza</t>
  </si>
  <si>
    <t>Izolacja z folii polietylenowej, pozioma podposadzkowa</t>
  </si>
  <si>
    <t>Izolacje poziome przeciwdźwiękowe, z płyt z wełny mineralnej układane na sucho jednowarstwowe - Stroprock gr. 5cm lub równoważne</t>
  </si>
  <si>
    <t>Izolacja cieplna i przeciwdźwiękowa z płyt styropianowych ułożona na wierzchu konstrukcji, pozioma, na sucho (poz 77) np. Styrohart 120 gr. 5cm lub równoważne</t>
  </si>
  <si>
    <t>Oczyszczenie podłoża do podkładu betonowego</t>
  </si>
  <si>
    <t>p.a.- Uzupełnienie posadzki cementowej o powierzchni 1.0-5.0 m2 w jednym miejscu z zatarciem na gładko- szpachlowanie ew.ubytków podłoża</t>
  </si>
  <si>
    <t>Warstwy wyrównawcze pod posadzki, z zaprawy cementowej o grubości 20 mm, z zatarciem na ostro</t>
  </si>
  <si>
    <t>p.a. Impregnacja podłoży betonowych - Hydrostop - Mieszanka Profesjonalna 209 lub równoważne</t>
  </si>
  <si>
    <t>p.a. Izolacje przeciwwilgociowe powierzchni poziomych, papą na lepiku na gorąco, 1 warstwa - papa zgrzewalna np. Icopal hydrobit v60 s35  lub równoważne</t>
  </si>
  <si>
    <t>Podkłady, z ubitych materiałów sypkich na podłożu gruntowym, pospółka</t>
  </si>
  <si>
    <t>Podkłady, betonowe na podłożu gruntowym, beton B 10</t>
  </si>
  <si>
    <t>Płyta denna betonowa -p.a.</t>
  </si>
  <si>
    <t>Dostawa i wykonanie foli w płynie izolacyjnej gr. 0,2cm np.BOTACT DF-9 lub równoważne</t>
  </si>
  <si>
    <t>Okładziny schodów, masą lastryko grubości 20 mm, stopnie szlifowane z profilem prostym</t>
  </si>
  <si>
    <t>Posadzki płytkowe z kamieni sztucznych układanych na klej, przygotowanie podłoża</t>
  </si>
  <si>
    <t>p.a. Posadzki płytkowe z kamieni sztucznych układanych na klej, płytki 120x60 cm, metoda zwykła - Imola X-Rock 60 x 120 cm - płytki gresowe lub równoważne</t>
  </si>
  <si>
    <t>Posadzki płytkowe z kamieni sztucznych układanych na klej, płytki 30x30 cm, metoda zwykła - Rako Granity Szary gr. 9mm - płytki gresowe lub równoważne</t>
  </si>
  <si>
    <t>Posadzki płytkowe z kamieni sztucznych układanych na klej, płytki 15x15 cm, metoda kombinowana - Wykonane na wzór istniejących - Apavisa, Kolekcja A. Mano 15x30 -cięte do formatu 15x15  lub równoważne</t>
  </si>
  <si>
    <t>Posadzki płytkowe z kamieni sztucznych układanych na klej, płytki 15x15 cm, metoda kombinowana - Wykonane na wzór istniejących - Sfazowane na krawędzi pod kątem 45 - Apavisa, Kolekcja A. Mano 15x30 -cięte do formatu 15x15  lub równoważne</t>
  </si>
  <si>
    <t>1.36</t>
  </si>
  <si>
    <t>1.37</t>
  </si>
  <si>
    <t>1.38</t>
  </si>
  <si>
    <t>1.39</t>
  </si>
  <si>
    <t>SCHODY   W OFICYNIE 
-Czyszczenie powierzchni elementów kamiennych metoda termodynamiczną z zastosowaniem goracej pary wodnej pod cisnieniem -p.a</t>
  </si>
  <si>
    <t>1.40</t>
  </si>
  <si>
    <t>Doczyszczenie powierzchni elementów kamiennych  preparatem   chemicznym</t>
  </si>
  <si>
    <t>dm2</t>
  </si>
  <si>
    <t>1.41</t>
  </si>
  <si>
    <t>Uzupełnienie ubytków za pomocą zaprawy barwionej w masie</t>
  </si>
  <si>
    <t>1.42</t>
  </si>
  <si>
    <t>Wzmocnienie , konsolidacja warstw -p.a</t>
  </si>
  <si>
    <t>1.43</t>
  </si>
  <si>
    <t>Hydrofobizacja - Kalkulacja indywidualna</t>
  </si>
  <si>
    <t>1.44</t>
  </si>
  <si>
    <t xml:space="preserve">Płytki ceramiczne  historyczne 
DO RENOWACJI: SZLIFOWANIE, CZYSZCZENIE w oficynie -Kalkulacja indywidualna 
</t>
  </si>
  <si>
    <t>1.45</t>
  </si>
  <si>
    <t>Renowacja posadzki lastrykowej na schodach - Kalkulacja indywidualna</t>
  </si>
  <si>
    <t>1.46</t>
  </si>
  <si>
    <t>Wykonanie progów o zmiennej wysokości - Kalkulacja indywidualna</t>
  </si>
  <si>
    <t>1.47</t>
  </si>
  <si>
    <t>Cokół z drewna wys. 10cm lakierowany na biało</t>
  </si>
  <si>
    <t>Posadzki</t>
  </si>
  <si>
    <t>ROBOTY ROZBIÓRKOWE</t>
  </si>
  <si>
    <t>Rozebranie rur spustowych z blachy nie nadającej się do użytku</t>
  </si>
  <si>
    <t>Rozebranie obróbek blacharskich: murów ogniowych, okapów kołnierzy, gzymsów itp. z blachy nie nadającej się do użytku</t>
  </si>
  <si>
    <t>Wywiezienie gruzu z terenu rozbiórki przy ręcznym załadowaniu i mechanicznym wyładowaniu samochodem samowyładowczym, na odległość do 1 km</t>
  </si>
  <si>
    <t>Wywiezienie gruzu z terenu rozbiórki przy ręcznym załadowaniu i mechanicznym wyładowaniu samochodem samowyładowczym, dodatek za każdy dalszy rozpoczęty 1 km ponad 1 km</t>
  </si>
  <si>
    <t>Przyjęcie na składowisko i Utylizacja materiałów z rozbiórki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</si>
  <si>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</si>
  <si>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</si>
  <si>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</si>
  <si>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</si>
  <si>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</si>
  <si>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</si>
  <si>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</si>
  <si>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</si>
  <si>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</si>
  <si>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</si>
  <si>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</si>
  <si>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</si>
  <si>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</si>
  <si>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</si>
  <si>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</si>
  <si>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</si>
  <si>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</si>
  <si>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</si>
  <si>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</si>
  <si>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</si>
  <si>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</si>
  <si>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</si>
  <si>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</si>
  <si>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</si>
  <si>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</si>
  <si>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</si>
  <si>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Spadki pod obróbki blacharskie z zaprawy</t>
  </si>
  <si>
    <t>2.32</t>
  </si>
  <si>
    <t>Wykonanie i zawieszenie rur spustowych z blachy  -pa.</t>
  </si>
  <si>
    <t>2.33</t>
  </si>
  <si>
    <t>2.34</t>
  </si>
  <si>
    <t>2.35</t>
  </si>
  <si>
    <t xml:space="preserve">Czas pracy rusztowania zewnętrznego - Kalkulacja indywidualna    </t>
  </si>
  <si>
    <t>Przetarcie istniejących tynków wewnętrznych, z zeskrobaniem farby lub zdzieraniem tapet, na ścianach, wapno suchogaszone</t>
  </si>
  <si>
    <t>Przetarcie istniejących tynków wewnętrznych, z zeskrobaniem farby lub zdzieraniem tapet, na stropach, biegach i spocznikach, wapno suchogaszone</t>
  </si>
  <si>
    <t>Sztablatury na gotowym podkładzie z przygotowaniem zaprawy z wygladzeniem i oszlifowaniem powierzchni na ścianach z podziałem architekton.- sciany klatki schodowej</t>
  </si>
  <si>
    <t>Sztablatury na gotowym podkładzie z przygotowaniem zaprawy z wygladzeniem i oszlifowaniem powierzchni bonie w tynku szer. 2 cm ciągn. szablomem (poz 120)</t>
  </si>
  <si>
    <t>Nowe schody z bloków kamiennych- dostawa i montaż  - kalkulacja indywidualna</t>
  </si>
  <si>
    <t>RENOWACJA STOLARKI DRZWIOWEJ ZEWNETRZNEJ "A"</t>
  </si>
  <si>
    <t>Renowacja drzwi wraz z oscieznicą  zgodnie z wytycznymi konserwatora zabytków typDP1 o wym. 188X430/90+90/X320 wraz z ponownym montazem - Kalkulacja indywidualna</t>
  </si>
  <si>
    <t>Renowacja drzwi wraz z oscieznicą   zgodnie z wytycznymi konserwatora zabytków typDP2 o wym. 185X340/90+90/X335 wraz z ponownym montazem - Kalkulacja indywidualna</t>
  </si>
  <si>
    <t>Drzwi zewnętrzne  pełne okleinowane wg opisu p.t wykonane na wzór istniejących Dz1 o wym.107x220 z oscieżnicą  -szt 1</t>
  </si>
  <si>
    <t>RENOWACJA STOLARKI DRZWIOWEJ ZEWNETRZNEJ "B"</t>
  </si>
  <si>
    <t>Drzwi zewnętrzne  pełne okleinowane wg opisu p.t wykonane na wzór istniejących Dz2 o wym.120x240 z oscieżnicą  -szt 1</t>
  </si>
  <si>
    <t>ROBOTY WYBURZENIOWE</t>
  </si>
  <si>
    <t>Rozebranie wykładziny ściennej z płytek</t>
  </si>
  <si>
    <t>Roboty rozbiórkowe, elementy betonowe niezbrojone, grubości ponad 15 cm</t>
  </si>
  <si>
    <t>Roboty rozbiórkowe, elementy betonowe zbrojone</t>
  </si>
  <si>
    <t>Wybranie ziemi-obniżenie posadzki -p.a</t>
  </si>
  <si>
    <t>Rozebranie posadzek z płytek  gresowych</t>
  </si>
  <si>
    <t>Roboty rozbiórkowe, elementy betonowe niezbrojone, grubości ponad 15 cm- posadzki</t>
  </si>
  <si>
    <t>Rozebranie  okładziny drewnianej -p.a</t>
  </si>
  <si>
    <t>Wykucie otworów w ścianach z cegieł dla otworów drzwiowych i okiennych, zaprawa wapienna lub cementowo-wapienna, grubość ponad 1/2 cegły</t>
  </si>
  <si>
    <t>Przebicie otworów w ścianach z cegieł, zaprawa cementowo-wapienna, grubość ścian 3 cegły</t>
  </si>
  <si>
    <t>Przebicie otworów w ścianach z cegieł, zaprawa cementowo-wapienna, grubość ścian 2 1/2 cegły</t>
  </si>
  <si>
    <t>Przebicie otworów w ścianach z cegieł, zaprawa cementowo-wapienna, grubość ścian 2 cegły</t>
  </si>
  <si>
    <t>Przebicie otworów w ścianach z cegieł, zaprawa cementowo-wapienna, grubość ścian 1 1/2 cegły</t>
  </si>
  <si>
    <t>Przebicie otworów w ścianach z cegieł, zaprawa cementowo-wapienna, grubość ścian 1 cegły</t>
  </si>
  <si>
    <t>Rozebranie ścian, filarów, kolumn z cegieł, na zaprawie cementowo-wapiennej</t>
  </si>
  <si>
    <t>Rozebranie ścianek, z cegieł, zaprawa cem-wap, grubość ścianki 1/2 cegły</t>
  </si>
  <si>
    <t>Wykucie wnęk w ścianach z cegieł, zaprawa cementowo-wapienna, głębokość do 1 1/2 cegły</t>
  </si>
  <si>
    <t>Wykucie wnęk w ścianach z cegieł, zaprawa cementowo-wapienna, głębokość do 1 cegły</t>
  </si>
  <si>
    <t>ZMIANY I KONSTRUKCYJNE</t>
  </si>
  <si>
    <t>Uzupełnienie ścian lub zamurowanie otworów, zaprawa cementowo-wapienna, bloczkami z betonu komórkowego</t>
  </si>
  <si>
    <t>Okładanie (szpałdowanie) elementów konstrukcji żelbetowych lub stalowych, ścian i słupów - płytkami z betonu komórkowego, grubość 12 cm- obudowa ławy</t>
  </si>
  <si>
    <t>Ściany budynków wielokondygnacyjnych z cegieł budowlanych, grubość 2-ch cegieł, zaprawa cementowo-wapienna, cegła pełna</t>
  </si>
  <si>
    <t>Otwory w ścianach murowanych, grubości 1 1/2 lub 2 cegieł, z cegieł pojedynczych, otwory (bez nadproży) na okna</t>
  </si>
  <si>
    <t>NADPROŻA - Wykonanie przesklepień otworów w ścianach z cegieł, z wykuciem bruzd dla belek</t>
  </si>
  <si>
    <t>Podlewka pod nadproże -p.a.</t>
  </si>
  <si>
    <t>Wykonanie przesklepień otworów w ścianach z cegieł, dostarczenie i obsadzenie belek stalowych,  z zabezp. p.poż i antykorozyjne(4669,00+2946,00+2646,00+1837,00+1744,00)*1,03=14 308,76 kg</t>
  </si>
  <si>
    <t>Osiatkowanie nadprozy -p.a</t>
  </si>
  <si>
    <t>Obmurowanie końców belek stalowych,</t>
  </si>
  <si>
    <t>Wykucie bruzd pionowych w ścianach z cegieł na zaprawie cementowo-wapiennej, głębokość/szerokość 1/2 x 1 1/2 cegły</t>
  </si>
  <si>
    <t>Słup SN-1  o wym.33x73 cm  beton C25/30</t>
  </si>
  <si>
    <t>STĘŻENIE ŚCIAN -Wykucie bruzd pionowych w ścianach z cegieł na zaprawie cementowo-wapiennej, głębokość/szerokość 1/2 x 1 cegły</t>
  </si>
  <si>
    <t>Roboty rozbiórkowe, elementy betonowe zbrojone- wykucie bruzd pod belkę</t>
  </si>
  <si>
    <t>Konstrukcje ryglowe - słupy, obwód/przekrój: do 12 m/m2, beton C25/30</t>
  </si>
  <si>
    <t>Konstrukcje ryglowe - rygle, obwód/przekrój: do 10m/m2, beton C25/30</t>
  </si>
  <si>
    <t>Uzupełnienie ścian lub zamurowanie otworów, zaprawa cementowo-wapienna, cegłami-podmurowanie nad ramą -p.a</t>
  </si>
  <si>
    <t>Fundament pod centralę wentylacyjną w budynku oficyny-p.a</t>
  </si>
  <si>
    <t>Wykucie bruzd poziomych w ścianach z cegieł na zaprawie cementowo-wapiennej, głębokość/szerokość 1 x 1 cegły</t>
  </si>
  <si>
    <t>ROBOTY DODATKOWE</t>
  </si>
  <si>
    <t>Tynki  i okładziny wewnętrzne</t>
  </si>
  <si>
    <t>Obudowa elementów konstrucji płytami gipsowo-kartonowymi wodoodpornymi - w łazienkach ryzalitu</t>
  </si>
  <si>
    <t>Obudowa płytami gipsowo-kartonowymi na rusztach metalowych pojedynczych</t>
  </si>
  <si>
    <t>Obudowa instalacyjna płytami gipsowo-kartonowymi  wodoodpornymi na rusztach metalowych pojedynczych-p.a.</t>
  </si>
  <si>
    <t>Okładzina akustyczna na ścianach pomieszczenia węzła cieplnego. Okładzina HERADESIGN SUPERFINE AMF grubości 25mm</t>
  </si>
  <si>
    <t>Dopłata za wzmocnienie konstrukcji ścianek g-k -p.a.</t>
  </si>
  <si>
    <t>Wzmocnienie okładziny pod uchwyty dla niepelnosprawnych - Kalkulacja indywidualna</t>
  </si>
  <si>
    <t>Okładzina nadproża w Ei 120 -p.a</t>
  </si>
  <si>
    <t>Miękka płyta pilśniowa malowana na biało i mocowana do ścian pomieszczeń. Wysokość płyty 250cm - dostawa i montaż - Kalkulacja indywidualna</t>
  </si>
  <si>
    <t>Miękka płyta pilśniowa malowana na biało płyty na wysokość do sufitu podwieszanego  Wysokość płyty 350cm - dostawa i montaz   - Kalkulacja indywidualna</t>
  </si>
  <si>
    <t>Licowanie ścian płytkami na klej, przygotowanie podłoża</t>
  </si>
  <si>
    <t>Płytki ceramiczne na ścianach kwaso- i chemoodporne w rozmiarze 30x30cm</t>
  </si>
  <si>
    <t xml:space="preserve">Płytki ceramiczne na ściany w toaletach
Seria X-Rock od IMOLA wymiar 120x60cm
</t>
  </si>
  <si>
    <t xml:space="preserve">Płytki ceramiczne na ścianach w pom. porządkowych i śmietniku
Seria RAKO Graniti 30x30 cm
</t>
  </si>
  <si>
    <t>Płytki ceramiczne na ściany przy umywalkach i zlewach 
Seria X-Rock od IMOLA wymiar 60x30cm</t>
  </si>
  <si>
    <t xml:space="preserve">Szkło typu Lacobel na ścianę w pom. socjalnych 
</t>
  </si>
  <si>
    <t>Uzupełnienie tynków zwykłych wewnętrznych kat. III, (ściany płaskie, słupy prostokątne: z betonów żwirowych, zagruntowanych siatek, płyt wiór-cem) zaprawa cem-wap, do 5 m2 (w 1 miejscu)</t>
  </si>
  <si>
    <t>Uzupełnienie tynków zwykłych wewnętrznych kat. III, (stropy, belki, podciągi, biegi i spoczniki: z betonów żwirowych, zagruntowanych siatek, płyt wiór-cem) zaprawa cem-wap, do 5 m2 (w 1 miejscu)</t>
  </si>
  <si>
    <t>Przecieranie istniejących tynków wewnętrznych, z zeskrobaniem farby lub zdzieraniem tapet, na ścianach</t>
  </si>
  <si>
    <t>Przecieranie istniejących tynków wewnętrznych, z zeskrobaniem farby lub zdzieraniem tapet, na stropach, biegach, spocznikach</t>
  </si>
  <si>
    <t>Tynki zwykłe wykonywane mechanicznie, ściany i słupy, kategoria III, budynki do 8 kondygnacji</t>
  </si>
  <si>
    <t>Tynki zwykłe wykonywane mechanicznie, stropy i podciągi, kategoria III, budynki do 8 kondygnacji</t>
  </si>
  <si>
    <t>Gładzie gipsowe, na ścianach</t>
  </si>
  <si>
    <t>Renowacja obramowań i wnek na klatce schodowej o wym. 90x170 cm - Kalkulacja indywidualna</t>
  </si>
  <si>
    <t>Płyty akustyczne na ścianach pomieszczeń dydaktycznych gr. 4 cm wg opisu w p.t- Kalkulacja indywiduana</t>
  </si>
  <si>
    <t>Płyty akustyczne na ścianach pomieszczeń dydaktycznych gr. 5 cm wg opisu w p.t- Kalkulacja indywiduana</t>
  </si>
  <si>
    <t>Balustrady</t>
  </si>
  <si>
    <t>Renowacja istniejącej balustrady - Kalkulacja indywidulna</t>
  </si>
  <si>
    <t>p.a. Dostawa i montaż pochwytów drewnianych na wspornikach wg. opisu PT</t>
  </si>
  <si>
    <t>p.a. Dostawa i montaż pochwytów drewnianych z jednym słupkiem na wspornikach wg. opisu PT</t>
  </si>
  <si>
    <t>p.a. Dostawa i montaż balustrady aluminiowej z pochwytem drewnianym wg. PT</t>
  </si>
  <si>
    <t>p.a. Dostawa i montaż balustrady aluminiowej bez wypełnienia wg. PT</t>
  </si>
  <si>
    <t>p.a. Dostawa i montaż balustrady aluminiowej bez wypełnienia + jeden słupek wg. PT</t>
  </si>
  <si>
    <t>Malowanie</t>
  </si>
  <si>
    <t>Malowanie farbami emulsyjnymi wewnętrznych tynków gładkich bez gruntowania, 2-krotne</t>
  </si>
  <si>
    <t>Malowanie farbami emulsyjnymi wewnętrznych płyt gipsowych spoinowanych i szpachlowanych, z gruntowaniem, 2-krotnie</t>
  </si>
  <si>
    <t>Cokoły malowane farbą silikonową odporną na mycie i szorowanie na wysokość 10cm</t>
  </si>
  <si>
    <t>Wyposażenie techniczne</t>
  </si>
  <si>
    <t>Kratownica w salach ćwiczeń  l=420 cm - szt 5, l=480 cm szt 3</t>
  </si>
  <si>
    <t>Osłona bezpieczeństwa na ryzalitach  wg opisu w p.t -p.a</t>
  </si>
  <si>
    <t>Siatka z drzwiami wokół  agregatu o wym. 185x240 -p.a</t>
  </si>
  <si>
    <t>Wycieraczki systemowe szczotkowane wg opisu w p.t -p.a</t>
  </si>
  <si>
    <t>Pomost roboczy z blachy żeberkowej - dostawa i montaż - Kalkulacja indywidualna</t>
  </si>
  <si>
    <t>Schody stalowe z pomostem z kraty 30/30x30x3 z balustrada wg opisu w p.t - dostawa i montaz</t>
  </si>
  <si>
    <t>Schody przełazowe wg opisu w p.t w poddaszu technicznym-p.a- dostawa i montaz</t>
  </si>
  <si>
    <t>Daszek ze szkła klejonego bezpiecznego na konstrukcji ze stali nierdzewnej -p.a</t>
  </si>
  <si>
    <t>Drabiny wyłazowe wg opisu i zestawienia w p.t  -p.a</t>
  </si>
  <si>
    <t>Komin stalowy fi 20 cm dwupłaszczowy ze stali kwasoodpornej z izolacja wełną mineralną gr. 50 cm - Kalkulacja indywidualna</t>
  </si>
  <si>
    <t>Klapa montażowa  wg opisu w p.t o wym. 210x150 Ei 60 z rusztem pod klapę z rur 120x80x3- demontaż  istniejącego przykrycia otworu montazowego i montaz nowego przykrycia</t>
  </si>
  <si>
    <t>Klapa wyłazowa wg opisu w p.t o wym. 107,5x109  cm</t>
  </si>
  <si>
    <t>Klapa montażowa  wg opisu w p.t o wym. 252,5x145   cm</t>
  </si>
  <si>
    <t>Żaluzja wentylacyjna wg opisu w p.t o wym. 162x86 cm -szt 1</t>
  </si>
  <si>
    <t>Żaluzja wentylacyjna wg opisu w p.t o wym. 145x300  cm -szt 2</t>
  </si>
  <si>
    <t>Klapy rewizyjne 30x 30 systemowe dla instalacji wg opisu w p.t - Kalkulacja indywidualna</t>
  </si>
  <si>
    <t>Podkonstrukcja pod centrale wentylacyjne na ryzalitach- wg zestawienia w p.t Kalkulacja indywidualna</t>
  </si>
  <si>
    <t>Podkonstrukcja pod elementy  urządzeń wentylacyjnych  na ryzalitach- Kalkulacja indywidualna</t>
  </si>
  <si>
    <t>Wyposżenie łazienek</t>
  </si>
  <si>
    <t>Lustra stałe wklejane - dostawa i montaz</t>
  </si>
  <si>
    <t xml:space="preserve">System poręczy i uchwytów w toaletach niepełnosprawnych -  Lehnen lub Deante.
- 6 szt. poręczy kątowych typ L 600x400x102 mm, trzypunktowe (lewe)
- 6 szt. pochwytów poziomych stałych 600x102 mm (przy umywalkach od ściany)
- 12 poręczy składanych 760 mm przyściennych (przy umywalkach i sraczach, prostopadle do ściany z prawej strony
</t>
  </si>
  <si>
    <t>MONTAŻ NOWEJ STOLARKI  I ŚLUSARKI  DRZWIOWEJ wg opisu w p.t</t>
  </si>
  <si>
    <t>p.a. Drzwi stalowe, przeciwpożarowe, ponad 2 m2, 2-stronne  - Ds1</t>
  </si>
  <si>
    <t>p.a. Drzwi stalowe, przeciwpożarowe z żaluzją wentylacyjną, ponad 2 m2, 2-stronne  - Ds2</t>
  </si>
  <si>
    <t>p.a. Drzwi stalowe, przeciwpożarowe, ponad 2 m2, 2-stronne  - Ds3</t>
  </si>
  <si>
    <t>p.a. Drzwi stalowe, przeciwpożarowe, ponad 2 m2, 2-stronne  - Ds4</t>
  </si>
  <si>
    <t>p.a. Drzwi stalowe, przeciwpożarowe, ponad 2 m2, 2-stronne  - Ds5 EI60</t>
  </si>
  <si>
    <t>p.a. Drzwi stalowe, przeciwpożarowe, ponad 2 m2, 2-stronne  - Ds5</t>
  </si>
  <si>
    <t>p.a. Drzwi stalowe, przeciwpożarowe, ponad 2 m2, 2-stronne  - Ds6</t>
  </si>
  <si>
    <t>p.a. Drzwi stalowe, pełne, ponad 2 m2 - Ds7</t>
  </si>
  <si>
    <t>p.a. Drzwi stalowe, przeciwpożarowe, ponad 2 m2, 2-stronne  - Ds8</t>
  </si>
  <si>
    <t>p.a. Drzwi stalowe, przeciwpożarowe, do 2 m2, 1-stronne - Ds9</t>
  </si>
  <si>
    <t>p.a. Drzwi stalowe, pełne, ponad 2 m2 - Ds10</t>
  </si>
  <si>
    <t>p.a. Drzwi stalowe, pełne, ponad 2 m2 - Ds11</t>
  </si>
  <si>
    <t>p.a. Dostawa i montaż - Drzwi aluminiowe  Ez01</t>
  </si>
  <si>
    <t>p.a. Drzwi wewnętrzne 2-skrzydłowe przesuwne pełne DD10</t>
  </si>
  <si>
    <t>SUFITY PODWIESZONE</t>
  </si>
  <si>
    <t>Sufit  z płyt gipsowo-kartonowych, na konstrukcji metalowej systemowej</t>
  </si>
  <si>
    <t>Izolacje cieplne i akustyczne stropów i poddaszy, wykonywane płytami z wełny mineralnej , układanymi nad sufitem podwieszanym - Wełna mineralna gr. 5cm</t>
  </si>
  <si>
    <t>ŚCIANY DZIAŁOWE wg opisu w p.t</t>
  </si>
  <si>
    <t>Ściany budynków wielokondygnacyjnych z bloczków Ytong o powierzchni czołowej gładkiej, grubość 20 cm Sw08</t>
  </si>
  <si>
    <t>Ściana  wewnętrzna działowa  z wełną mineralną 50/50  na profilu C100 z obustroną płytą podwójną Sw01</t>
  </si>
  <si>
    <t>Ściana  wewnetrzna działowa  z wełną mineralną 80/20 na profilu C100 z obustroną płytą podwójną Sw02</t>
  </si>
  <si>
    <t>Ściana  wewnetrzna działowa  z wełną mineralną 80/20 na profilu C100 z obustroną płytą podwójną Ei 60-p.a</t>
  </si>
  <si>
    <t>Ściana  wewnetrzna działowa  z wełną mineralną 80/20 na profilu C50 z obustroną płytą podwójną Sw03- Ei 60-p.a</t>
  </si>
  <si>
    <t>Ściana szkieletowa z okładziną obustronną 2-warstwową, na szkielecie metalowym podwójnym, z wypełnieniem wełną mineralną,Ei 120-p.a.</t>
  </si>
  <si>
    <t>Dostawa i montaż ścianek mobilnych SM1 i SM4</t>
  </si>
  <si>
    <t>Dostawa i montaż ścianek mobilnych SM2 i SM3</t>
  </si>
  <si>
    <t>Dostawa i montaż kabiny sanitarnej Z1 wg PT</t>
  </si>
  <si>
    <t>Dostawa i montaż kabiny sanitarnej Z2 wg PT</t>
  </si>
  <si>
    <t>Dostawa i montaż kabiny sanitarnej Z3 wg PT</t>
  </si>
  <si>
    <t>Dostawa i montaż kabiny sanitarnej Z4 wg PT</t>
  </si>
  <si>
    <t>Dostawa i montaż kabiny sanitarnej Z5 wg PT</t>
  </si>
  <si>
    <t>Dostawa i montaż kabiny sanitarnej Z6 wg PT</t>
  </si>
  <si>
    <t>Dostawa i montaż kabiny sanitarnej Z7 wg PT</t>
  </si>
  <si>
    <t>Drzwi i ścianki aluminiowe, 1-skrzydłowe Sz01, Sz02, Sz04, Sz05, Sz06, Sz07</t>
  </si>
  <si>
    <t>Drzwi i ścianki aluminiowe, 1-skrzydłowe Sz05*</t>
  </si>
  <si>
    <t>Drzwi i ścianki aluminiowe, 2-skrzydłowe Sz03</t>
  </si>
  <si>
    <t>Drzwi i ścianki aluminiowe, 1-skrzydłowe Sz08</t>
  </si>
  <si>
    <t>p.a. Drzwi i ścianki aluminiowe, 1-skrzydłowe przesuwne Sz02*</t>
  </si>
  <si>
    <t>Drzwi i ścianki aluminiowe, ścianki Sz04*</t>
  </si>
  <si>
    <t>Drzwi i ścianki aluminiowe, ścianki Sz09</t>
  </si>
  <si>
    <t>p.a. Drzwi i ścianki aluminiowe, 1-skrzydłowe przesuwne Sz12, Sz13</t>
  </si>
  <si>
    <t>Okna aluminiowe Sz14 - okno</t>
  </si>
  <si>
    <t>p.a. Drzwi i ścianki aluminiowe, 1-skrzydłowe przesuwne Sz15, Sz16, Sz14 - drzwi</t>
  </si>
  <si>
    <t>p.a. Okna aluminiowe Sz17</t>
  </si>
  <si>
    <t>Uzupełnienie ścianką G-K Ei 30 ponad drzwiami -p.a</t>
  </si>
  <si>
    <t>Uzupełnienie ścianką G-K Ei 60 ponad drzwiami -p.a</t>
  </si>
  <si>
    <t>WYMIANA I RENOWACJA STOLARKI OKIENNEJ "A"</t>
  </si>
  <si>
    <t>Wykucie z muru, ościeżnic drewnianych, powierzchnia do 2 m2</t>
  </si>
  <si>
    <t>Wykucie z muru, ościeżnic drewnianych, powierzchnia ponad 2 m2</t>
  </si>
  <si>
    <t>Rozebranie obróbek blacharskich: murów ogniowych, okapów kołnierzy, gzymsów itp. z blachy nie nadającej się do użytku- PARAPETÓW</t>
  </si>
  <si>
    <t>Wykucie z muru, podokienników stalowych, drewnianych</t>
  </si>
  <si>
    <t>Okna drewniane skrzynkowe na wzór istniejących kwatery roztwieralno- uchylne wg opisu w p.t typ 01 o wym. 1520x2300- szt 10</t>
  </si>
  <si>
    <t>Okna drewniane skrzynkowe na wzór istniejących kwatery roztwieralno- uchylne wg opisu w p.t typ 02 o wym. 2300x2730- szt 20</t>
  </si>
  <si>
    <t>Okna drewniane skrzynkowe na wzór istniejących kwatery roztwieralno- uchylne wg opisu w p.t typ 03 o wym.2000x2730 - szt 14</t>
  </si>
  <si>
    <t>Okna drewniane skrzynkowe na wzór istniejących kwatery roztwieralno- uchylne wg opisu w p.t typ 04 o wym.2250x2730 - szt 2</t>
  </si>
  <si>
    <t>Okna drewniane  zespolone jednokomorowe   na wzór istniejących wg opisu w p.t typ 05 o wym.1320*880  - szt 4</t>
  </si>
  <si>
    <t>Okna drewniane  zespolone jednokomorowe  na wzór istniejących wg opisu w p.t typ 06 o wym.1400*880  - szt 1</t>
  </si>
  <si>
    <t>Okna drewniane  zespolone jednokomorowe  na wzór istniejących wg opisu w p.t typ 07 o wym.1520*880  - szt 1</t>
  </si>
  <si>
    <t>Okna drewniane  zespolone jednokomorowe  na wzór istniejących wg opisu w p.t typ 08 o wym.1630*880  - szt 3</t>
  </si>
  <si>
    <t>Okna drewniane  zespolone jednokomorowe  na wzór istniejących wg opisu w p.t typ 09 o wym.2160*2300  - szt 1</t>
  </si>
  <si>
    <t>Renowacja okien zgodnie z wytycznymi konserwatora zabytków typ 0r1 o wym. 238x3050 wraz z ponownym montazem - Kalkulacja indywidualna</t>
  </si>
  <si>
    <t>Renowacja okien zgodnie z wytycznymi konserwatora zabytków typ 0r2 o wym. 238x3250 wraz z ponownym montazem - Kalkulacja indywidualna</t>
  </si>
  <si>
    <t>Renowacja okien zgodnie z wytycznymi konserwatora zabytków typ 0r3 o wym. 238x2600 wraz z ponownym montazem - Kalkulacja indywidualna</t>
  </si>
  <si>
    <t>Obsadzenie i dostawa parapetów drewnianych wewn. lakierowanych na biało -/oferta powinna zawierać pomiar, dociecie na miarę, obsadzenie , dostawa , malowanie/  p.a.</t>
  </si>
  <si>
    <t>Różne obróbki i elementy z blachy cynkowo-tytanowej, szerokość w rozwinięciu ponad 25 cm-parapety</t>
  </si>
  <si>
    <t>Spadki pod obróbki blacharskie ze styropianu -p.a</t>
  </si>
  <si>
    <t>WYMIANA I RENOWACJA STOLARKI OKIENNEJ "B"</t>
  </si>
  <si>
    <t>Okna drewniane  zespolone jednokomorowe  na wzór istniejących wg opisu w p.t typ 0F1 o wym.1150*2000  - szt 8</t>
  </si>
  <si>
    <t>Okna drewniane  zespolone  jednokomorowe   na wzór istniejących wg opisu w p.t typ 0F2 o o wym.1050*1200    - szt3</t>
  </si>
  <si>
    <t>Okna drewniane  zespolone  jednokomorowe   na wzór istniejących wg opisu w p.t typ 0F3 o wym.700x500-szt 3</t>
  </si>
  <si>
    <t>WYMIANA POKRYCIA DACHU "B"</t>
  </si>
  <si>
    <t>Wykonanie zastaw zabezpieczających na dachu</t>
  </si>
  <si>
    <t>Rozebranie pokrycia dachowego z blachy nie nadającej się do użytku</t>
  </si>
  <si>
    <t>Rozebranie konstrukcji więźb dachowych, deskowanie dachu z desek na styk</t>
  </si>
  <si>
    <t>Rozebranie rynien z blachy nie nadającej się do użytku</t>
  </si>
  <si>
    <t>Pokrycie dachu tytanowo- cynkową wg opisu w p.t     -p.a.</t>
  </si>
  <si>
    <t>Hydroizolacja – mata strukturalna wysoko-przepuszczalna z uszczelnieniem rąbków     -p.a.</t>
  </si>
  <si>
    <t>Płyta OSB wodoodporna  lub deskownie pełne -p.a</t>
  </si>
  <si>
    <t>Izolacje cieplne i przeciwdźwiękowe z wełny mineralnej gr. 20  cm , pozioma z płyt układanych na sucho,</t>
  </si>
  <si>
    <t>Kontłaty 60x40 mm</t>
  </si>
  <si>
    <t>Folia paroizolacyjna  0,02 cm -p.a</t>
  </si>
  <si>
    <t>Sufit podwieszony z płyt  w odporności p.poż Ei 60 w/w opisu w p.t na rusztach   z wypełnieniem wełną mineralną gr. 4 cm  folia paroizolacyjną</t>
  </si>
  <si>
    <t>Dopłata za ruszt systemowy w układzie krzyzowym  z zabezpieczeniem p.poż -p.a</t>
  </si>
  <si>
    <t>Wykonanie i zawieszenie rynien z blachy  -p.a.</t>
  </si>
  <si>
    <t>Różne obróbki i elementy z blachy cynkowo-tytanowej, szerokość w rozwinięciu ponad 25 cm</t>
  </si>
  <si>
    <t>Zabezpieczenie powierzchni dachu przed zalaniem - Kalkulacja indywidualna</t>
  </si>
  <si>
    <t>Rozebranie konstrukcji więźb dachowych, więźby dachowe proste</t>
  </si>
  <si>
    <t>Demontaż  włazu w dachu</t>
  </si>
  <si>
    <t>Roboty rozbiórkowe, betonowe czapki kominowe</t>
  </si>
  <si>
    <t>Przebudowa stropu drewnianego -Kalkulacja indywidualna</t>
  </si>
  <si>
    <t>Więźby dachowe , z tarcicy nasyconej  więźba o rozpiętości 7.5 m-p.a.</t>
  </si>
  <si>
    <t>Impregnacja ognioochronna i grzybobójcza  konstrukcji drewnianej wg opisu w p.t  - p.a.</t>
  </si>
  <si>
    <t>Deskowanie połaci dachowych z tarcicy nasyconej- od spodu</t>
  </si>
  <si>
    <t>Lakierowanie podbitki-p.a</t>
  </si>
  <si>
    <t>Nakrywy attyk ścian ogniowych i kominów o średniej grubości płyty 7 cm</t>
  </si>
  <si>
    <t>Przemurowanie kominów z cegieł, ponad 0,5 m3/miejsce</t>
  </si>
  <si>
    <t xml:space="preserve">Osadzenie okien połaciowych i włazu w dachu </t>
  </si>
  <si>
    <t>Okna i włazy dachowe fabrycznie wykończone, wyłaz dachowy  o wym. 100x100</t>
  </si>
  <si>
    <t>Okna i włazy dachowe fabrycznie wykończone, okna poddaszy połaciowe, do 1,5 m2- typ OD7 o wym. 68x120- szt  2</t>
  </si>
  <si>
    <t>Obudowa okien połaciowych -płyta g-k p.poż + wełna mineralna gr. 15 cm</t>
  </si>
  <si>
    <t>Renowacja istniejącego włazu na poddasze - Kalkulacja indywidualna</t>
  </si>
  <si>
    <t>WYMIANA POKRYCIA DACHU "A"</t>
  </si>
  <si>
    <t>Warstwa wełny mineralnej gr. 18  cm</t>
  </si>
  <si>
    <t>Dopłata za ruszt systemowy w układzie krzyzowym w zabezp. p.poż.-p.a</t>
  </si>
  <si>
    <t>WYMIANA STROPU NAD III PIĘTREM</t>
  </si>
  <si>
    <t>IZOLACJA ŚCIAN PIWNIC</t>
  </si>
  <si>
    <t>Wykopy oraz przekopy wykonywane koparkami podsiębiernymi na odkład, koparka 0,25 m3, grunt kategorii III</t>
  </si>
  <si>
    <t>Wykopy liniowe o ścianach pionowych pod fundamenty, rurociągi i kolektory w gruntach suchych z wydobyciem urobku łopatą lub wyciągiem ręcznym, głębokość do 3.0 m, kategoria gruntu III-IV, szerokość wykopu 0.8-1.5 m</t>
  </si>
  <si>
    <t>Pełne umocnienie pionowych ścian wykopów liniowych palami szalunkowymi (wypraskami) w gruntach nawodnionych wraz z rozbiórką, przy głębokości wykopu do 3.0 m, kategoria gruntu III-IV</t>
  </si>
  <si>
    <t>Sz01,Sz02  - Izolacje z folii kubełkowej-p.a</t>
  </si>
  <si>
    <t>Izolacja styrodur XPS gr. 10cm  na siatce z włókna szklanego -p.a.</t>
  </si>
  <si>
    <t>Przygotowanie powierzchni pionowych nieotynkowanych pod uszczelnienia- emulsja kontaktowa</t>
  </si>
  <si>
    <t>Wysokoelastyczna izolacja powierzchni pionowych -szpachlowanie</t>
  </si>
  <si>
    <t>Wysokoelastyczna izolacja powierzchni pionowych - masa kauczukowa</t>
  </si>
  <si>
    <t>Zasypywanie wykopów spycharkami, przemieszczanie na odległość do 10 m, grunt kategorii I-III, spycharka 55 kW (75 KM)</t>
  </si>
  <si>
    <t>Ręczne zasypywanie wykopów liniowych o ścianach pionowych, głębokość do 3.0 m, kategoria gruntu III-IV, szerokość wykopu 0.8-1.5 m</t>
  </si>
  <si>
    <t>Przecieranie istniejących tynków zewnętrznych, cementowo-wapiennych, ściany, loggie, balkony, kategoria III</t>
  </si>
  <si>
    <t>ELEWACJE</t>
  </si>
  <si>
    <t>ELEWACJE -SZ04 - Ocieplenie ścian budynków płytami z wełny mineralnej Frontrock 35 gr. 12 cm  wraz z przygotowaniem podłoża i ręczne wykonanie wyprawy elewacyjnej cienkowarstwowej</t>
  </si>
  <si>
    <t>Ocieplenie ościeży  budynków płytami z wełny mineralnej Frontrock 35 gr. 3 cm  wraz z przygotowaniem podłoża i ręczne wykonanie wyprawy elewacyjnej cienkowarstwowej</t>
  </si>
  <si>
    <t>Ochrona narożników kątownikiem metalowym</t>
  </si>
  <si>
    <t>mb</t>
  </si>
  <si>
    <t>Zamocowanie listwy cokołowej</t>
  </si>
  <si>
    <t>Rusztowania zewnętrzne rurowe o wysokości do 25 m</t>
  </si>
  <si>
    <t>Płyta TecTem Insulation Board Indoor gr. 5 cm na masie klejowo- szpachlowej Sz09,Sz10  -p.a</t>
  </si>
  <si>
    <t>Okładziny ścienne i obudowy  z okładziną na szkielecie metalowym pojedynczym, z wypełnieniem wełną mineralną 80/20  profil CW 50, pokrycie 2-krotne, płyta GKB - Sz09,Sz10</t>
  </si>
  <si>
    <t>Ocieplenie ścian budynków płytami styropianowymi -gr. 10 cm  wraz z przygotowaniem podłoża i ręczne wykonanie wyprawy elewacyjnej cienkowarstwowej, ściany z cegły Sz05</t>
  </si>
  <si>
    <t>3.10</t>
  </si>
  <si>
    <t>3.11</t>
  </si>
  <si>
    <t>3.12</t>
  </si>
  <si>
    <t>Komory zraszania blaszane jednostrefowe o wielkości 1 (wydajność powietrza do 8000 m3/h) - Centrala klimatyzacyjna nawiewno-wywiewna 3Ck1, wykonanie wewnętrzne prawe Vn=1400m3/h, Vw=1400m3/h z pełną automatyką</t>
  </si>
  <si>
    <t>Norma: KNR 2-17 0322-01, ORGBUD 1987,biuletyny do 9 1996
BIMES: Instalacje wentylacyjne i klimatyzacyjne</t>
  </si>
  <si>
    <t>1.2.1</t>
  </si>
  <si>
    <t>Agregaty i sprężarki chłodnicze tłokowe, rotacyjne i śrubowe dostarczane w całości o masie 200 kg - Agregat skraplający z pełną automatyką współpracujący z centralą 3Ck1 o wydajności 4,1kW</t>
  </si>
  <si>
    <t>Norma: KNR 7-24 0153-03, ORGBUD wyd.III 1988,biuletyny do 9 1996
BIMES: Urządzenia i instalacje chłodnicze
Warszawa 1998, wyd. IV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</si>
  <si>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</si>
  <si>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</si>
  <si>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</si>
  <si>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</si>
  <si>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</si>
  <si>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</si>
  <si>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</si>
  <si>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</si>
  <si>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</si>
  <si>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</si>
  <si>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</si>
  <si>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</si>
  <si>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</si>
  <si>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1.3.1</t>
  </si>
  <si>
    <t>Wentylatory osiowe o średnicy otworu ssącego do 400 mm z wirnikiem na wale silnika - do wentylacji przewodowej (masa do 90 kg) - Wentylator kanałowy z wyłącznikem serwisowym i opóźniaczem czasowym fi 100mm V=50m3/h, dP=120Pa</t>
  </si>
  <si>
    <t>1.4.1</t>
  </si>
  <si>
    <t>1.4.2</t>
  </si>
  <si>
    <t>1.5.1</t>
  </si>
  <si>
    <t>Kratki wentylacyjne typ A lub N o obw.do 1200 mm - do przewodów stalowych i aluminiowych - Stalowa kratka wentylacyjna nawiewno-wywiewna 300x100 z pojedynczym rzędem poziomych kierownic ustawialnych indywidualnie</t>
  </si>
  <si>
    <t>1.6.1</t>
  </si>
  <si>
    <t>1.7.1</t>
  </si>
  <si>
    <t>Przepustnice jednopłaszczyznowe stalowe kołowe,typ B do przewodów o śr.do 200 mm - przepustnica fi 125 mm</t>
  </si>
  <si>
    <t>1.7.2</t>
  </si>
  <si>
    <t>1.7.3</t>
  </si>
  <si>
    <t>1.8.1</t>
  </si>
  <si>
    <t>1.8.2</t>
  </si>
  <si>
    <t>1.8.3</t>
  </si>
  <si>
    <t>1.8.4</t>
  </si>
  <si>
    <t>1.8.5</t>
  </si>
  <si>
    <t>1.8.6</t>
  </si>
  <si>
    <t>1.9.1</t>
  </si>
  <si>
    <t>Tłumiki akustyczne płytowe prostokątne o obw.do 1500 mm - Tłumik prostokątny 370x300 l=1000</t>
  </si>
  <si>
    <t>1.9.2</t>
  </si>
  <si>
    <t>Tłumiki akustyczne płytowe prostokątne o obw.do 1500 mm - Tłumik prostokątny 370x300 l=1500</t>
  </si>
  <si>
    <t>1.9.3</t>
  </si>
  <si>
    <t>Tłumiki akustyczne płytowe prostokątne o obw.do 1500 mm - Tłumik prostokątny 300x400 l=750</t>
  </si>
  <si>
    <t>1.9.4</t>
  </si>
  <si>
    <t>Tłumiki akustyczne płytowe prostokątne o obw.do 1500 mm - Tłumik prostokątny 400x250 l=1500</t>
  </si>
  <si>
    <t>1.10.1</t>
  </si>
  <si>
    <t>Czerpnie lub wyrzutnie ścienne prostokątne typ A o obwodzie do 2060 mm - Czerpnia ścienna prostokątna 500x400</t>
  </si>
  <si>
    <t>Norma: KNR-W 2-17 0146-03, WACETOB wyd.I 1992
BIMES: Instalacje wentylacyjne i klimatyzacyjne (wersja Wacetob 1992r)</t>
  </si>
  <si>
    <t>1.10.2</t>
  </si>
  <si>
    <t>Czerpnie lub wyrzutnie ścienne prostokątne typ A o obwodzie do 3260 mm - Wyrzutnia ścienna prostokątna 700x400</t>
  </si>
  <si>
    <t>Norma: KNR-W 2-17 0146-04, WACETOB wyd.I 1992
BIMES: Instalacje wentylacyjne i klimatyzacyjne (wersja Wacetob 1992r)</t>
  </si>
  <si>
    <t>1.11.1</t>
  </si>
  <si>
    <t>1.11.2</t>
  </si>
  <si>
    <t>1.11.3</t>
  </si>
  <si>
    <t>1.11.4</t>
  </si>
  <si>
    <t>1.11.5</t>
  </si>
  <si>
    <t>1.11.6</t>
  </si>
  <si>
    <t>1.11.7</t>
  </si>
  <si>
    <t>1.12.1</t>
  </si>
  <si>
    <t>1.12.2</t>
  </si>
  <si>
    <t>1.12.3</t>
  </si>
  <si>
    <t>1.13.1</t>
  </si>
  <si>
    <t>1.13.2</t>
  </si>
  <si>
    <t>1.14.1</t>
  </si>
  <si>
    <t>Izolacja jednowarstwowa grubości 6mm rurociągów o średnicy 16mm otulinami z pianki PE</t>
  </si>
  <si>
    <t>Grzejnik stalowy płytowy dolnozasilany typ 22, wysokość H = 300 mm, z płaską płytą czołową, z ukrytymi podłączeniami oraz dopasowaną kratką (pokrywą) górną oraz osłonami bocznymi.Grzejnik z wbudowanym zaworem  termostatycznym z precyzyjną nastawą wstępną oraz korkiem spustowym i odpowietrznikiem - V22 30/0,8</t>
  </si>
  <si>
    <t>Grzejnik stalowy płytowy dolnozasilany typ 22, wysokość H = 600 mm, z płaską płytą czołową, z ukrytymi podłączeniami oraz dopasowaną kratką (pokrywą) górną oraz osłonami bocznymi.Grzejnik z wbudowanym zaworem  termostatycznym z precyzyjną nastawą wstępną oraz korkiem spustowym i odpowietrznikiem - V22 60/0,72</t>
  </si>
  <si>
    <t>Grzejnik stalowy płytowy dolnozasilany typ 22, wysokość H = 900 mm, z płaską płytą czołową, z ukrytymi podłączeniami oraz dopasowaną kratką (pokrywą) górną oraz osłonami bocznymi.Grzejnik z wbudowanym zaworem  termostatycznym z precyzyjną nastawą wstępną oraz korkiem spustowym i odpowietrznikiem - V22 90/0,0,52</t>
  </si>
  <si>
    <t>Grzejnik stalowy płytowy bocznozasilany typ 11, wysokość H = 600 mm, z płaską płytą czołową, z ukrytymi podłączeniami oraz dopasowaną kratką (pokrywą) górną oraz osłonami bocznymi. - C11 60/1,2</t>
  </si>
  <si>
    <t>Grzejnik stalowy płytowy bocznozasilany typ 22, wysokość H = 600 mm, z płaską płytą czołową, z ukrytymi podłączeniami oraz dopasowaną kratką (pokrywą) górną oraz osłonami bocznymi. - C22 60/0,5</t>
  </si>
  <si>
    <t>Grzejnik stalowy płytowy bocznozasilany typ 22, wysokość H = 600 mm, z płaską płytą czołową, z ukrytymi podłączeniami oraz dopasowaną kratką (pokrywą) górną oraz osłonami bocznymi. - C22 60/0,7</t>
  </si>
  <si>
    <t>Montaż ciepłomierzy o średnicy króćców przyłączeniowych 15mm do pomiaru zużycia energii cieplnej w wodnych instalacjach grzewczych. Ciepłomierz kompaktowy DN15, przepływ minimalny qi = 24 l/h, przepływ nominalny qp=0,6 m3/h długość L = 110 mm</t>
  </si>
  <si>
    <t xml:space="preserve">Wydanie:  wyd.I 2001
</t>
  </si>
  <si>
    <t>Elastyczna rura preizolowana, samokompensująca się, przeznaczona do transportu wody grzewczej. Rury przewodowe: 2 x polietylen sieciowany    PE-Xa z warstwą antydyfuzyjną, maksymalna temperatura robocza: 95 st. C. Izolacja: wielowarstwowa, elastyczna, wykonana z zamkniętokomórkowego spienionego PE_X, odporna na starzenie oraz zintegrowana kolorowa wewnętrzna część izolacji. Karbowana rura osłonowa z PE-HD. We wspólnej izolacji i obudowie prowadzone 2 rury 32x2,9. Średnica zewnętrzna całej rury preizolowanej wynosi 175 mm</t>
  </si>
  <si>
    <t>Próby szczelności rurociągów sieci cieplnych</t>
  </si>
  <si>
    <t>Uruchomienie rurociągu sieci cieplnych</t>
  </si>
  <si>
    <t>Próby, regulacja i uruchomienie ciepła technologicznego z dostawą 50 dm3 glikolu etylowego 35%</t>
  </si>
  <si>
    <t>Rura wielowarstwowa PE-Xb/Al/PE-HD d=26x3,0 mm - p.a.</t>
  </si>
  <si>
    <t>Izolacja jednowarstwowa grubości 20mm rurociągów o średnicy d=26mm otulinami z pianki PE</t>
  </si>
  <si>
    <t>Zawory kulowe o średnicy nominalnej 15mm małe</t>
  </si>
  <si>
    <t>Zawór antyskażeniowy, kombinacja izolatora przepływów zwrotnych z zaworem zwrotnym d=20 mm</t>
  </si>
  <si>
    <t>Dodatki za podejścia dopływowe o połączeniu sztywnym w rurociągach z tworzyw sztucznych o średnicy 20mm do podrzewaczy</t>
  </si>
  <si>
    <t>Zeszyt 11 1991r. Montaż typowych obudów tablic rozdzielczych według kat. et 75 w budownictwie ogólnym, obudowa o powierzchni do 0.8·m2- Rozdzielnica oficyny TRO, kpl</t>
  </si>
  <si>
    <t>Montaż na gotowym podłożu łączników i przycisków instalacyjnych z podłączeniem, łącznik p/t w puszce instalacyjnej świecznikowy</t>
  </si>
  <si>
    <t>Montaż na gotowym podłożu opraw świetlówkowych z blachy stalowej z kloszem z tworzyw sztucznych lub rastrem metalowym względnie z tworzyw sztucznych, z podłączeniem, przykręcane 1x20W, końcowe OP3-G3</t>
  </si>
  <si>
    <t>Montaż na gotowym podłożu opraw świetlówkowych z blachy stalowej z kloszem z tworzyw sztucznych lub rastrem metalowym względnie z tworzyw sztucznych, z podłączeniem, przykręcane 1x40W K1</t>
  </si>
  <si>
    <t>Montaż na gotowym podłożu opraw świetlówkowych z blachy stalowej z kloszem z tworzyw sztucznych lub rastrem metalowym względnie z tworzyw sztucznych, z podłączeniem, przykręcane 1x40W -OP.nt</t>
  </si>
  <si>
    <t>Montaż na gotowym podłożu opraw świetlówkowych z blachy stalowej z kloszem z tworzyw sztucznych lub rastrem metalowym względnie z tworzyw sztucznych, z podłączeniem, przykręcane 1x40W -P1</t>
  </si>
  <si>
    <t>Montaż na gotowym podłożu opraw świetlówkowych z blachy stalowej z kloszem z tworzyw sztucznych lub rastrem metalowym względnie z tworzyw sztucznych, z podłączeniem, przykręcane 1x40W -S1</t>
  </si>
  <si>
    <t>p.a. Wyrównanie istniejącej podbudowy, mieszanką betonową, zagęszczenie mechaniczne, średnia grubość warstwy po zagęszczeniu do 10 cm - chudy beton B15 zatarty z pospółką z HYDROSTOPU lub materiału równoważnego</t>
  </si>
  <si>
    <t>Złączki 32x2,9-G1 - p.a.</t>
  </si>
  <si>
    <t>Kosztorys ofertowy</t>
  </si>
  <si>
    <t>Opis robót</t>
  </si>
  <si>
    <t>Jedn.miary</t>
  </si>
  <si>
    <t>Ilość przedm.</t>
  </si>
  <si>
    <t>Cena jednostkowa</t>
  </si>
  <si>
    <t>Uwagi</t>
  </si>
  <si>
    <t>Okładzina konstrukcji stalowej płytami  w EI 120 -p.a</t>
  </si>
  <si>
    <t>Razem IV. Iniekcja B</t>
  </si>
  <si>
    <t>Razem III. Iniekcja A</t>
  </si>
  <si>
    <t>Razem I. Roboty wyburzeniowe</t>
  </si>
  <si>
    <t>Razem II. Roboty wymiana stropu</t>
  </si>
  <si>
    <t>Razem V. Ścianki działowe</t>
  </si>
  <si>
    <t>Razem VII. Posadzki</t>
  </si>
  <si>
    <t xml:space="preserve">VIII. Roboty wykończeniowe </t>
  </si>
  <si>
    <t>Razem VIII. Roboty wykończeniowe</t>
  </si>
  <si>
    <t>Razem IX. Sufity podwieszone</t>
  </si>
  <si>
    <t>Razem X. Montaż nowej stolarki drzwiowej</t>
  </si>
  <si>
    <t>Razem XII. Montaż nowej stolarki drzwiowej bud. B</t>
  </si>
  <si>
    <t>Razem XI. Montaż nowej stolarki drzwiowej bud. A</t>
  </si>
  <si>
    <t>Razem XIII. Renowacja stolarki drzwiowej zewnętrznej bud. A</t>
  </si>
  <si>
    <t>Razem XIV. Renowacja stolarki drzwiowej zewnętrznej bud. B</t>
  </si>
  <si>
    <t>Razem XV. WYMIANA KONSTRUKCJI DACHU OFICYNY</t>
  </si>
  <si>
    <t>Razem XVI. WYMIANA POKRYCIA DACHU BUD. B</t>
  </si>
  <si>
    <t>Razem XVII. WYMIANA POKRYCIA DACHU BUD. A - 
ROBOTY POZOSTAŁE</t>
  </si>
  <si>
    <t>Razem XVIII. Docieplenie ścian zewnętrznych "B"</t>
  </si>
  <si>
    <t>Razem XIX. Mała architektura - podwórko</t>
  </si>
  <si>
    <t>Instalacja wody zimnej</t>
  </si>
  <si>
    <t>Razem XX. INSTALACJA WOD-KAN BUD. A BEZ PODDASZA I BUD. B</t>
  </si>
  <si>
    <t>Razem XXI. INSTALACJA WOD-KAN BUD. A  PODDASZE</t>
  </si>
  <si>
    <t>Instalacja hydrantowa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</si>
  <si>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</si>
  <si>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</si>
  <si>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</si>
  <si>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</si>
  <si>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</si>
  <si>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</si>
  <si>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</si>
  <si>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</si>
  <si>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</si>
  <si>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</si>
  <si>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</si>
  <si>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</si>
  <si>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</si>
  <si>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</si>
  <si>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</si>
  <si>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</si>
  <si>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</si>
  <si>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</si>
  <si>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</si>
  <si>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Instalacja kanalizacyjna</t>
  </si>
  <si>
    <t>Razem XXII. INSTALACJA WENTYLACJI BUD. A  BEZ PODDASZA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</si>
  <si>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</si>
  <si>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</si>
  <si>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</si>
  <si>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</si>
  <si>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</si>
  <si>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</si>
  <si>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</si>
  <si>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</si>
  <si>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</si>
  <si>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</si>
  <si>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</si>
  <si>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</si>
  <si>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</si>
  <si>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</si>
  <si>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</si>
  <si>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</si>
  <si>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</si>
  <si>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</si>
  <si>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1.4.3</t>
  </si>
  <si>
    <t>1.4.4</t>
  </si>
  <si>
    <t>1.4.5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</si>
  <si>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</si>
  <si>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</si>
  <si>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</si>
  <si>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</si>
  <si>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</si>
  <si>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</si>
  <si>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</si>
  <si>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</si>
  <si>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</si>
  <si>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</si>
  <si>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</si>
  <si>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</si>
  <si>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</si>
  <si>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</si>
  <si>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</si>
  <si>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</si>
  <si>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</si>
  <si>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</si>
  <si>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</si>
  <si>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1.6.2</t>
  </si>
  <si>
    <t>1.6.3</t>
  </si>
  <si>
    <t>1.6.4</t>
  </si>
  <si>
    <t>1.6.5</t>
  </si>
  <si>
    <t>1.6.6</t>
  </si>
  <si>
    <t>1.7.4</t>
  </si>
  <si>
    <t>1.7.5</t>
  </si>
  <si>
    <t>1.7.6</t>
  </si>
  <si>
    <t>1.7.7</t>
  </si>
  <si>
    <t>1.7.8</t>
  </si>
  <si>
    <t>1.9.5</t>
  </si>
  <si>
    <t>1.9.6</t>
  </si>
  <si>
    <t>1.9.7</t>
  </si>
  <si>
    <t>1.9.8</t>
  </si>
  <si>
    <t>1.9.9</t>
  </si>
  <si>
    <t>1.12.4</t>
  </si>
  <si>
    <t>1.12.5</t>
  </si>
  <si>
    <t>1.12.6</t>
  </si>
  <si>
    <t>1.12.7</t>
  </si>
  <si>
    <t>1.13.3</t>
  </si>
  <si>
    <t>1.13.4</t>
  </si>
  <si>
    <t>1.13.5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</si>
  <si>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</si>
  <si>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</si>
  <si>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</si>
  <si>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</si>
  <si>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</si>
  <si>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</si>
  <si>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</si>
  <si>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</si>
  <si>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1.14.10</t>
  </si>
  <si>
    <t>1.14.11</t>
  </si>
  <si>
    <t>1.14.12</t>
  </si>
  <si>
    <t>1.14.13</t>
  </si>
  <si>
    <t>1.14.14</t>
  </si>
  <si>
    <t>1.14.15</t>
  </si>
  <si>
    <t>1.15.1</t>
  </si>
  <si>
    <t>1.15.2</t>
  </si>
  <si>
    <t>1.15.3</t>
  </si>
  <si>
    <t>1.15.4</t>
  </si>
  <si>
    <t>1.16.1</t>
  </si>
  <si>
    <t>1.16.2</t>
  </si>
  <si>
    <t>1.16.3</t>
  </si>
  <si>
    <t>1.16.4</t>
  </si>
  <si>
    <t>1.16.5</t>
  </si>
  <si>
    <t>1.16.6</t>
  </si>
  <si>
    <t>1.16.7</t>
  </si>
  <si>
    <t>1.16.8</t>
  </si>
  <si>
    <t>1.16.9</t>
  </si>
  <si>
    <t>1.16.10</t>
  </si>
  <si>
    <t>1.16.11</t>
  </si>
  <si>
    <t>1.16.12</t>
  </si>
  <si>
    <t>1.16.13</t>
  </si>
  <si>
    <t>1.16.14</t>
  </si>
  <si>
    <t>1.16.15</t>
  </si>
  <si>
    <t>1.17.1</t>
  </si>
  <si>
    <t>1.17.2</t>
  </si>
  <si>
    <t>1.17.3</t>
  </si>
  <si>
    <t>1.18.1</t>
  </si>
  <si>
    <t>1.18.2</t>
  </si>
  <si>
    <t>1.18.3</t>
  </si>
  <si>
    <t>1.18.4</t>
  </si>
  <si>
    <t>1.18.5</t>
  </si>
  <si>
    <t>1.19.1</t>
  </si>
  <si>
    <t>1.10.3</t>
  </si>
  <si>
    <t>1.10.4</t>
  </si>
  <si>
    <t>1.10.5</t>
  </si>
  <si>
    <t>1.10.6</t>
  </si>
  <si>
    <t>1.10.7</t>
  </si>
  <si>
    <t>1.11.8</t>
  </si>
  <si>
    <t>1.11.9</t>
  </si>
  <si>
    <t>1.11.10</t>
  </si>
  <si>
    <t>1.11.11</t>
  </si>
  <si>
    <t>Instalacja wentylacji poddasze bud. A</t>
  </si>
  <si>
    <t>Razem XXIV. INSTALACJA WENTYLACJI BUD. B</t>
  </si>
  <si>
    <t>Razem XXIII. INSTALACJA WENTYLACJI BUD. A  PODDASZE</t>
  </si>
  <si>
    <t>Jedn. 
Miary</t>
  </si>
  <si>
    <t>Razem XXV. Klimatyzacja+technologia</t>
  </si>
  <si>
    <t>1.3.20</t>
  </si>
  <si>
    <t>1.3.21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</si>
  <si>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</si>
  <si>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</si>
  <si>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</si>
  <si>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</si>
  <si>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</si>
  <si>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</si>
  <si>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</si>
  <si>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</si>
  <si>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</si>
  <si>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</si>
  <si>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</si>
  <si>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</si>
  <si>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</si>
  <si>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</si>
  <si>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</si>
  <si>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</si>
  <si>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</si>
  <si>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</si>
  <si>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</si>
  <si>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</si>
  <si>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1.10.8</t>
  </si>
  <si>
    <t>1.15.5</t>
  </si>
  <si>
    <t>1.17.4</t>
  </si>
  <si>
    <t>1.17.5</t>
  </si>
  <si>
    <t>1.17.6</t>
  </si>
  <si>
    <t>1.17.7</t>
  </si>
  <si>
    <t>1.17.8</t>
  </si>
  <si>
    <t>1.17.9</t>
  </si>
  <si>
    <t>1.17.10</t>
  </si>
  <si>
    <t>1.18.6</t>
  </si>
  <si>
    <t>1.18.7</t>
  </si>
  <si>
    <t>1.18.8</t>
  </si>
  <si>
    <t>1.18.9</t>
  </si>
  <si>
    <t>1.18.10</t>
  </si>
  <si>
    <t>1.18.11</t>
  </si>
  <si>
    <t>1.18.12</t>
  </si>
  <si>
    <t>1.18.13</t>
  </si>
  <si>
    <t>1.19.2</t>
  </si>
  <si>
    <t>1.19.3</t>
  </si>
  <si>
    <t>1.19.4</t>
  </si>
  <si>
    <t>1.19.5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</si>
  <si>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</si>
  <si>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</si>
  <si>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</si>
  <si>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</si>
  <si>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</si>
  <si>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</si>
  <si>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</si>
  <si>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</si>
  <si>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</si>
  <si>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</si>
  <si>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</si>
  <si>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1.21.1</t>
  </si>
  <si>
    <t>1.21.2</t>
  </si>
  <si>
    <t>1.21.3</t>
  </si>
  <si>
    <t>1.21.4</t>
  </si>
  <si>
    <t>1.22.1</t>
  </si>
  <si>
    <t>1.22.2</t>
  </si>
  <si>
    <t>1.22.3</t>
  </si>
  <si>
    <t>1.23.1</t>
  </si>
  <si>
    <t>1.23.2</t>
  </si>
  <si>
    <t>1.24.1</t>
  </si>
  <si>
    <t>1.24.2</t>
  </si>
  <si>
    <t>1.24.3</t>
  </si>
  <si>
    <t>1.24.4</t>
  </si>
  <si>
    <t>1.25.1</t>
  </si>
  <si>
    <t>1.25.2</t>
  </si>
  <si>
    <t>1.26.1</t>
  </si>
  <si>
    <t>1.26.2</t>
  </si>
  <si>
    <t>Razem XXVI. CO+CT BUDYNEK A BEZ PODDASZA</t>
  </si>
  <si>
    <t>Razem XXVII. INSTALACJA CO+CT BUDYNEK A PODDASZE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</si>
  <si>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</si>
  <si>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</si>
  <si>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</si>
  <si>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</si>
  <si>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</si>
  <si>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</si>
  <si>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</si>
  <si>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</si>
  <si>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</si>
  <si>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</si>
  <si>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</si>
  <si>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</si>
  <si>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</si>
  <si>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Razem XXVIII. INSTALACJA CO+CT BUDYNEK B</t>
  </si>
  <si>
    <t>XXIX. Instalacje elektryczne - budynek A - bez poddasza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</si>
  <si>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</si>
  <si>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</si>
  <si>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</si>
  <si>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</si>
  <si>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</si>
  <si>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</si>
  <si>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</si>
  <si>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</si>
  <si>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</si>
  <si>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</si>
  <si>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</si>
  <si>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</si>
  <si>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</si>
  <si>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</si>
  <si>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</si>
  <si>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</si>
  <si>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</si>
  <si>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</si>
  <si>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</si>
  <si>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</si>
  <si>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</si>
  <si>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</si>
  <si>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</si>
  <si>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</si>
  <si>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</si>
  <si>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</si>
  <si>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</si>
  <si>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Razem XXIX. INSTALACJA ELEKTRYCZNA BUDYNEK A BEZ PODDASZA</t>
  </si>
  <si>
    <t>XXX. Instalacje elektryczne - budynek A - poddasze</t>
  </si>
  <si>
    <t>XXXI. Instalacje elektryczne - budynek B</t>
  </si>
  <si>
    <t>Razem XXXI. INSTALACJA ELEKTRYCZNA BUDYNEK B</t>
  </si>
  <si>
    <t>Razem XXX. INSTALACJA ELEKTRYCZNA BUDYNEK A  PODDASZE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</si>
  <si>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</si>
  <si>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</si>
  <si>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</si>
  <si>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</si>
  <si>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</si>
  <si>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</si>
  <si>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</si>
  <si>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</si>
  <si>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</si>
  <si>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</si>
  <si>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</si>
  <si>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</si>
  <si>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9.9</t>
  </si>
  <si>
    <t>9.10</t>
  </si>
  <si>
    <t>Razem XXXII. INSTALACJA ELEKTRYCZNA BUDYNEK A I B</t>
  </si>
  <si>
    <t xml:space="preserve"> XXXIII. Instalacje niskoprądowe: strukturalna, urządzeń aktywnych, KD, CCTV, BMS, przyzywowa</t>
  </si>
  <si>
    <t>Razem XXXIII.  Instalacje niskoprądowe: strukturalna, urządzeń aktywnych, KD, CCTV, BMS, przyzywowa</t>
  </si>
  <si>
    <t xml:space="preserve"> XXXIV. Instalacje p.poż: SSP i oddymianie</t>
  </si>
  <si>
    <t xml:space="preserve"> XXXV. Instalacja fotowoltaiczna</t>
  </si>
  <si>
    <t>Razem XXXV. Instalacja fotowoltaiczna</t>
  </si>
  <si>
    <t>Razem XXXIV. Instalacje p.poż: SSP i oddymianie</t>
  </si>
  <si>
    <t>L.p.</t>
  </si>
  <si>
    <t>Roboty wyburzeniowe w budynku wraz ze zmianami konstrukcyjnymi</t>
  </si>
  <si>
    <t>Wymiana stropu nad III piętrem wraz z konstrukcją stalową poddasza - Budynek główny A - obudowa konstrukcji poddasza</t>
  </si>
  <si>
    <t>XXXII. Instalacje elektryczne - budynek A i B roboty pozostałe</t>
  </si>
  <si>
    <t xml:space="preserve">XXVIII. Instalacja CO, CT i C.W.U. - budynek "B" </t>
  </si>
  <si>
    <t>XXVII. Instalacja CO, CT i C.W.U. - budynek "A" poddasze</t>
  </si>
  <si>
    <t>XXVI. Instalacja CO, CT i C.W.U. - budynek "A" bez poddasza</t>
  </si>
  <si>
    <t>XXV. Instalacja wentylacji  - klimatyzacja i technologia - budynek "A" i "B"</t>
  </si>
  <si>
    <t>XXIV. Instalacja wentylacji  - budynek "B"</t>
  </si>
  <si>
    <t>XXIII. Instalacja wentylacji  - budynek "A" poddasze</t>
  </si>
  <si>
    <t>XXII. Instalacja wentylacji  - budynek "A" bez poddasza</t>
  </si>
  <si>
    <t>XXI. Instalacja wod-kan - budynek "A" poddasze</t>
  </si>
  <si>
    <t>XX. Instalacja wod-kan - budynek "A" bez poddasza i budynek "B"</t>
  </si>
  <si>
    <t>XIX. Mała architektura - remont podwórka</t>
  </si>
  <si>
    <t>Jedn.
miary</t>
  </si>
  <si>
    <t>XVIII. Docieplenie ścian  zewnętrznych "B"</t>
  </si>
  <si>
    <t>XVII. Wymiana pokrycia dachu – budynek "A - roboty budowlane pozostałe do wykonania.</t>
  </si>
  <si>
    <t>XVI. Wymiana pokrycia dachu - budynek "B"</t>
  </si>
  <si>
    <t>XV. Wymiana konstrukcji dachu - budynek "B"</t>
  </si>
  <si>
    <t>XIV. Renowacja stolarki drzwiowej zewnętrznej - budynek "B"</t>
  </si>
  <si>
    <t>XIII. Renowacja stolarki drzwiowej zewnętrznej - budynek "A"</t>
  </si>
  <si>
    <t>XII. Wymiana i renowacja stolarki okiennej budynek "B"</t>
  </si>
  <si>
    <t>XI. Wymiana i renowacja stolarki okiennej budynek "A"</t>
  </si>
  <si>
    <t>X. Montaż nowej stolarki i ślusarki  drzwiowej</t>
  </si>
  <si>
    <t>IX. Sufity podwieszone</t>
  </si>
  <si>
    <t>VII. Posadzki</t>
  </si>
  <si>
    <t>V. Ścianki działowe</t>
  </si>
  <si>
    <t>IV. Izolacja pozioma - Iniekcja "B"</t>
  </si>
  <si>
    <t>III. Izolacja pozioma - Iniekcja "A"</t>
  </si>
  <si>
    <t>II . Wymiana stropu nad III piętrem wraz z konstrukcją stalową poddasza - Budynek główny A - obudowa konstrukcji poddasza</t>
  </si>
  <si>
    <t>I. Roboty wyburzeniowe w budynku wraz ze zmianami konstrukcyjnymi</t>
  </si>
  <si>
    <t>I</t>
  </si>
  <si>
    <t>II</t>
  </si>
  <si>
    <t>III</t>
  </si>
  <si>
    <t xml:space="preserve">Izolacja pozioma – Iniekcja A </t>
  </si>
  <si>
    <t>IV</t>
  </si>
  <si>
    <t xml:space="preserve">Izolacja pozioma - Iniekcja B </t>
  </si>
  <si>
    <t>V</t>
  </si>
  <si>
    <t>Ścianki działowe</t>
  </si>
  <si>
    <t>VI</t>
  </si>
  <si>
    <t>VII</t>
  </si>
  <si>
    <t>VIII</t>
  </si>
  <si>
    <t>Roboty wykończeniowe</t>
  </si>
  <si>
    <t>IX</t>
  </si>
  <si>
    <t>Sufity podwieszone</t>
  </si>
  <si>
    <t>X</t>
  </si>
  <si>
    <t>Montaż nowej stolarki i ślusarki drzwiowej</t>
  </si>
  <si>
    <t>XI</t>
  </si>
  <si>
    <t>Wymiana i renowacja stolarki okiennej budynek "A"</t>
  </si>
  <si>
    <t>XII</t>
  </si>
  <si>
    <t>Wymiana i renowacja stolarki okiennej budynek "B"</t>
  </si>
  <si>
    <t>XIII</t>
  </si>
  <si>
    <t>Renowacja stolarki drzwiowej zewnętrznej - budynek "A"</t>
  </si>
  <si>
    <t>XIV</t>
  </si>
  <si>
    <t>Renowacja stolarki drzwiowej zewnętrznej - budynek "B"</t>
  </si>
  <si>
    <t>XV</t>
  </si>
  <si>
    <t>Wymiana konstrukcji dachu - budynek "B"</t>
  </si>
  <si>
    <t>XVI</t>
  </si>
  <si>
    <t>Wymiana pokrycia dachu - budynek "B"</t>
  </si>
  <si>
    <t>XVII</t>
  </si>
  <si>
    <t>Wymiana pokrycia dachu – budynek "A" - Roboty budowlane pozostałe do wykonania</t>
  </si>
  <si>
    <t>XVIII</t>
  </si>
  <si>
    <t>XIX</t>
  </si>
  <si>
    <t>Mała architektura - remont podwórka</t>
  </si>
  <si>
    <t>XX</t>
  </si>
  <si>
    <t>Instalacja wod-kan - budynek "A" bez poddasza i budynek "B"</t>
  </si>
  <si>
    <t>XXI</t>
  </si>
  <si>
    <t>Instalacja wod-kan - budynek "A" poddasze</t>
  </si>
  <si>
    <t>XXII</t>
  </si>
  <si>
    <t>Instalacja wentylacji  - budynek "A" bez poddasza</t>
  </si>
  <si>
    <t>XXIII</t>
  </si>
  <si>
    <t>Instalacja wentylacji  - budynek "A" poddasze</t>
  </si>
  <si>
    <t>XXIV</t>
  </si>
  <si>
    <t>Instalacja wentylacji  - budynek "B"</t>
  </si>
  <si>
    <t>XXV</t>
  </si>
  <si>
    <t>Instalacja wentylacji  - klimatyzacja i technologia - budynek "A" i "B"</t>
  </si>
  <si>
    <t>XXVI</t>
  </si>
  <si>
    <t>Instalacja CO, CT i C.W.U. - budynek "A" bez poddasza</t>
  </si>
  <si>
    <t>XXVII</t>
  </si>
  <si>
    <t>Instalacja CO, CT i C.W.U. - budynek "A" poddasze</t>
  </si>
  <si>
    <t>XXVIII</t>
  </si>
  <si>
    <t xml:space="preserve">Instalacja CO, CT i C.W.U. - budynek "B" </t>
  </si>
  <si>
    <t>XXIX</t>
  </si>
  <si>
    <t>Instalacja elektryczna - budynek "A" bez poddasza</t>
  </si>
  <si>
    <t>XXX</t>
  </si>
  <si>
    <t>Instalacja elektryczna - budynek "A" poddasze</t>
  </si>
  <si>
    <t>XXXI</t>
  </si>
  <si>
    <t>Instalacja elektryczna - budynek "B"</t>
  </si>
  <si>
    <t>XXXII</t>
  </si>
  <si>
    <t>Instalacja elektryczna - budynek  "A" i "B" roboty pozostałe</t>
  </si>
  <si>
    <t>XXXIII</t>
  </si>
  <si>
    <t>Instalacje niskoprądowe: strukturalna, urządzeń aktywnych, KD, CCTV, BMS, przyzywowa - budynek  "A" i "B"</t>
  </si>
  <si>
    <t>XXXIV</t>
  </si>
  <si>
    <t>Instalacje p.poż: SSP i oddymianie - budynek  "A" i "B"</t>
  </si>
  <si>
    <t>XXXV</t>
  </si>
  <si>
    <t>Łączna wartość zadania netto</t>
  </si>
  <si>
    <t>Wartość VAT wg stawki …..%</t>
  </si>
  <si>
    <t>Łączna wartość zadania brutto (cena ofertowa brutto)</t>
  </si>
  <si>
    <t>ZESTAWIENIE KOSZTÓW ZADANIA</t>
  </si>
  <si>
    <t xml:space="preserve"> Wartość netto
[PLN]</t>
  </si>
  <si>
    <t>Docieplenie ścian zewnętrznych - budynek "B"</t>
  </si>
  <si>
    <t>XXXVI</t>
  </si>
  <si>
    <t>Rozbiórka garaży</t>
  </si>
  <si>
    <t xml:space="preserve"> XXXVI. Rozbiórka garaży</t>
  </si>
  <si>
    <t>Razem XXXVI. Rozbiórka garaży</t>
  </si>
  <si>
    <t>Ogrodzenia pełne z blachy fałdowej ocynkowanej na słupkach stalowych, rozebranie</t>
  </si>
  <si>
    <t xml:space="preserve">Demontaz instalacji elektrycznej </t>
  </si>
  <si>
    <t>Odłaczenie budynków od zasilania mediów</t>
  </si>
  <si>
    <t>Rozebranie rynien z blachy nie nadajacej sie do u¿ytku</t>
  </si>
  <si>
    <t>Rozebranie rur spustowych z blachy nie nadajacej sie do u¿ytku</t>
  </si>
  <si>
    <t>Rozebranie obróbek blacharskich: murów ogniowych, okapów kołnierzy,
gzymsów itp. z blachy nie nadajacej sie do u¿ytku</t>
  </si>
  <si>
    <t>Rozebranie pokrycia dachowego z papy, papa na betonie na zakład</t>
  </si>
  <si>
    <t>Rozebranie płyt dachowych ¿elbetowych, przy grubosci płyty do 15 cm</t>
  </si>
  <si>
    <t>Rozebranie belek i podciagów jako niezale¿nych konstrukcji</t>
  </si>
  <si>
    <t>Wykucie z muru, oscie¿nic drewnianych, powierzchnia ponad 2˙m2</t>
  </si>
  <si>
    <t>Wykucie z muru, oscie¿nic stalowych lub krat okiennych, powierzchnia ponad 2˙m2</t>
  </si>
  <si>
    <t>Rozebranie konstrukcji stalowej ramy z rur stalowych 4 x100x40x5 -p.a m2</t>
  </si>
  <si>
    <t>Przecinanie poprzeczne palnikiem tlenowym stalowych rur stalowych , wysokosci 80-100 mm-p.a.</t>
  </si>
  <si>
    <t>Rozebranie murów z cegły powy¿ej terenu, wolnostojace o wysokosci do 9m, na zaprawie cementowo-wapiennej</t>
  </si>
  <si>
    <t>Rozebranie podło¿a, z betonu ¿wirowego grubosci do 15 cm</t>
  </si>
  <si>
    <t>Wykopy o scianach pionowych przy odkrywaniu odcinkami istniejacych fundamentów, głebokosc do 1,5˙m w gruncie kategorii III</t>
  </si>
  <si>
    <t>Rozebranie betonowych i ¿elbetowych ław, stop i fundamentów pod maszyny, ¿elbetowych, grubosci do 70 cm</t>
  </si>
  <si>
    <t>Zasypanie wykopów z przerzutem ziemi na odległosc do 3˙m i ubiciem warstwami co 15˙cm, grunt kategorii III</t>
  </si>
  <si>
    <t>Dowiezienie ziemi taczkami na odległosc do 10˙m, grunt kategorii III- do zasypu</t>
  </si>
  <si>
    <t>Wywóz złomu z terenu rozbiórki, samochodem skrzyniowym na odległosc do 1 km, z załadunkiem i wyładunkiem recznym, samochód 5-10 t</t>
  </si>
  <si>
    <t>Wywóz złomu z terenu rozbiórki, samochodem skrzyniowym na odległosc do 1 km, nakłady uzupełniajace za ka¿dy dalszy rozpoczety 1 km odległosci ponad 1 km, samochód 5-10 t</t>
  </si>
  <si>
    <t>Wywiezienie gruzu z terenu rozbiórki przy recznym załadowaniu i
mechanicznym wyładowaniu samochodem samowyładowczym, na
odległosc do 1˙km</t>
  </si>
  <si>
    <t>Wywiezienie gruzu z terenu rozbiórki przy recznym załadowaniu i
wyładowaniu, (za ka¿dy rozpoczety 1 km ponad 1 km)) samochodem cie¿arowym skrzyniowym</t>
  </si>
  <si>
    <t>Przyjecie na składowisko i Utylizacja materiałów z rozbiórki</t>
  </si>
  <si>
    <r>
      <t xml:space="preserve">Zgodnie z SWZ Rozdz. IV ust. 1 pkt. a) termin wykonania robót do </t>
    </r>
    <r>
      <rPr>
        <b/>
        <sz val="8"/>
        <color rgb="FFFF0000"/>
        <rFont val="Verdana"/>
        <family val="2"/>
        <charset val="238"/>
      </rPr>
      <t>20.11.2021r.</t>
    </r>
  </si>
  <si>
    <t>PRACE KONSERWATORSKIE WYSTROJU</t>
  </si>
  <si>
    <t>SCHODY MARMUROWE - 
Czyszczenie powierzchni elementów kamiennych metoda termodynamiczną z zastosowaniem goracej pary wodnej pod cisnieniem -p.a</t>
  </si>
  <si>
    <t>Renowacja drzwi wraz z oscieżnicą zgodnie z wytycznymi konserwatora zabytków typDR1 o wym. 138X247/60+60/X240 wraz z ponownym montażem - Kalkulacja indywidualna</t>
  </si>
  <si>
    <t>Wykonanie szpalet  zgodnie z wytycznymi konserwatora zabytków - Kalkulacja indywidualna</t>
  </si>
  <si>
    <t>Prace konserwatorskie wystroju</t>
  </si>
  <si>
    <t xml:space="preserve">Razem VI. Prace konserwatorskie wystroju  </t>
  </si>
  <si>
    <t>VI. Prace konserwatorskie wystroju</t>
  </si>
  <si>
    <t>Rekonstrukcja tynków tynk wewn. kąt III z zaprawy cement. lub cem-. wapiennej w pomieszceniach o wys. do 4 m z przygot. zaprawy na ścianach ceramicznych o pow. do 5 m2 (poz 30)- Przyjeto 40 %</t>
  </si>
  <si>
    <t>Rekonstrukcja tynków tynk wewn. kąt III z zaprawy cement. lub cem-. wapiennej w pomieszceniach o wys. do 4 m z przygot. zaprawy na stropach ceram. beczk, łukowych do 5 m2 (poz 38)</t>
  </si>
  <si>
    <t>Wzmocnienie, konsolidacja warstw -p.a</t>
  </si>
  <si>
    <t>Rekonstrukcja elementów architektonicznych, profili, gzymsów, obramowań zaprawą mineralną  - Kalkulacja indywidualna</t>
  </si>
  <si>
    <t xml:space="preserve">Płytki ceramiczne historyczne 
renowacja: SZLIFOWANIE, CZYSZCZENIE-Kalkulacja indywidualna 
</t>
  </si>
  <si>
    <t>Załącznik nr 3A do SWZ BZP-36/2021 - formularz kosztorysu ofertowego</t>
  </si>
  <si>
    <r>
      <t xml:space="preserve"> </t>
    </r>
    <r>
      <rPr>
        <b/>
        <sz val="8"/>
        <color rgb="FF000000"/>
        <rFont val="Verdana"/>
        <family val="2"/>
        <charset val="238"/>
      </rPr>
      <t>Załącznik nr 3A do SWZ nr sprawy BZP-3942-36/2021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</si>
</sst>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\ ###\ ###\ ##0.00####"/>
    <numFmt numFmtId="165" formatCode="#,##0.00\ &quot;zł&quot;"/>
  </numFmts>
  <fonts count="2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9.6"/>
      <color theme="1"/>
      <name val="Arial"/>
      <family val="2"/>
      <charset val="238"/>
    </font>
    <font>
      <sz val="9.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.6"/>
      <color theme="1"/>
      <name val="Tahoma"/>
      <family val="2"/>
    </font>
    <font>
      <b/>
      <sz val="9.6"/>
      <color theme="1"/>
      <name val="Tahom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color theme="1"/>
      <name val="Calibri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99CCFF"/>
        <bgColor auto="1"/>
      </patternFill>
    </fill>
    <fill>
      <patternFill patternType="solid">
        <fgColor rgb="FFFFEFAE"/>
        <bgColor auto="1"/>
      </patternFill>
    </fill>
    <fill>
      <patternFill patternType="solid">
        <fgColor rgb="FFCCFFFF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49" fontId="4" fillId="2" borderId="1" xfId="1" applyNumberFormat="1" applyFont="1" applyFill="1" applyBorder="1" applyAlignment="1">
      <alignment vertical="top" wrapText="1"/>
    </xf>
    <xf numFmtId="0" fontId="5" fillId="0" borderId="0" xfId="0" applyFont="1"/>
    <xf numFmtId="49" fontId="7" fillId="4" borderId="1" xfId="1" applyNumberFormat="1" applyFont="1" applyFill="1" applyBorder="1" applyAlignment="1">
      <alignment vertical="top" wrapText="1"/>
    </xf>
    <xf numFmtId="49" fontId="7" fillId="5" borderId="1" xfId="1" applyNumberFormat="1" applyFont="1" applyFill="1" applyBorder="1" applyAlignment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3" fillId="5" borderId="1" xfId="1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164" fontId="8" fillId="5" borderId="1" xfId="1" applyNumberFormat="1" applyFont="1" applyFill="1" applyBorder="1" applyAlignment="1">
      <alignment vertical="center"/>
    </xf>
    <xf numFmtId="44" fontId="7" fillId="4" borderId="1" xfId="1" applyNumberFormat="1" applyFont="1" applyFill="1" applyBorder="1" applyAlignment="1">
      <alignment vertical="center"/>
    </xf>
    <xf numFmtId="44" fontId="8" fillId="5" borderId="1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5" borderId="1" xfId="1" applyNumberFormat="1" applyFont="1" applyFill="1" applyBorder="1" applyAlignment="1">
      <alignment vertical="center" wrapText="1"/>
    </xf>
    <xf numFmtId="0" fontId="8" fillId="4" borderId="5" xfId="1" applyFont="1" applyFill="1" applyBorder="1" applyAlignment="1">
      <alignment vertical="center" wrapText="1"/>
    </xf>
    <xf numFmtId="0" fontId="8" fillId="5" borderId="1" xfId="1" applyNumberFormat="1" applyFont="1" applyFill="1" applyBorder="1" applyAlignment="1">
      <alignment vertical="center" wrapText="1"/>
    </xf>
    <xf numFmtId="4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4" fontId="7" fillId="4" borderId="5" xfId="1" applyNumberFormat="1" applyFont="1" applyFill="1" applyBorder="1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11" fillId="0" borderId="0" xfId="0" applyFont="1" applyBorder="1"/>
    <xf numFmtId="49" fontId="12" fillId="2" borderId="0" xfId="1" applyNumberFormat="1" applyFont="1" applyFill="1" applyBorder="1" applyAlignment="1">
      <alignment vertical="top" wrapText="1"/>
    </xf>
    <xf numFmtId="0" fontId="11" fillId="0" borderId="0" xfId="0" applyFont="1"/>
    <xf numFmtId="49" fontId="11" fillId="2" borderId="1" xfId="1" applyNumberFormat="1" applyFont="1" applyFill="1" applyBorder="1" applyAlignment="1">
      <alignment vertical="top" wrapText="1"/>
    </xf>
    <xf numFmtId="0" fontId="13" fillId="0" borderId="0" xfId="0" applyFont="1"/>
    <xf numFmtId="49" fontId="13" fillId="2" borderId="1" xfId="1" applyNumberFormat="1" applyFont="1" applyFill="1" applyBorder="1" applyAlignment="1">
      <alignment vertical="top" wrapText="1"/>
    </xf>
    <xf numFmtId="164" fontId="13" fillId="2" borderId="1" xfId="1" applyNumberFormat="1" applyFont="1" applyFill="1" applyBorder="1" applyAlignment="1"/>
    <xf numFmtId="49" fontId="14" fillId="5" borderId="1" xfId="1" applyNumberFormat="1" applyFont="1" applyFill="1" applyBorder="1" applyAlignment="1">
      <alignment vertical="top" wrapText="1"/>
    </xf>
    <xf numFmtId="0" fontId="13" fillId="2" borderId="1" xfId="1" applyNumberFormat="1" applyFont="1" applyFill="1" applyBorder="1" applyAlignment="1">
      <alignment vertical="top" wrapText="1"/>
    </xf>
    <xf numFmtId="0" fontId="13" fillId="0" borderId="0" xfId="0" applyFont="1" applyBorder="1" applyAlignment="1">
      <alignment vertical="center"/>
    </xf>
    <xf numFmtId="49" fontId="12" fillId="2" borderId="0" xfId="1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4" fillId="3" borderId="1" xfId="1" applyNumberFormat="1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vertical="center" wrapText="1"/>
    </xf>
    <xf numFmtId="164" fontId="13" fillId="5" borderId="1" xfId="1" applyNumberFormat="1" applyFont="1" applyFill="1" applyBorder="1" applyAlignment="1">
      <alignment vertical="center"/>
    </xf>
    <xf numFmtId="44" fontId="13" fillId="5" borderId="1" xfId="1" applyNumberFormat="1" applyFont="1" applyFill="1" applyBorder="1" applyAlignment="1">
      <alignment vertical="center"/>
    </xf>
    <xf numFmtId="0" fontId="13" fillId="5" borderId="1" xfId="1" applyFont="1" applyFill="1" applyBorder="1" applyAlignment="1">
      <alignment vertical="center" wrapText="1"/>
    </xf>
    <xf numFmtId="49" fontId="13" fillId="2" borderId="1" xfId="1" applyNumberFormat="1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vertical="center"/>
    </xf>
    <xf numFmtId="0" fontId="13" fillId="2" borderId="1" xfId="1" applyNumberFormat="1" applyFont="1" applyFill="1" applyBorder="1" applyAlignment="1">
      <alignment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1" xfId="1" applyNumberFormat="1" applyFont="1" applyFill="1" applyBorder="1" applyAlignment="1">
      <alignment vertical="center" wrapText="1"/>
    </xf>
    <xf numFmtId="49" fontId="14" fillId="8" borderId="1" xfId="1" applyNumberFormat="1" applyFont="1" applyFill="1" applyBorder="1" applyAlignment="1">
      <alignment vertical="center" wrapText="1"/>
    </xf>
    <xf numFmtId="164" fontId="13" fillId="8" borderId="1" xfId="1" applyNumberFormat="1" applyFont="1" applyFill="1" applyBorder="1" applyAlignment="1">
      <alignment vertical="center"/>
    </xf>
    <xf numFmtId="44" fontId="13" fillId="8" borderId="1" xfId="1" applyNumberFormat="1" applyFont="1" applyFill="1" applyBorder="1" applyAlignment="1">
      <alignment vertical="center"/>
    </xf>
    <xf numFmtId="0" fontId="13" fillId="8" borderId="1" xfId="1" applyFont="1" applyFill="1" applyBorder="1" applyAlignment="1">
      <alignment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vertical="center"/>
    </xf>
    <xf numFmtId="44" fontId="13" fillId="0" borderId="0" xfId="0" applyNumberFormat="1" applyFont="1" applyAlignment="1">
      <alignment vertical="center"/>
    </xf>
    <xf numFmtId="49" fontId="13" fillId="2" borderId="7" xfId="1" applyNumberFormat="1" applyFont="1" applyFill="1" applyBorder="1" applyAlignment="1">
      <alignment vertical="center" wrapText="1"/>
    </xf>
    <xf numFmtId="164" fontId="13" fillId="2" borderId="7" xfId="1" applyNumberFormat="1" applyFont="1" applyFill="1" applyBorder="1" applyAlignment="1">
      <alignment vertical="center"/>
    </xf>
    <xf numFmtId="0" fontId="13" fillId="2" borderId="7" xfId="1" applyNumberFormat="1" applyFont="1" applyFill="1" applyBorder="1" applyAlignment="1">
      <alignment vertical="center" wrapText="1"/>
    </xf>
    <xf numFmtId="49" fontId="13" fillId="2" borderId="4" xfId="1" applyNumberFormat="1" applyFont="1" applyFill="1" applyBorder="1" applyAlignment="1">
      <alignment vertical="center" wrapText="1"/>
    </xf>
    <xf numFmtId="164" fontId="13" fillId="2" borderId="4" xfId="1" applyNumberFormat="1" applyFont="1" applyFill="1" applyBorder="1" applyAlignment="1">
      <alignment vertical="center"/>
    </xf>
    <xf numFmtId="0" fontId="13" fillId="2" borderId="4" xfId="1" applyNumberFormat="1" applyFont="1" applyFill="1" applyBorder="1" applyAlignment="1">
      <alignment vertical="center" wrapText="1"/>
    </xf>
    <xf numFmtId="0" fontId="13" fillId="9" borderId="4" xfId="0" applyFont="1" applyFill="1" applyBorder="1" applyAlignment="1">
      <alignment vertical="center"/>
    </xf>
    <xf numFmtId="49" fontId="14" fillId="8" borderId="1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/>
    </xf>
    <xf numFmtId="44" fontId="14" fillId="8" borderId="1" xfId="1" applyNumberFormat="1" applyFont="1" applyFill="1" applyBorder="1" applyAlignment="1">
      <alignment vertical="center"/>
    </xf>
    <xf numFmtId="44" fontId="14" fillId="9" borderId="4" xfId="0" applyNumberFormat="1" applyFont="1" applyFill="1" applyBorder="1" applyAlignment="1">
      <alignment vertical="center"/>
    </xf>
    <xf numFmtId="49" fontId="13" fillId="8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8" borderId="1" xfId="1" applyNumberFormat="1" applyFont="1" applyFill="1" applyBorder="1" applyAlignment="1">
      <alignment vertical="center" wrapText="1"/>
    </xf>
    <xf numFmtId="164" fontId="11" fillId="8" borderId="1" xfId="1" applyNumberFormat="1" applyFont="1" applyFill="1" applyBorder="1" applyAlignment="1">
      <alignment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vertical="center"/>
    </xf>
    <xf numFmtId="49" fontId="14" fillId="10" borderId="1" xfId="1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4" fontId="15" fillId="10" borderId="4" xfId="0" applyNumberFormat="1" applyFont="1" applyFill="1" applyBorder="1" applyAlignment="1">
      <alignment horizontal="center" vertical="center" wrapText="1"/>
    </xf>
    <xf numFmtId="4" fontId="15" fillId="10" borderId="4" xfId="0" applyNumberFormat="1" applyFont="1" applyFill="1" applyBorder="1" applyAlignment="1">
      <alignment horizontal="center" vertical="center"/>
    </xf>
    <xf numFmtId="49" fontId="17" fillId="8" borderId="1" xfId="1" applyNumberFormat="1" applyFont="1" applyFill="1" applyBorder="1" applyAlignment="1">
      <alignment horizontal="center" vertical="center" wrapText="1"/>
    </xf>
    <xf numFmtId="49" fontId="18" fillId="8" borderId="1" xfId="1" applyNumberFormat="1" applyFont="1" applyFill="1" applyBorder="1" applyAlignment="1">
      <alignment vertical="center" wrapText="1"/>
    </xf>
    <xf numFmtId="164" fontId="17" fillId="8" borderId="1" xfId="1" applyNumberFormat="1" applyFont="1" applyFill="1" applyBorder="1" applyAlignment="1">
      <alignment vertical="center"/>
    </xf>
    <xf numFmtId="44" fontId="17" fillId="8" borderId="1" xfId="1" applyNumberFormat="1" applyFont="1" applyFill="1" applyBorder="1" applyAlignment="1">
      <alignment vertical="center"/>
    </xf>
    <xf numFmtId="0" fontId="17" fillId="8" borderId="1" xfId="1" applyFont="1" applyFill="1" applyBorder="1" applyAlignment="1">
      <alignment vertical="center" wrapText="1"/>
    </xf>
    <xf numFmtId="49" fontId="10" fillId="2" borderId="0" xfId="1" applyNumberFormat="1" applyFont="1" applyFill="1" applyBorder="1" applyAlignment="1">
      <alignment horizontal="left" vertical="center" wrapText="1"/>
    </xf>
    <xf numFmtId="49" fontId="14" fillId="8" borderId="1" xfId="1" applyNumberFormat="1" applyFont="1" applyFill="1" applyBorder="1" applyAlignment="1">
      <alignment vertical="top" wrapText="1"/>
    </xf>
    <xf numFmtId="164" fontId="13" fillId="8" borderId="1" xfId="1" applyNumberFormat="1" applyFont="1" applyFill="1" applyBorder="1"/>
    <xf numFmtId="44" fontId="13" fillId="8" borderId="1" xfId="1" applyNumberFormat="1" applyFont="1" applyFill="1" applyBorder="1"/>
    <xf numFmtId="0" fontId="13" fillId="8" borderId="1" xfId="1" applyFont="1" applyFill="1" applyBorder="1" applyAlignment="1">
      <alignment vertical="top" wrapText="1"/>
    </xf>
    <xf numFmtId="44" fontId="13" fillId="0" borderId="0" xfId="0" applyNumberFormat="1" applyFont="1"/>
    <xf numFmtId="44" fontId="11" fillId="0" borderId="0" xfId="0" applyNumberFormat="1" applyFont="1"/>
    <xf numFmtId="0" fontId="0" fillId="0" borderId="0" xfId="0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0" fontId="13" fillId="2" borderId="3" xfId="1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49" fontId="14" fillId="2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10" borderId="4" xfId="0" applyFont="1" applyFill="1" applyBorder="1" applyAlignment="1">
      <alignment horizontal="center" vertical="center" wrapText="1"/>
    </xf>
    <xf numFmtId="4" fontId="14" fillId="10" borderId="4" xfId="0" applyNumberFormat="1" applyFont="1" applyFill="1" applyBorder="1" applyAlignment="1">
      <alignment horizontal="center" vertical="center" wrapText="1"/>
    </xf>
    <xf numFmtId="4" fontId="14" fillId="1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4" fontId="13" fillId="8" borderId="1" xfId="1" applyNumberFormat="1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right" vertical="center"/>
    </xf>
    <xf numFmtId="0" fontId="13" fillId="9" borderId="4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2" borderId="1" xfId="1" applyNumberFormat="1" applyFont="1" applyFill="1" applyBorder="1" applyAlignment="1">
      <alignment horizontal="lef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49" fontId="14" fillId="5" borderId="1" xfId="1" applyNumberFormat="1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44" fontId="11" fillId="0" borderId="0" xfId="0" applyNumberFormat="1" applyFont="1" applyAlignment="1">
      <alignment vertical="center"/>
    </xf>
    <xf numFmtId="0" fontId="19" fillId="0" borderId="0" xfId="0" applyFont="1"/>
    <xf numFmtId="44" fontId="19" fillId="0" borderId="0" xfId="0" applyNumberFormat="1" applyFont="1"/>
    <xf numFmtId="44" fontId="13" fillId="8" borderId="2" xfId="1" applyNumberFormat="1" applyFont="1" applyFill="1" applyBorder="1"/>
    <xf numFmtId="44" fontId="11" fillId="0" borderId="0" xfId="0" applyNumberFormat="1" applyFont="1" applyBorder="1"/>
    <xf numFmtId="49" fontId="13" fillId="8" borderId="5" xfId="1" applyNumberFormat="1" applyFont="1" applyFill="1" applyBorder="1" applyAlignment="1">
      <alignment vertical="top" wrapText="1"/>
    </xf>
    <xf numFmtId="49" fontId="14" fillId="8" borderId="5" xfId="1" applyNumberFormat="1" applyFont="1" applyFill="1" applyBorder="1" applyAlignment="1">
      <alignment vertical="top" wrapText="1"/>
    </xf>
    <xf numFmtId="164" fontId="13" fillId="8" borderId="5" xfId="1" applyNumberFormat="1" applyFont="1" applyFill="1" applyBorder="1"/>
    <xf numFmtId="44" fontId="13" fillId="8" borderId="5" xfId="1" applyNumberFormat="1" applyFont="1" applyFill="1" applyBorder="1"/>
    <xf numFmtId="0" fontId="13" fillId="8" borderId="5" xfId="1" applyFont="1" applyFill="1" applyBorder="1" applyAlignment="1">
      <alignment vertical="top" wrapText="1"/>
    </xf>
    <xf numFmtId="49" fontId="14" fillId="3" borderId="11" xfId="1" applyNumberFormat="1" applyFont="1" applyFill="1" applyBorder="1" applyAlignment="1">
      <alignment horizontal="center" vertical="center" wrapText="1"/>
    </xf>
    <xf numFmtId="49" fontId="14" fillId="10" borderId="12" xfId="1" applyNumberFormat="1" applyFont="1" applyFill="1" applyBorder="1" applyAlignment="1">
      <alignment horizontal="center" vertical="center" wrapText="1"/>
    </xf>
    <xf numFmtId="49" fontId="14" fillId="8" borderId="5" xfId="1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44" fontId="14" fillId="9" borderId="4" xfId="0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/>
    <xf numFmtId="44" fontId="13" fillId="5" borderId="1" xfId="1" applyNumberFormat="1" applyFont="1" applyFill="1" applyBorder="1" applyAlignment="1">
      <alignment vertical="center" wrapText="1"/>
    </xf>
    <xf numFmtId="44" fontId="13" fillId="8" borderId="2" xfId="1" applyNumberFormat="1" applyFont="1" applyFill="1" applyBorder="1" applyAlignment="1">
      <alignment vertical="center"/>
    </xf>
    <xf numFmtId="0" fontId="13" fillId="8" borderId="4" xfId="1" applyFont="1" applyFill="1" applyBorder="1" applyAlignment="1">
      <alignment vertical="center" wrapText="1"/>
    </xf>
    <xf numFmtId="49" fontId="14" fillId="4" borderId="1" xfId="1" applyNumberFormat="1" applyFont="1" applyFill="1" applyBorder="1" applyAlignment="1">
      <alignment vertical="top" wrapText="1"/>
    </xf>
    <xf numFmtId="164" fontId="13" fillId="4" borderId="1" xfId="1" applyNumberFormat="1" applyFont="1" applyFill="1" applyBorder="1"/>
    <xf numFmtId="44" fontId="13" fillId="4" borderId="1" xfId="1" applyNumberFormat="1" applyFont="1" applyFill="1" applyBorder="1"/>
    <xf numFmtId="0" fontId="13" fillId="4" borderId="1" xfId="1" applyFont="1" applyFill="1" applyBorder="1" applyAlignment="1">
      <alignment vertical="top" wrapText="1"/>
    </xf>
    <xf numFmtId="0" fontId="13" fillId="5" borderId="1" xfId="1" applyNumberFormat="1" applyFont="1" applyFill="1" applyBorder="1" applyAlignment="1">
      <alignment vertical="top" wrapText="1"/>
    </xf>
    <xf numFmtId="49" fontId="14" fillId="4" borderId="1" xfId="1" applyNumberFormat="1" applyFont="1" applyFill="1" applyBorder="1" applyAlignment="1">
      <alignment vertical="center" wrapText="1"/>
    </xf>
    <xf numFmtId="164" fontId="13" fillId="4" borderId="1" xfId="1" applyNumberFormat="1" applyFont="1" applyFill="1" applyBorder="1" applyAlignment="1">
      <alignment vertical="center"/>
    </xf>
    <xf numFmtId="44" fontId="13" fillId="4" borderId="1" xfId="1" applyNumberFormat="1" applyFont="1" applyFill="1" applyBorder="1" applyAlignment="1">
      <alignment vertical="center"/>
    </xf>
    <xf numFmtId="0" fontId="13" fillId="4" borderId="1" xfId="1" applyFont="1" applyFill="1" applyBorder="1" applyAlignment="1">
      <alignment vertical="center" wrapText="1"/>
    </xf>
    <xf numFmtId="0" fontId="13" fillId="5" borderId="1" xfId="1" applyNumberFormat="1" applyFont="1" applyFill="1" applyBorder="1" applyAlignment="1">
      <alignment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4" fillId="4" borderId="1" xfId="1" applyNumberFormat="1" applyFont="1" applyFill="1" applyBorder="1" applyAlignment="1">
      <alignment horizontal="center" vertical="center" wrapText="1"/>
    </xf>
    <xf numFmtId="44" fontId="14" fillId="5" borderId="1" xfId="1" applyNumberFormat="1" applyFont="1" applyFill="1" applyBorder="1" applyAlignment="1">
      <alignment vertical="center"/>
    </xf>
    <xf numFmtId="49" fontId="20" fillId="2" borderId="1" xfId="1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49" fontId="20" fillId="2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20" fillId="2" borderId="1" xfId="1" applyNumberFormat="1" applyFont="1" applyFill="1" applyBorder="1" applyAlignment="1">
      <alignment vertical="center"/>
    </xf>
    <xf numFmtId="44" fontId="20" fillId="0" borderId="0" xfId="0" applyNumberFormat="1" applyFont="1" applyAlignment="1">
      <alignment vertical="center"/>
    </xf>
    <xf numFmtId="0" fontId="20" fillId="2" borderId="1" xfId="1" applyNumberFormat="1" applyFont="1" applyFill="1" applyBorder="1" applyAlignment="1">
      <alignment horizontal="center" vertical="center" wrapText="1"/>
    </xf>
    <xf numFmtId="49" fontId="21" fillId="8" borderId="1" xfId="1" applyNumberFormat="1" applyFont="1" applyFill="1" applyBorder="1" applyAlignment="1">
      <alignment horizontal="center" vertical="center" wrapText="1"/>
    </xf>
    <xf numFmtId="49" fontId="21" fillId="8" borderId="1" xfId="1" applyNumberFormat="1" applyFont="1" applyFill="1" applyBorder="1" applyAlignment="1">
      <alignment vertical="center" wrapText="1"/>
    </xf>
    <xf numFmtId="164" fontId="20" fillId="8" borderId="1" xfId="1" applyNumberFormat="1" applyFont="1" applyFill="1" applyBorder="1" applyAlignment="1">
      <alignment vertical="center"/>
    </xf>
    <xf numFmtId="44" fontId="21" fillId="8" borderId="1" xfId="1" applyNumberFormat="1" applyFont="1" applyFill="1" applyBorder="1" applyAlignment="1">
      <alignment vertical="center"/>
    </xf>
    <xf numFmtId="0" fontId="20" fillId="8" borderId="1" xfId="1" applyFont="1" applyFill="1" applyBorder="1" applyAlignment="1">
      <alignment vertical="center" wrapText="1"/>
    </xf>
    <xf numFmtId="0" fontId="13" fillId="5" borderId="3" xfId="1" applyNumberFormat="1" applyFont="1" applyFill="1" applyBorder="1" applyAlignment="1">
      <alignment vertical="top" wrapText="1"/>
    </xf>
    <xf numFmtId="44" fontId="14" fillId="5" borderId="1" xfId="1" applyNumberFormat="1" applyFont="1" applyFill="1" applyBorder="1" applyAlignment="1"/>
    <xf numFmtId="44" fontId="13" fillId="4" borderId="2" xfId="1" applyNumberFormat="1" applyFont="1" applyFill="1" applyBorder="1" applyAlignment="1">
      <alignment vertical="center"/>
    </xf>
    <xf numFmtId="0" fontId="13" fillId="4" borderId="4" xfId="1" applyFont="1" applyFill="1" applyBorder="1" applyAlignment="1">
      <alignment vertical="center" wrapText="1"/>
    </xf>
    <xf numFmtId="0" fontId="13" fillId="5" borderId="4" xfId="1" applyNumberFormat="1" applyFont="1" applyFill="1" applyBorder="1" applyAlignment="1">
      <alignment vertical="center" wrapText="1"/>
    </xf>
    <xf numFmtId="44" fontId="14" fillId="5" borderId="2" xfId="1" applyNumberFormat="1" applyFont="1" applyFill="1" applyBorder="1" applyAlignment="1">
      <alignment vertical="center"/>
    </xf>
    <xf numFmtId="49" fontId="3" fillId="2" borderId="0" xfId="1" applyNumberFormat="1" applyFont="1" applyFill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1" fillId="2" borderId="3" xfId="1" applyNumberFormat="1" applyFont="1" applyFill="1" applyBorder="1" applyAlignment="1">
      <alignment horizontal="left" vertical="center" wrapText="1"/>
    </xf>
    <xf numFmtId="0" fontId="11" fillId="2" borderId="8" xfId="1" applyNumberFormat="1" applyFont="1" applyFill="1" applyBorder="1" applyAlignment="1">
      <alignment horizontal="left" vertical="center" wrapText="1"/>
    </xf>
    <xf numFmtId="0" fontId="11" fillId="2" borderId="4" xfId="1" applyNumberFormat="1" applyFont="1" applyFill="1" applyBorder="1" applyAlignment="1">
      <alignment horizontal="left" vertical="center" wrapText="1"/>
    </xf>
    <xf numFmtId="49" fontId="12" fillId="8" borderId="1" xfId="1" applyNumberFormat="1" applyFont="1" applyFill="1" applyBorder="1" applyAlignment="1">
      <alignment horizontal="center" vertical="center" wrapText="1"/>
    </xf>
    <xf numFmtId="44" fontId="12" fillId="8" borderId="1" xfId="1" applyNumberFormat="1" applyFont="1" applyFill="1" applyBorder="1" applyAlignment="1">
      <alignment vertical="center"/>
    </xf>
    <xf numFmtId="164" fontId="12" fillId="8" borderId="1" xfId="1" applyNumberFormat="1" applyFont="1" applyFill="1" applyBorder="1" applyAlignment="1">
      <alignment horizontal="left" vertical="center"/>
    </xf>
    <xf numFmtId="164" fontId="12" fillId="8" borderId="1" xfId="1" applyNumberFormat="1" applyFont="1" applyFill="1" applyBorder="1" applyAlignment="1">
      <alignment vertical="center"/>
    </xf>
    <xf numFmtId="44" fontId="12" fillId="8" borderId="1" xfId="1" applyNumberFormat="1" applyFont="1" applyFill="1" applyBorder="1" applyAlignment="1">
      <alignment horizontal="left" vertical="center" wrapText="1"/>
    </xf>
    <xf numFmtId="44" fontId="12" fillId="8" borderId="2" xfId="1" applyNumberFormat="1" applyFont="1" applyFill="1" applyBorder="1" applyAlignment="1">
      <alignment vertical="center"/>
    </xf>
    <xf numFmtId="0" fontId="12" fillId="8" borderId="1" xfId="1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165" fontId="0" fillId="0" borderId="4" xfId="0" applyNumberFormat="1" applyBorder="1"/>
    <xf numFmtId="0" fontId="23" fillId="7" borderId="4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/>
    <xf numFmtId="0" fontId="0" fillId="7" borderId="4" xfId="0" applyFill="1" applyBorder="1"/>
    <xf numFmtId="165" fontId="0" fillId="7" borderId="4" xfId="0" applyNumberFormat="1" applyFill="1" applyBorder="1"/>
    <xf numFmtId="49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164" fontId="13" fillId="2" borderId="2" xfId="1" applyNumberFormat="1" applyFont="1" applyFill="1" applyBorder="1" applyAlignment="1">
      <alignment vertical="center"/>
    </xf>
    <xf numFmtId="0" fontId="25" fillId="2" borderId="4" xfId="1" applyFont="1" applyFill="1" applyBorder="1" applyAlignment="1">
      <alignment vertical="center" wrapText="1"/>
    </xf>
    <xf numFmtId="49" fontId="12" fillId="2" borderId="0" xfId="1" applyNumberFormat="1" applyFont="1" applyFill="1" applyBorder="1" applyAlignment="1">
      <alignment horizontal="left" vertical="center" wrapText="1"/>
    </xf>
    <xf numFmtId="0" fontId="0" fillId="6" borderId="9" xfId="0" applyFill="1" applyBorder="1" applyAlignment="1">
      <alignment horizontal="right" vertical="center"/>
    </xf>
    <xf numFmtId="0" fontId="14" fillId="9" borderId="6" xfId="0" applyFont="1" applyFill="1" applyBorder="1" applyAlignment="1">
      <alignment horizontal="right" vertical="center"/>
    </xf>
    <xf numFmtId="0" fontId="14" fillId="9" borderId="10" xfId="0" applyFont="1" applyFill="1" applyBorder="1" applyAlignment="1">
      <alignment horizontal="right" vertical="center"/>
    </xf>
    <xf numFmtId="0" fontId="11" fillId="6" borderId="9" xfId="0" applyFont="1" applyFill="1" applyBorder="1" applyAlignment="1">
      <alignment horizontal="right" vertical="center"/>
    </xf>
    <xf numFmtId="49" fontId="12" fillId="2" borderId="0" xfId="1" applyNumberFormat="1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right" vertical="center"/>
    </xf>
    <xf numFmtId="0" fontId="14" fillId="9" borderId="6" xfId="0" applyFont="1" applyFill="1" applyBorder="1" applyAlignment="1">
      <alignment horizontal="right" vertical="center" wrapText="1"/>
    </xf>
    <xf numFmtId="0" fontId="14" fillId="9" borderId="10" xfId="0" applyFont="1" applyFill="1" applyBorder="1" applyAlignment="1">
      <alignment horizontal="right" vertical="center" wrapText="1"/>
    </xf>
    <xf numFmtId="49" fontId="14" fillId="2" borderId="0" xfId="1" applyNumberFormat="1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right" vertical="center"/>
    </xf>
    <xf numFmtId="49" fontId="3" fillId="2" borderId="0" xfId="1" applyNumberFormat="1" applyFont="1" applyFill="1" applyBorder="1" applyAlignment="1">
      <alignment horizontal="left" vertical="center" wrapText="1"/>
    </xf>
    <xf numFmtId="0" fontId="12" fillId="9" borderId="6" xfId="0" applyFont="1" applyFill="1" applyBorder="1" applyAlignment="1">
      <alignment horizontal="right" vertical="center" wrapText="1"/>
    </xf>
    <xf numFmtId="0" fontId="12" fillId="9" borderId="10" xfId="0" applyFont="1" applyFill="1" applyBorder="1" applyAlignment="1">
      <alignment horizontal="right" vertical="center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D43"/>
  <sheetViews>
    <sheetView tabSelected="1" view="pageBreakPreview" zoomScale="85" zoomScaleNormal="100" zoomScaleSheetLayoutView="85" workbookViewId="0">
      <selection activeCell="C1" sqref="C1"/>
    </sheetView>
  </sheetViews>
  <sheetFormatPr defaultRowHeight="15" x14ac:dyDescent="0.25"/>
  <cols>
    <col min="3" max="3" width="72.5703125" customWidth="1"/>
    <col min="4" max="4" width="19.7109375" customWidth="1"/>
  </cols>
  <sheetData>
    <row r="1" spans="2:4" ht="41.25" customHeight="1" x14ac:dyDescent="0.25">
      <c r="B1" s="186" t="s">
        <v>2317</v>
      </c>
    </row>
    <row r="2" spans="2:4" x14ac:dyDescent="0.25">
      <c r="B2" s="187"/>
      <c r="C2" s="185" t="s">
        <v>2272</v>
      </c>
    </row>
    <row r="3" spans="2:4" ht="15" customHeight="1" x14ac:dyDescent="0.25"/>
    <row r="4" spans="2:4" s="30" customFormat="1" ht="30" x14ac:dyDescent="0.25">
      <c r="B4" s="188" t="s">
        <v>2174</v>
      </c>
      <c r="C4" s="188" t="s">
        <v>1865</v>
      </c>
      <c r="D4" s="189" t="s">
        <v>2273</v>
      </c>
    </row>
    <row r="5" spans="2:4" x14ac:dyDescent="0.25">
      <c r="B5" s="183" t="s">
        <v>2205</v>
      </c>
      <c r="C5" s="184" t="s">
        <v>2175</v>
      </c>
      <c r="D5" s="190">
        <f>I.Wyburzenia!F48</f>
        <v>0</v>
      </c>
    </row>
    <row r="6" spans="2:4" ht="25.5" x14ac:dyDescent="0.25">
      <c r="B6" s="183" t="s">
        <v>2206</v>
      </c>
      <c r="C6" s="184" t="s">
        <v>2176</v>
      </c>
      <c r="D6" s="190">
        <f>'II.Obudowa poddasza'!F8</f>
        <v>0</v>
      </c>
    </row>
    <row r="7" spans="2:4" x14ac:dyDescent="0.25">
      <c r="B7" s="183" t="s">
        <v>2207</v>
      </c>
      <c r="C7" s="184" t="s">
        <v>2208</v>
      </c>
      <c r="D7" s="190">
        <f>'III.Iniekcja A'!F7</f>
        <v>0</v>
      </c>
    </row>
    <row r="8" spans="2:4" x14ac:dyDescent="0.25">
      <c r="B8" s="183" t="s">
        <v>2209</v>
      </c>
      <c r="C8" s="184" t="s">
        <v>2210</v>
      </c>
      <c r="D8" s="190">
        <f>'IV.Iniekcja B'!F7</f>
        <v>0</v>
      </c>
    </row>
    <row r="9" spans="2:4" x14ac:dyDescent="0.25">
      <c r="B9" s="183" t="s">
        <v>2211</v>
      </c>
      <c r="C9" s="184" t="s">
        <v>2212</v>
      </c>
      <c r="D9" s="190">
        <f>V.Ścianki!F34</f>
        <v>0</v>
      </c>
    </row>
    <row r="10" spans="2:4" x14ac:dyDescent="0.25">
      <c r="B10" s="183" t="s">
        <v>2213</v>
      </c>
      <c r="C10" s="184" t="s">
        <v>2308</v>
      </c>
      <c r="D10" s="190">
        <f>'VI.Prace konserw'!F22</f>
        <v>0</v>
      </c>
    </row>
    <row r="11" spans="2:4" x14ac:dyDescent="0.25">
      <c r="B11" s="183" t="s">
        <v>2214</v>
      </c>
      <c r="C11" s="184" t="s">
        <v>1496</v>
      </c>
      <c r="D11" s="190">
        <f>VII.Posadzki!F41</f>
        <v>0</v>
      </c>
    </row>
    <row r="12" spans="2:4" x14ac:dyDescent="0.25">
      <c r="B12" s="183" t="s">
        <v>2215</v>
      </c>
      <c r="C12" s="184" t="s">
        <v>2216</v>
      </c>
      <c r="D12" s="190">
        <f>VIII.Wykończenie!F64</f>
        <v>0</v>
      </c>
    </row>
    <row r="13" spans="2:4" x14ac:dyDescent="0.25">
      <c r="B13" s="183" t="s">
        <v>2217</v>
      </c>
      <c r="C13" s="184" t="s">
        <v>2218</v>
      </c>
      <c r="D13" s="190">
        <f>IX.Sufity!F8</f>
        <v>0</v>
      </c>
    </row>
    <row r="14" spans="2:4" x14ac:dyDescent="0.25">
      <c r="B14" s="183" t="s">
        <v>2219</v>
      </c>
      <c r="C14" s="184" t="s">
        <v>2220</v>
      </c>
      <c r="D14" s="190">
        <f>'X.Drzwi nowe'!F20</f>
        <v>0</v>
      </c>
    </row>
    <row r="15" spans="2:4" x14ac:dyDescent="0.25">
      <c r="B15" s="183" t="s">
        <v>2221</v>
      </c>
      <c r="C15" s="184" t="s">
        <v>2222</v>
      </c>
      <c r="D15" s="190">
        <f>'XI.Renow okna_A'!F28</f>
        <v>0</v>
      </c>
    </row>
    <row r="16" spans="2:4" x14ac:dyDescent="0.25">
      <c r="B16" s="183" t="s">
        <v>2223</v>
      </c>
      <c r="C16" s="184" t="s">
        <v>2224</v>
      </c>
      <c r="D16" s="190">
        <f>'XII.Renow okna_B'!F19</f>
        <v>0</v>
      </c>
    </row>
    <row r="17" spans="2:4" x14ac:dyDescent="0.25">
      <c r="B17" s="183" t="s">
        <v>2225</v>
      </c>
      <c r="C17" s="184" t="s">
        <v>2226</v>
      </c>
      <c r="D17" s="190">
        <f>'XIII.Renow drzw_A'!F9</f>
        <v>0</v>
      </c>
    </row>
    <row r="18" spans="2:4" x14ac:dyDescent="0.25">
      <c r="B18" s="183" t="s">
        <v>2227</v>
      </c>
      <c r="C18" s="184" t="s">
        <v>2228</v>
      </c>
      <c r="D18" s="190">
        <f>'XIV.Renow drzw_B'!F7</f>
        <v>0</v>
      </c>
    </row>
    <row r="19" spans="2:4" x14ac:dyDescent="0.25">
      <c r="B19" s="183" t="s">
        <v>2229</v>
      </c>
      <c r="C19" s="184" t="s">
        <v>2230</v>
      </c>
      <c r="D19" s="190">
        <f>'XV.Dach konstr_B'!F25</f>
        <v>0</v>
      </c>
    </row>
    <row r="20" spans="2:4" x14ac:dyDescent="0.25">
      <c r="B20" s="183" t="s">
        <v>2231</v>
      </c>
      <c r="C20" s="184" t="s">
        <v>2232</v>
      </c>
      <c r="D20" s="190">
        <f>XVI.Dach_B!F26</f>
        <v>0</v>
      </c>
    </row>
    <row r="21" spans="2:4" ht="25.5" x14ac:dyDescent="0.25">
      <c r="B21" s="183" t="s">
        <v>2233</v>
      </c>
      <c r="C21" s="184" t="s">
        <v>2234</v>
      </c>
      <c r="D21" s="190">
        <f>XVII.Dach_A!F10</f>
        <v>0</v>
      </c>
    </row>
    <row r="22" spans="2:4" x14ac:dyDescent="0.25">
      <c r="B22" s="183" t="s">
        <v>2235</v>
      </c>
      <c r="C22" s="184" t="s">
        <v>2274</v>
      </c>
      <c r="D22" s="190">
        <f>XVIII.Docieplenie_B!F36</f>
        <v>0</v>
      </c>
    </row>
    <row r="23" spans="2:4" x14ac:dyDescent="0.25">
      <c r="B23" s="183" t="s">
        <v>2236</v>
      </c>
      <c r="C23" s="184" t="s">
        <v>2237</v>
      </c>
      <c r="D23" s="190">
        <f>'XIX.Mała arch'!F36</f>
        <v>0</v>
      </c>
    </row>
    <row r="24" spans="2:4" x14ac:dyDescent="0.25">
      <c r="B24" s="183" t="s">
        <v>2238</v>
      </c>
      <c r="C24" s="184" t="s">
        <v>2239</v>
      </c>
      <c r="D24" s="190">
        <f>'XX.W-K_A+B_bez podd'!F260</f>
        <v>0</v>
      </c>
    </row>
    <row r="25" spans="2:4" x14ac:dyDescent="0.25">
      <c r="B25" s="183" t="s">
        <v>2240</v>
      </c>
      <c r="C25" s="184" t="s">
        <v>2241</v>
      </c>
      <c r="D25" s="190">
        <f>'XXI.W-K_A_podd'!F78</f>
        <v>0</v>
      </c>
    </row>
    <row r="26" spans="2:4" x14ac:dyDescent="0.25">
      <c r="B26" s="183" t="s">
        <v>2242</v>
      </c>
      <c r="C26" s="184" t="s">
        <v>2243</v>
      </c>
      <c r="D26" s="190">
        <f>'XXII.WENT_A_bez podd'!F174</f>
        <v>0</v>
      </c>
    </row>
    <row r="27" spans="2:4" x14ac:dyDescent="0.25">
      <c r="B27" s="183" t="s">
        <v>2244</v>
      </c>
      <c r="C27" s="184" t="s">
        <v>2245</v>
      </c>
      <c r="D27" s="190">
        <f>XXIII.WENT_A_podd!F65</f>
        <v>0</v>
      </c>
    </row>
    <row r="28" spans="2:4" x14ac:dyDescent="0.25">
      <c r="B28" s="183" t="s">
        <v>2246</v>
      </c>
      <c r="C28" s="184" t="s">
        <v>2247</v>
      </c>
      <c r="D28" s="190">
        <f>XXIV.WENT_B!F68</f>
        <v>0</v>
      </c>
    </row>
    <row r="29" spans="2:4" x14ac:dyDescent="0.25">
      <c r="B29" s="183" t="s">
        <v>2248</v>
      </c>
      <c r="C29" s="184" t="s">
        <v>2249</v>
      </c>
      <c r="D29" s="190">
        <f>'XXV.KLIMA+TECH'!F212</f>
        <v>0</v>
      </c>
    </row>
    <row r="30" spans="2:4" x14ac:dyDescent="0.25">
      <c r="B30" s="183" t="s">
        <v>2250</v>
      </c>
      <c r="C30" s="184" t="s">
        <v>2251</v>
      </c>
      <c r="D30" s="190">
        <f>'XXVI.CO+CT_A_bez podd'!F127</f>
        <v>0</v>
      </c>
    </row>
    <row r="31" spans="2:4" x14ac:dyDescent="0.25">
      <c r="B31" s="183" t="s">
        <v>2252</v>
      </c>
      <c r="C31" s="184" t="s">
        <v>2253</v>
      </c>
      <c r="D31" s="190">
        <f>'XXVII.CO+CT_A_pod'!F41</f>
        <v>0</v>
      </c>
    </row>
    <row r="32" spans="2:4" x14ac:dyDescent="0.25">
      <c r="B32" s="183" t="s">
        <v>2254</v>
      </c>
      <c r="C32" s="184" t="s">
        <v>2255</v>
      </c>
      <c r="D32" s="190">
        <f>'XXVIII.CO+CT+CWU_B'!F120</f>
        <v>0</v>
      </c>
    </row>
    <row r="33" spans="2:4" x14ac:dyDescent="0.25">
      <c r="B33" s="183" t="s">
        <v>2256</v>
      </c>
      <c r="C33" s="184" t="s">
        <v>2257</v>
      </c>
      <c r="D33" s="190">
        <f>'XXIX.IE_bud A'!F100</f>
        <v>0</v>
      </c>
    </row>
    <row r="34" spans="2:4" x14ac:dyDescent="0.25">
      <c r="B34" s="183" t="s">
        <v>2258</v>
      </c>
      <c r="C34" s="184" t="s">
        <v>2259</v>
      </c>
      <c r="D34" s="190">
        <f>'XXX.IE_bud A_poddasze'!F63</f>
        <v>0</v>
      </c>
    </row>
    <row r="35" spans="2:4" x14ac:dyDescent="0.25">
      <c r="B35" s="183" t="s">
        <v>2260</v>
      </c>
      <c r="C35" s="184" t="s">
        <v>2261</v>
      </c>
      <c r="D35" s="190">
        <f>'XXXI.IE_bud B'!F61</f>
        <v>0</v>
      </c>
    </row>
    <row r="36" spans="2:4" x14ac:dyDescent="0.25">
      <c r="B36" s="183" t="s">
        <v>2262</v>
      </c>
      <c r="C36" s="184" t="s">
        <v>2263</v>
      </c>
      <c r="D36" s="190">
        <f>XXXII.IE_AiB_przebudowa!F148</f>
        <v>0</v>
      </c>
    </row>
    <row r="37" spans="2:4" ht="25.5" x14ac:dyDescent="0.25">
      <c r="B37" s="183" t="s">
        <v>2264</v>
      </c>
      <c r="C37" s="184" t="s">
        <v>2265</v>
      </c>
      <c r="D37" s="190">
        <f>XXXIII.INP_AiB!F32</f>
        <v>0</v>
      </c>
    </row>
    <row r="38" spans="2:4" x14ac:dyDescent="0.25">
      <c r="B38" s="183" t="s">
        <v>2266</v>
      </c>
      <c r="C38" s="184" t="s">
        <v>2267</v>
      </c>
      <c r="D38" s="190">
        <f>XXXIV.IPPOŻ_AiB!F18</f>
        <v>0</v>
      </c>
    </row>
    <row r="39" spans="2:4" x14ac:dyDescent="0.25">
      <c r="B39" s="183" t="s">
        <v>2268</v>
      </c>
      <c r="C39" s="184" t="s">
        <v>450</v>
      </c>
      <c r="D39" s="190">
        <f>XXXV.Fotowoltaika!F39</f>
        <v>0</v>
      </c>
    </row>
    <row r="40" spans="2:4" x14ac:dyDescent="0.25">
      <c r="B40" s="183" t="s">
        <v>2275</v>
      </c>
      <c r="C40" s="184" t="s">
        <v>2276</v>
      </c>
      <c r="D40" s="190">
        <f>'XXXVI.Rozbiórka garaży'!F30</f>
        <v>0</v>
      </c>
    </row>
    <row r="41" spans="2:4" x14ac:dyDescent="0.25">
      <c r="C41" s="191" t="s">
        <v>2269</v>
      </c>
      <c r="D41" s="192">
        <f>SUM(D5:D40)</f>
        <v>0</v>
      </c>
    </row>
    <row r="42" spans="2:4" x14ac:dyDescent="0.25">
      <c r="C42" s="191" t="s">
        <v>2270</v>
      </c>
      <c r="D42" s="194"/>
    </row>
    <row r="43" spans="2:4" x14ac:dyDescent="0.25">
      <c r="C43" s="191" t="s">
        <v>2271</v>
      </c>
      <c r="D43" s="193"/>
    </row>
  </sheetData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CCFF"/>
  </sheetPr>
  <dimension ref="A1:G8"/>
  <sheetViews>
    <sheetView zoomScale="85" zoomScaleNormal="85" workbookViewId="0">
      <selection activeCell="I17" sqref="I17"/>
    </sheetView>
  </sheetViews>
  <sheetFormatPr defaultColWidth="9.140625" defaultRowHeight="11.25" outlineLevelRow="2" x14ac:dyDescent="0.2"/>
  <cols>
    <col min="1" max="1" width="6" style="121" customWidth="1"/>
    <col min="2" max="2" width="42" style="121" customWidth="1"/>
    <col min="3" max="3" width="11" style="121" customWidth="1"/>
    <col min="4" max="4" width="11.7109375" style="121" customWidth="1"/>
    <col min="5" max="5" width="11" style="121" customWidth="1"/>
    <col min="6" max="6" width="15.5703125" style="122" customWidth="1"/>
    <col min="7" max="7" width="19.85546875" style="121" customWidth="1"/>
    <col min="8" max="16384" width="9.140625" style="121"/>
  </cols>
  <sheetData>
    <row r="1" spans="1:7" ht="26.25" customHeight="1" x14ac:dyDescent="0.2">
      <c r="A1" s="33"/>
      <c r="B1" s="106" t="s">
        <v>1864</v>
      </c>
      <c r="C1" s="35"/>
      <c r="D1" s="35"/>
      <c r="E1" s="35"/>
      <c r="F1" s="98"/>
      <c r="G1" s="35"/>
    </row>
    <row r="2" spans="1:7" ht="24" customHeight="1" x14ac:dyDescent="0.2">
      <c r="A2" s="34"/>
      <c r="B2" s="43" t="s">
        <v>2198</v>
      </c>
      <c r="C2" s="35"/>
      <c r="D2" s="35"/>
      <c r="E2" s="35"/>
      <c r="F2" s="98"/>
      <c r="G2" s="35"/>
    </row>
    <row r="3" spans="1:7" ht="15" customHeight="1" x14ac:dyDescent="0.2">
      <c r="A3" s="206" t="s">
        <v>2316</v>
      </c>
      <c r="B3" s="206"/>
      <c r="C3" s="206"/>
      <c r="D3" s="206"/>
      <c r="E3" s="206"/>
      <c r="F3" s="206"/>
      <c r="G3" s="206"/>
    </row>
    <row r="4" spans="1:7" ht="26.25" customHeight="1" x14ac:dyDescent="0.2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6.5" customHeight="1" outlineLevel="1" x14ac:dyDescent="0.2">
      <c r="A5" s="77" t="s">
        <v>248</v>
      </c>
      <c r="B5" s="57" t="s">
        <v>1659</v>
      </c>
      <c r="C5" s="93" t="s">
        <v>1</v>
      </c>
      <c r="D5" s="94"/>
      <c r="E5" s="94"/>
      <c r="F5" s="123"/>
      <c r="G5" s="96" t="s">
        <v>1</v>
      </c>
    </row>
    <row r="6" spans="1:7" ht="24" customHeight="1" outlineLevel="2" x14ac:dyDescent="0.2">
      <c r="A6" s="61" t="s">
        <v>61</v>
      </c>
      <c r="B6" s="38" t="s">
        <v>1660</v>
      </c>
      <c r="C6" s="61" t="s">
        <v>713</v>
      </c>
      <c r="D6" s="52">
        <v>1456.22</v>
      </c>
      <c r="E6" s="52"/>
      <c r="F6" s="62">
        <f t="shared" ref="F6:F7" si="0">D6*E6</f>
        <v>0</v>
      </c>
      <c r="G6" s="53" t="s">
        <v>1</v>
      </c>
    </row>
    <row r="7" spans="1:7" ht="42" outlineLevel="2" x14ac:dyDescent="0.2">
      <c r="A7" s="61" t="s">
        <v>243</v>
      </c>
      <c r="B7" s="38" t="s">
        <v>1661</v>
      </c>
      <c r="C7" s="61" t="s">
        <v>30</v>
      </c>
      <c r="D7" s="52">
        <v>576</v>
      </c>
      <c r="E7" s="52"/>
      <c r="F7" s="62">
        <f t="shared" si="0"/>
        <v>0</v>
      </c>
      <c r="G7" s="53"/>
    </row>
    <row r="8" spans="1:7" ht="15.75" customHeight="1" x14ac:dyDescent="0.2">
      <c r="A8" s="204" t="s">
        <v>1879</v>
      </c>
      <c r="B8" s="205"/>
      <c r="C8" s="74"/>
      <c r="D8" s="114"/>
      <c r="E8" s="70"/>
      <c r="F8" s="76">
        <f>SUM(F6:F7)</f>
        <v>0</v>
      </c>
      <c r="G8" s="70"/>
    </row>
  </sheetData>
  <mergeCells count="2">
    <mergeCell ref="A3:G3"/>
    <mergeCell ref="A8:B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CCFF"/>
  </sheetPr>
  <dimension ref="A1:G20"/>
  <sheetViews>
    <sheetView zoomScaleNormal="100" workbookViewId="0">
      <selection activeCell="A3" sqref="A3:G3"/>
    </sheetView>
  </sheetViews>
  <sheetFormatPr defaultColWidth="9.140625" defaultRowHeight="10.5" outlineLevelRow="2" x14ac:dyDescent="0.15"/>
  <cols>
    <col min="1" max="1" width="6" style="55" customWidth="1"/>
    <col min="2" max="2" width="47.7109375" style="37" customWidth="1"/>
    <col min="3" max="3" width="11" style="55" customWidth="1"/>
    <col min="4" max="4" width="9.140625" style="45"/>
    <col min="5" max="5" width="12.28515625" style="45" customWidth="1"/>
    <col min="6" max="6" width="17" style="63" customWidth="1"/>
    <col min="7" max="10" width="19.42578125" style="37" customWidth="1"/>
    <col min="11" max="16384" width="9.140625" style="37"/>
  </cols>
  <sheetData>
    <row r="1" spans="1:7" ht="23.25" customHeight="1" x14ac:dyDescent="0.15">
      <c r="A1" s="110"/>
      <c r="B1" s="106" t="s">
        <v>1864</v>
      </c>
      <c r="C1" s="110"/>
      <c r="D1" s="78"/>
      <c r="E1" s="78"/>
      <c r="F1" s="120"/>
      <c r="G1" s="35"/>
    </row>
    <row r="2" spans="1:7" ht="21.75" customHeight="1" x14ac:dyDescent="0.15">
      <c r="A2" s="54"/>
      <c r="B2" s="207" t="s">
        <v>2197</v>
      </c>
      <c r="C2" s="207"/>
      <c r="D2" s="207"/>
      <c r="E2" s="78"/>
      <c r="F2" s="120"/>
      <c r="G2" s="35"/>
    </row>
    <row r="3" spans="1:7" ht="11.25" x14ac:dyDescent="0.15">
      <c r="A3" s="206" t="s">
        <v>2316</v>
      </c>
      <c r="B3" s="206"/>
      <c r="C3" s="206"/>
      <c r="D3" s="206"/>
      <c r="E3" s="206"/>
      <c r="F3" s="206"/>
      <c r="G3" s="206"/>
    </row>
    <row r="4" spans="1:7" ht="27" customHeight="1" x14ac:dyDescent="0.1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21" outlineLevel="1" x14ac:dyDescent="0.15">
      <c r="A5" s="77" t="s">
        <v>248</v>
      </c>
      <c r="B5" s="93" t="s">
        <v>1644</v>
      </c>
      <c r="C5" s="71" t="s">
        <v>1</v>
      </c>
      <c r="D5" s="58"/>
      <c r="E5" s="58"/>
      <c r="F5" s="59"/>
      <c r="G5" s="96" t="s">
        <v>1</v>
      </c>
    </row>
    <row r="6" spans="1:7" ht="21" outlineLevel="2" x14ac:dyDescent="0.15">
      <c r="A6" s="61" t="s">
        <v>61</v>
      </c>
      <c r="B6" s="38" t="s">
        <v>1645</v>
      </c>
      <c r="C6" s="61" t="s">
        <v>713</v>
      </c>
      <c r="D6" s="52">
        <v>7.06</v>
      </c>
      <c r="E6" s="52"/>
      <c r="F6" s="62">
        <f t="shared" ref="F6:F19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1646</v>
      </c>
      <c r="C7" s="61" t="s">
        <v>713</v>
      </c>
      <c r="D7" s="52">
        <v>2.12</v>
      </c>
      <c r="E7" s="52"/>
      <c r="F7" s="62">
        <f t="shared" si="0"/>
        <v>0</v>
      </c>
      <c r="G7" s="41" t="s">
        <v>1</v>
      </c>
    </row>
    <row r="8" spans="1:7" ht="21" outlineLevel="2" x14ac:dyDescent="0.15">
      <c r="A8" s="61" t="s">
        <v>244</v>
      </c>
      <c r="B8" s="38" t="s">
        <v>1647</v>
      </c>
      <c r="C8" s="61" t="s">
        <v>713</v>
      </c>
      <c r="D8" s="52">
        <v>3.52</v>
      </c>
      <c r="E8" s="52"/>
      <c r="F8" s="62">
        <f t="shared" si="0"/>
        <v>0</v>
      </c>
      <c r="G8" s="41" t="s">
        <v>1</v>
      </c>
    </row>
    <row r="9" spans="1:7" ht="21" outlineLevel="2" x14ac:dyDescent="0.15">
      <c r="A9" s="61" t="s">
        <v>245</v>
      </c>
      <c r="B9" s="38" t="s">
        <v>1648</v>
      </c>
      <c r="C9" s="61" t="s">
        <v>713</v>
      </c>
      <c r="D9" s="52">
        <v>6.6</v>
      </c>
      <c r="E9" s="52"/>
      <c r="F9" s="62">
        <f t="shared" si="0"/>
        <v>0</v>
      </c>
      <c r="G9" s="41" t="s">
        <v>1</v>
      </c>
    </row>
    <row r="10" spans="1:7" ht="21" outlineLevel="2" x14ac:dyDescent="0.15">
      <c r="A10" s="61" t="s">
        <v>246</v>
      </c>
      <c r="B10" s="38" t="s">
        <v>1649</v>
      </c>
      <c r="C10" s="61" t="s">
        <v>713</v>
      </c>
      <c r="D10" s="52">
        <v>2.13</v>
      </c>
      <c r="E10" s="52"/>
      <c r="F10" s="62">
        <f t="shared" si="0"/>
        <v>0</v>
      </c>
      <c r="G10" s="41" t="s">
        <v>1</v>
      </c>
    </row>
    <row r="11" spans="1:7" ht="21" outlineLevel="2" x14ac:dyDescent="0.15">
      <c r="A11" s="61" t="s">
        <v>247</v>
      </c>
      <c r="B11" s="38" t="s">
        <v>1650</v>
      </c>
      <c r="C11" s="61" t="s">
        <v>713</v>
      </c>
      <c r="D11" s="52">
        <v>2.13</v>
      </c>
      <c r="E11" s="52"/>
      <c r="F11" s="62">
        <f t="shared" si="0"/>
        <v>0</v>
      </c>
      <c r="G11" s="41" t="s">
        <v>1</v>
      </c>
    </row>
    <row r="12" spans="1:7" ht="21" outlineLevel="2" x14ac:dyDescent="0.15">
      <c r="A12" s="61" t="s">
        <v>363</v>
      </c>
      <c r="B12" s="38" t="s">
        <v>1651</v>
      </c>
      <c r="C12" s="61" t="s">
        <v>713</v>
      </c>
      <c r="D12" s="52">
        <v>4.71</v>
      </c>
      <c r="E12" s="52"/>
      <c r="F12" s="62">
        <f t="shared" si="0"/>
        <v>0</v>
      </c>
      <c r="G12" s="41" t="s">
        <v>1</v>
      </c>
    </row>
    <row r="13" spans="1:7" outlineLevel="2" x14ac:dyDescent="0.15">
      <c r="A13" s="61" t="s">
        <v>364</v>
      </c>
      <c r="B13" s="38" t="s">
        <v>1652</v>
      </c>
      <c r="C13" s="61" t="s">
        <v>713</v>
      </c>
      <c r="D13" s="52">
        <v>4.84</v>
      </c>
      <c r="E13" s="52"/>
      <c r="F13" s="62">
        <f t="shared" si="0"/>
        <v>0</v>
      </c>
      <c r="G13" s="41" t="s">
        <v>1</v>
      </c>
    </row>
    <row r="14" spans="1:7" ht="21" outlineLevel="2" x14ac:dyDescent="0.15">
      <c r="A14" s="61" t="s">
        <v>365</v>
      </c>
      <c r="B14" s="38" t="s">
        <v>1653</v>
      </c>
      <c r="C14" s="61" t="s">
        <v>713</v>
      </c>
      <c r="D14" s="52">
        <v>4.41</v>
      </c>
      <c r="E14" s="52"/>
      <c r="F14" s="62">
        <f t="shared" si="0"/>
        <v>0</v>
      </c>
      <c r="G14" s="41" t="s">
        <v>1</v>
      </c>
    </row>
    <row r="15" spans="1:7" ht="21" outlineLevel="2" x14ac:dyDescent="0.15">
      <c r="A15" s="61" t="s">
        <v>366</v>
      </c>
      <c r="B15" s="38" t="s">
        <v>1654</v>
      </c>
      <c r="C15" s="61" t="s">
        <v>713</v>
      </c>
      <c r="D15" s="52">
        <v>2.4</v>
      </c>
      <c r="E15" s="52"/>
      <c r="F15" s="62">
        <f t="shared" si="0"/>
        <v>0</v>
      </c>
      <c r="G15" s="41" t="s">
        <v>1</v>
      </c>
    </row>
    <row r="16" spans="1:7" outlineLevel="2" x14ac:dyDescent="0.15">
      <c r="A16" s="61" t="s">
        <v>367</v>
      </c>
      <c r="B16" s="38" t="s">
        <v>1655</v>
      </c>
      <c r="C16" s="61" t="s">
        <v>713</v>
      </c>
      <c r="D16" s="52">
        <v>2.31</v>
      </c>
      <c r="E16" s="52"/>
      <c r="F16" s="62">
        <f t="shared" si="0"/>
        <v>0</v>
      </c>
      <c r="G16" s="41" t="s">
        <v>1</v>
      </c>
    </row>
    <row r="17" spans="1:7" outlineLevel="2" x14ac:dyDescent="0.15">
      <c r="A17" s="61" t="s">
        <v>368</v>
      </c>
      <c r="B17" s="38" t="s">
        <v>1656</v>
      </c>
      <c r="C17" s="61" t="s">
        <v>713</v>
      </c>
      <c r="D17" s="52">
        <v>3.15</v>
      </c>
      <c r="E17" s="52"/>
      <c r="F17" s="62">
        <f t="shared" si="0"/>
        <v>0</v>
      </c>
      <c r="G17" s="41" t="s">
        <v>1</v>
      </c>
    </row>
    <row r="18" spans="1:7" outlineLevel="2" x14ac:dyDescent="0.15">
      <c r="A18" s="61" t="s">
        <v>369</v>
      </c>
      <c r="B18" s="38" t="s">
        <v>1657</v>
      </c>
      <c r="C18" s="61" t="s">
        <v>713</v>
      </c>
      <c r="D18" s="52">
        <v>11.39</v>
      </c>
      <c r="E18" s="52"/>
      <c r="F18" s="62">
        <f t="shared" si="0"/>
        <v>0</v>
      </c>
      <c r="G18" s="41" t="s">
        <v>1</v>
      </c>
    </row>
    <row r="19" spans="1:7" ht="21" outlineLevel="2" x14ac:dyDescent="0.15">
      <c r="A19" s="61" t="s">
        <v>370</v>
      </c>
      <c r="B19" s="38" t="s">
        <v>1658</v>
      </c>
      <c r="C19" s="61" t="s">
        <v>713</v>
      </c>
      <c r="D19" s="52">
        <v>9.6</v>
      </c>
      <c r="E19" s="52"/>
      <c r="F19" s="62">
        <f t="shared" si="0"/>
        <v>0</v>
      </c>
      <c r="G19" s="41" t="s">
        <v>1</v>
      </c>
    </row>
    <row r="20" spans="1:7" ht="16.5" customHeight="1" x14ac:dyDescent="0.15">
      <c r="A20" s="204" t="s">
        <v>1880</v>
      </c>
      <c r="B20" s="205"/>
      <c r="C20" s="74"/>
      <c r="D20" s="114"/>
      <c r="E20" s="70"/>
      <c r="F20" s="76">
        <f>SUM(F6:F19)</f>
        <v>0</v>
      </c>
      <c r="G20" s="70"/>
    </row>
  </sheetData>
  <mergeCells count="3">
    <mergeCell ref="A3:G3"/>
    <mergeCell ref="A20:B20"/>
    <mergeCell ref="B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CCFF"/>
  </sheetPr>
  <dimension ref="A1:G28"/>
  <sheetViews>
    <sheetView zoomScale="85" zoomScaleNormal="85" workbookViewId="0">
      <selection activeCell="A3" sqref="A3:G3"/>
    </sheetView>
  </sheetViews>
  <sheetFormatPr defaultColWidth="9.140625" defaultRowHeight="10.5" outlineLevelRow="2" x14ac:dyDescent="0.15"/>
  <cols>
    <col min="1" max="1" width="6" style="55" customWidth="1"/>
    <col min="2" max="2" width="49.7109375" style="37" customWidth="1"/>
    <col min="3" max="3" width="11" style="55" customWidth="1"/>
    <col min="4" max="4" width="9.5703125" style="37" bestFit="1" customWidth="1"/>
    <col min="5" max="5" width="11" style="37" customWidth="1"/>
    <col min="6" max="6" width="16.5703125" style="97" customWidth="1"/>
    <col min="7" max="7" width="19.85546875" style="37" customWidth="1"/>
    <col min="8" max="16384" width="9.140625" style="37"/>
  </cols>
  <sheetData>
    <row r="1" spans="1:7" ht="24" customHeight="1" x14ac:dyDescent="0.15">
      <c r="A1" s="110"/>
      <c r="B1" s="106" t="s">
        <v>1864</v>
      </c>
      <c r="C1" s="110"/>
      <c r="D1" s="35"/>
      <c r="E1" s="35"/>
      <c r="F1" s="98"/>
      <c r="G1" s="35"/>
    </row>
    <row r="2" spans="1:7" ht="27" customHeight="1" x14ac:dyDescent="0.15">
      <c r="A2" s="54"/>
      <c r="B2" s="202" t="s">
        <v>2196</v>
      </c>
      <c r="C2" s="202"/>
      <c r="D2" s="202"/>
      <c r="E2" s="202"/>
      <c r="F2" s="98"/>
      <c r="G2" s="35"/>
    </row>
    <row r="3" spans="1:7" ht="11.25" x14ac:dyDescent="0.15">
      <c r="A3" s="206" t="s">
        <v>2316</v>
      </c>
      <c r="B3" s="206"/>
      <c r="C3" s="206"/>
      <c r="D3" s="206"/>
      <c r="E3" s="206"/>
      <c r="F3" s="206"/>
      <c r="G3" s="206"/>
    </row>
    <row r="4" spans="1:7" ht="26.25" customHeight="1" x14ac:dyDescent="0.1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outlineLevel="1" x14ac:dyDescent="0.15">
      <c r="A5" s="77" t="s">
        <v>248</v>
      </c>
      <c r="B5" s="57" t="s">
        <v>1691</v>
      </c>
      <c r="C5" s="71" t="s">
        <v>1</v>
      </c>
      <c r="D5" s="94"/>
      <c r="E5" s="94"/>
      <c r="F5" s="95"/>
      <c r="G5" s="96" t="s">
        <v>1</v>
      </c>
    </row>
    <row r="6" spans="1:7" ht="21" outlineLevel="2" x14ac:dyDescent="0.15">
      <c r="A6" s="61" t="s">
        <v>61</v>
      </c>
      <c r="B6" s="38" t="s">
        <v>1692</v>
      </c>
      <c r="C6" s="61" t="s">
        <v>18</v>
      </c>
      <c r="D6" s="39">
        <v>17</v>
      </c>
      <c r="E6" s="39"/>
      <c r="F6" s="62">
        <f t="shared" ref="F6:F26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1693</v>
      </c>
      <c r="C7" s="61" t="s">
        <v>713</v>
      </c>
      <c r="D7" s="39">
        <v>517.57000000000005</v>
      </c>
      <c r="E7" s="39"/>
      <c r="F7" s="62">
        <f t="shared" si="0"/>
        <v>0</v>
      </c>
      <c r="G7" s="41" t="s">
        <v>1</v>
      </c>
    </row>
    <row r="8" spans="1:7" ht="31.5" outlineLevel="2" x14ac:dyDescent="0.15">
      <c r="A8" s="61" t="s">
        <v>244</v>
      </c>
      <c r="B8" s="38" t="s">
        <v>1694</v>
      </c>
      <c r="C8" s="61" t="s">
        <v>713</v>
      </c>
      <c r="D8" s="39">
        <v>167.76</v>
      </c>
      <c r="E8" s="39"/>
      <c r="F8" s="62">
        <f t="shared" si="0"/>
        <v>0</v>
      </c>
      <c r="G8" s="41" t="s">
        <v>1</v>
      </c>
    </row>
    <row r="9" spans="1:7" outlineLevel="2" x14ac:dyDescent="0.15">
      <c r="A9" s="61" t="s">
        <v>245</v>
      </c>
      <c r="B9" s="38" t="s">
        <v>1695</v>
      </c>
      <c r="C9" s="61" t="s">
        <v>5</v>
      </c>
      <c r="D9" s="39">
        <v>280.7</v>
      </c>
      <c r="E9" s="39"/>
      <c r="F9" s="62">
        <f t="shared" si="0"/>
        <v>0</v>
      </c>
      <c r="G9" s="41" t="s">
        <v>1</v>
      </c>
    </row>
    <row r="10" spans="1:7" ht="31.5" outlineLevel="2" x14ac:dyDescent="0.15">
      <c r="A10" s="61" t="s">
        <v>246</v>
      </c>
      <c r="B10" s="38" t="s">
        <v>1500</v>
      </c>
      <c r="C10" s="61" t="s">
        <v>30</v>
      </c>
      <c r="D10" s="39">
        <v>27.11</v>
      </c>
      <c r="E10" s="39"/>
      <c r="F10" s="62">
        <f t="shared" si="0"/>
        <v>0</v>
      </c>
      <c r="G10" s="41" t="s">
        <v>1</v>
      </c>
    </row>
    <row r="11" spans="1:7" ht="42" outlineLevel="2" x14ac:dyDescent="0.15">
      <c r="A11" s="61" t="s">
        <v>247</v>
      </c>
      <c r="B11" s="38" t="s">
        <v>1501</v>
      </c>
      <c r="C11" s="61" t="s">
        <v>30</v>
      </c>
      <c r="D11" s="39">
        <v>27.11</v>
      </c>
      <c r="E11" s="39"/>
      <c r="F11" s="62">
        <f t="shared" si="0"/>
        <v>0</v>
      </c>
      <c r="G11" s="41" t="s">
        <v>1</v>
      </c>
    </row>
    <row r="12" spans="1:7" ht="21" outlineLevel="2" x14ac:dyDescent="0.15">
      <c r="A12" s="61" t="s">
        <v>363</v>
      </c>
      <c r="B12" s="38" t="s">
        <v>1502</v>
      </c>
      <c r="C12" s="61" t="s">
        <v>30</v>
      </c>
      <c r="D12" s="39">
        <v>27.11</v>
      </c>
      <c r="E12" s="39"/>
      <c r="F12" s="62">
        <f t="shared" si="0"/>
        <v>0</v>
      </c>
      <c r="G12" s="41" t="s">
        <v>1</v>
      </c>
    </row>
    <row r="13" spans="1:7" ht="31.5" outlineLevel="2" x14ac:dyDescent="0.15">
      <c r="A13" s="61" t="s">
        <v>364</v>
      </c>
      <c r="B13" s="38" t="s">
        <v>1696</v>
      </c>
      <c r="C13" s="61" t="s">
        <v>713</v>
      </c>
      <c r="D13" s="39">
        <v>34.96</v>
      </c>
      <c r="E13" s="39"/>
      <c r="F13" s="62">
        <f t="shared" si="0"/>
        <v>0</v>
      </c>
      <c r="G13" s="41" t="s">
        <v>1</v>
      </c>
    </row>
    <row r="14" spans="1:7" ht="31.5" outlineLevel="2" x14ac:dyDescent="0.15">
      <c r="A14" s="61" t="s">
        <v>365</v>
      </c>
      <c r="B14" s="38" t="s">
        <v>1697</v>
      </c>
      <c r="C14" s="61" t="s">
        <v>713</v>
      </c>
      <c r="D14" s="39">
        <v>125.58</v>
      </c>
      <c r="E14" s="39"/>
      <c r="F14" s="62">
        <f t="shared" si="0"/>
        <v>0</v>
      </c>
      <c r="G14" s="41" t="s">
        <v>1</v>
      </c>
    </row>
    <row r="15" spans="1:7" ht="31.5" outlineLevel="2" x14ac:dyDescent="0.15">
      <c r="A15" s="61" t="s">
        <v>366</v>
      </c>
      <c r="B15" s="38" t="s">
        <v>1698</v>
      </c>
      <c r="C15" s="61" t="s">
        <v>713</v>
      </c>
      <c r="D15" s="39">
        <v>76.44</v>
      </c>
      <c r="E15" s="39"/>
      <c r="F15" s="62">
        <f t="shared" si="0"/>
        <v>0</v>
      </c>
      <c r="G15" s="41" t="s">
        <v>1</v>
      </c>
    </row>
    <row r="16" spans="1:7" ht="31.5" outlineLevel="2" x14ac:dyDescent="0.15">
      <c r="A16" s="61" t="s">
        <v>367</v>
      </c>
      <c r="B16" s="38" t="s">
        <v>1699</v>
      </c>
      <c r="C16" s="61" t="s">
        <v>713</v>
      </c>
      <c r="D16" s="39">
        <v>12.29</v>
      </c>
      <c r="E16" s="39"/>
      <c r="F16" s="62">
        <f t="shared" si="0"/>
        <v>0</v>
      </c>
      <c r="G16" s="41" t="s">
        <v>1</v>
      </c>
    </row>
    <row r="17" spans="1:7" ht="31.5" outlineLevel="2" x14ac:dyDescent="0.15">
      <c r="A17" s="61" t="s">
        <v>368</v>
      </c>
      <c r="B17" s="38" t="s">
        <v>1700</v>
      </c>
      <c r="C17" s="61" t="s">
        <v>713</v>
      </c>
      <c r="D17" s="39">
        <v>4.6500000000000004</v>
      </c>
      <c r="E17" s="39"/>
      <c r="F17" s="62">
        <f t="shared" si="0"/>
        <v>0</v>
      </c>
      <c r="G17" s="41" t="s">
        <v>1</v>
      </c>
    </row>
    <row r="18" spans="1:7" ht="31.5" outlineLevel="2" x14ac:dyDescent="0.15">
      <c r="A18" s="61" t="s">
        <v>369</v>
      </c>
      <c r="B18" s="38" t="s">
        <v>1701</v>
      </c>
      <c r="C18" s="61" t="s">
        <v>713</v>
      </c>
      <c r="D18" s="39">
        <v>1.23</v>
      </c>
      <c r="E18" s="39"/>
      <c r="F18" s="62">
        <f t="shared" si="0"/>
        <v>0</v>
      </c>
      <c r="G18" s="41" t="s">
        <v>1</v>
      </c>
    </row>
    <row r="19" spans="1:7" ht="31.5" outlineLevel="2" x14ac:dyDescent="0.15">
      <c r="A19" s="61" t="s">
        <v>370</v>
      </c>
      <c r="B19" s="38" t="s">
        <v>1702</v>
      </c>
      <c r="C19" s="61" t="s">
        <v>713</v>
      </c>
      <c r="D19" s="39">
        <v>1.34</v>
      </c>
      <c r="E19" s="39"/>
      <c r="F19" s="62">
        <f t="shared" si="0"/>
        <v>0</v>
      </c>
      <c r="G19" s="41" t="s">
        <v>1</v>
      </c>
    </row>
    <row r="20" spans="1:7" ht="31.5" outlineLevel="2" x14ac:dyDescent="0.15">
      <c r="A20" s="61" t="s">
        <v>371</v>
      </c>
      <c r="B20" s="38" t="s">
        <v>1703</v>
      </c>
      <c r="C20" s="61" t="s">
        <v>713</v>
      </c>
      <c r="D20" s="39">
        <v>4.3</v>
      </c>
      <c r="E20" s="39"/>
      <c r="F20" s="62">
        <f t="shared" si="0"/>
        <v>0</v>
      </c>
      <c r="G20" s="41" t="s">
        <v>1</v>
      </c>
    </row>
    <row r="21" spans="1:7" ht="31.5" outlineLevel="2" x14ac:dyDescent="0.15">
      <c r="A21" s="61" t="s">
        <v>1414</v>
      </c>
      <c r="B21" s="38" t="s">
        <v>1704</v>
      </c>
      <c r="C21" s="61" t="s">
        <v>713</v>
      </c>
      <c r="D21" s="39">
        <v>4.97</v>
      </c>
      <c r="E21" s="39"/>
      <c r="F21" s="62">
        <f t="shared" si="0"/>
        <v>0</v>
      </c>
      <c r="G21" s="41" t="s">
        <v>1</v>
      </c>
    </row>
    <row r="22" spans="1:7" ht="31.5" outlineLevel="2" x14ac:dyDescent="0.15">
      <c r="A22" s="61" t="s">
        <v>1416</v>
      </c>
      <c r="B22" s="38" t="s">
        <v>1705</v>
      </c>
      <c r="C22" s="61" t="s">
        <v>18</v>
      </c>
      <c r="D22" s="39">
        <v>1</v>
      </c>
      <c r="E22" s="39"/>
      <c r="F22" s="62">
        <f t="shared" si="0"/>
        <v>0</v>
      </c>
      <c r="G22" s="41" t="s">
        <v>1</v>
      </c>
    </row>
    <row r="23" spans="1:7" ht="31.5" outlineLevel="2" x14ac:dyDescent="0.15">
      <c r="A23" s="61" t="s">
        <v>1418</v>
      </c>
      <c r="B23" s="38" t="s">
        <v>1706</v>
      </c>
      <c r="C23" s="61" t="s">
        <v>18</v>
      </c>
      <c r="D23" s="39">
        <v>1</v>
      </c>
      <c r="E23" s="39"/>
      <c r="F23" s="62">
        <f t="shared" si="0"/>
        <v>0</v>
      </c>
      <c r="G23" s="41" t="s">
        <v>1</v>
      </c>
    </row>
    <row r="24" spans="1:7" ht="31.5" outlineLevel="2" x14ac:dyDescent="0.15">
      <c r="A24" s="61" t="s">
        <v>1420</v>
      </c>
      <c r="B24" s="38" t="s">
        <v>1707</v>
      </c>
      <c r="C24" s="61" t="s">
        <v>18</v>
      </c>
      <c r="D24" s="39">
        <v>1</v>
      </c>
      <c r="E24" s="39"/>
      <c r="F24" s="62">
        <f t="shared" si="0"/>
        <v>0</v>
      </c>
      <c r="G24" s="41" t="s">
        <v>1</v>
      </c>
    </row>
    <row r="25" spans="1:7" ht="42" outlineLevel="2" x14ac:dyDescent="0.15">
      <c r="A25" s="61" t="s">
        <v>1422</v>
      </c>
      <c r="B25" s="38" t="s">
        <v>1708</v>
      </c>
      <c r="C25" s="61" t="s">
        <v>5</v>
      </c>
      <c r="D25" s="39">
        <v>223</v>
      </c>
      <c r="E25" s="39"/>
      <c r="F25" s="62">
        <f t="shared" si="0"/>
        <v>0</v>
      </c>
      <c r="G25" s="41" t="s">
        <v>1</v>
      </c>
    </row>
    <row r="26" spans="1:7" ht="21" outlineLevel="2" x14ac:dyDescent="0.15">
      <c r="A26" s="61" t="s">
        <v>1424</v>
      </c>
      <c r="B26" s="38" t="s">
        <v>1709</v>
      </c>
      <c r="C26" s="61" t="s">
        <v>713</v>
      </c>
      <c r="D26" s="39">
        <v>133.80000000000001</v>
      </c>
      <c r="E26" s="39"/>
      <c r="F26" s="62">
        <f t="shared" si="0"/>
        <v>0</v>
      </c>
      <c r="G26" s="41" t="s">
        <v>1</v>
      </c>
    </row>
    <row r="27" spans="1:7" ht="15.75" customHeight="1" outlineLevel="2" x14ac:dyDescent="0.15">
      <c r="A27" s="61" t="s">
        <v>1426</v>
      </c>
      <c r="B27" s="38" t="s">
        <v>1710</v>
      </c>
      <c r="C27" s="61" t="s">
        <v>713</v>
      </c>
      <c r="D27" s="39">
        <v>133.80000000000001</v>
      </c>
      <c r="E27" s="39"/>
      <c r="F27" s="62">
        <f t="shared" ref="F27" si="1">D27*E27</f>
        <v>0</v>
      </c>
      <c r="G27" s="41" t="s">
        <v>1</v>
      </c>
    </row>
    <row r="28" spans="1:7" ht="21" customHeight="1" x14ac:dyDescent="0.15">
      <c r="A28" s="204" t="s">
        <v>1882</v>
      </c>
      <c r="B28" s="205"/>
      <c r="C28" s="74"/>
      <c r="D28" s="114"/>
      <c r="E28" s="70"/>
      <c r="F28" s="76">
        <f>SUM(F6:F27)</f>
        <v>0</v>
      </c>
      <c r="G28" s="70"/>
    </row>
  </sheetData>
  <mergeCells count="3">
    <mergeCell ref="B2:E2"/>
    <mergeCell ref="A3:G3"/>
    <mergeCell ref="A28:B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CCFF"/>
  </sheetPr>
  <dimension ref="A1:G19"/>
  <sheetViews>
    <sheetView zoomScale="85" zoomScaleNormal="85" workbookViewId="0">
      <selection activeCell="A3" sqref="A3:G3"/>
    </sheetView>
  </sheetViews>
  <sheetFormatPr defaultColWidth="9.140625" defaultRowHeight="10.5" outlineLevelRow="2" x14ac:dyDescent="0.15"/>
  <cols>
    <col min="1" max="1" width="6" style="37" customWidth="1"/>
    <col min="2" max="2" width="45.42578125" style="37" customWidth="1"/>
    <col min="3" max="3" width="11" style="37" customWidth="1"/>
    <col min="4" max="4" width="9.140625" style="37"/>
    <col min="5" max="5" width="12.7109375" style="37" customWidth="1"/>
    <col min="6" max="6" width="14.5703125" style="97" customWidth="1"/>
    <col min="7" max="7" width="20.5703125" style="37" customWidth="1"/>
    <col min="8" max="16384" width="9.140625" style="37"/>
  </cols>
  <sheetData>
    <row r="1" spans="1:7" ht="21.75" customHeight="1" x14ac:dyDescent="0.15">
      <c r="A1" s="33"/>
      <c r="B1" s="106" t="s">
        <v>1864</v>
      </c>
      <c r="C1" s="33"/>
      <c r="D1" s="33"/>
      <c r="E1" s="33"/>
      <c r="F1" s="124"/>
      <c r="G1" s="33"/>
    </row>
    <row r="2" spans="1:7" ht="23.25" customHeight="1" x14ac:dyDescent="0.15">
      <c r="A2" s="34"/>
      <c r="B2" s="202" t="s">
        <v>2195</v>
      </c>
      <c r="C2" s="202"/>
      <c r="D2" s="202"/>
      <c r="E2" s="202"/>
      <c r="F2" s="124"/>
      <c r="G2" s="33"/>
    </row>
    <row r="3" spans="1:7" ht="17.25" customHeight="1" x14ac:dyDescent="0.15">
      <c r="A3" s="208" t="s">
        <v>2316</v>
      </c>
      <c r="B3" s="208"/>
      <c r="C3" s="208"/>
      <c r="D3" s="208"/>
      <c r="E3" s="208"/>
      <c r="F3" s="208"/>
      <c r="G3" s="208"/>
    </row>
    <row r="4" spans="1:7" ht="29.25" customHeight="1" x14ac:dyDescent="0.1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21" outlineLevel="1" x14ac:dyDescent="0.15">
      <c r="A5" s="125" t="s">
        <v>248</v>
      </c>
      <c r="B5" s="132" t="s">
        <v>1711</v>
      </c>
      <c r="C5" s="126" t="s">
        <v>1</v>
      </c>
      <c r="D5" s="127"/>
      <c r="E5" s="127"/>
      <c r="F5" s="128"/>
      <c r="G5" s="129" t="s">
        <v>1</v>
      </c>
    </row>
    <row r="6" spans="1:7" ht="21" outlineLevel="2" x14ac:dyDescent="0.15">
      <c r="A6" s="38" t="s">
        <v>61</v>
      </c>
      <c r="B6" s="38" t="s">
        <v>1692</v>
      </c>
      <c r="C6" s="38" t="s">
        <v>18</v>
      </c>
      <c r="D6" s="39">
        <v>8</v>
      </c>
      <c r="E6" s="39"/>
      <c r="F6" s="62">
        <f t="shared" ref="F6:F18" si="0">D6*E6</f>
        <v>0</v>
      </c>
      <c r="G6" s="41" t="s">
        <v>1</v>
      </c>
    </row>
    <row r="7" spans="1:7" ht="21" outlineLevel="2" x14ac:dyDescent="0.15">
      <c r="A7" s="38" t="s">
        <v>243</v>
      </c>
      <c r="B7" s="38" t="s">
        <v>1693</v>
      </c>
      <c r="C7" s="38" t="s">
        <v>713</v>
      </c>
      <c r="D7" s="39">
        <v>23</v>
      </c>
      <c r="E7" s="39"/>
      <c r="F7" s="62">
        <f t="shared" si="0"/>
        <v>0</v>
      </c>
      <c r="G7" s="41" t="s">
        <v>1</v>
      </c>
    </row>
    <row r="8" spans="1:7" ht="31.5" outlineLevel="2" x14ac:dyDescent="0.15">
      <c r="A8" s="38" t="s">
        <v>244</v>
      </c>
      <c r="B8" s="38" t="s">
        <v>1694</v>
      </c>
      <c r="C8" s="38" t="s">
        <v>713</v>
      </c>
      <c r="D8" s="39">
        <v>12</v>
      </c>
      <c r="E8" s="39"/>
      <c r="F8" s="62">
        <f t="shared" si="0"/>
        <v>0</v>
      </c>
      <c r="G8" s="41" t="s">
        <v>1</v>
      </c>
    </row>
    <row r="9" spans="1:7" ht="21" outlineLevel="2" x14ac:dyDescent="0.15">
      <c r="A9" s="38" t="s">
        <v>245</v>
      </c>
      <c r="B9" s="38" t="s">
        <v>1695</v>
      </c>
      <c r="C9" s="38" t="s">
        <v>5</v>
      </c>
      <c r="D9" s="39">
        <v>20</v>
      </c>
      <c r="E9" s="39"/>
      <c r="F9" s="62">
        <f t="shared" si="0"/>
        <v>0</v>
      </c>
      <c r="G9" s="41" t="s">
        <v>1</v>
      </c>
    </row>
    <row r="10" spans="1:7" ht="42" outlineLevel="2" x14ac:dyDescent="0.15">
      <c r="A10" s="38" t="s">
        <v>246</v>
      </c>
      <c r="B10" s="38" t="s">
        <v>1500</v>
      </c>
      <c r="C10" s="38" t="s">
        <v>30</v>
      </c>
      <c r="D10" s="39">
        <v>1.92</v>
      </c>
      <c r="E10" s="39"/>
      <c r="F10" s="62">
        <f t="shared" si="0"/>
        <v>0</v>
      </c>
      <c r="G10" s="41" t="s">
        <v>1</v>
      </c>
    </row>
    <row r="11" spans="1:7" ht="42" outlineLevel="2" x14ac:dyDescent="0.15">
      <c r="A11" s="38" t="s">
        <v>247</v>
      </c>
      <c r="B11" s="38" t="s">
        <v>1501</v>
      </c>
      <c r="C11" s="38" t="s">
        <v>30</v>
      </c>
      <c r="D11" s="39">
        <v>1.92</v>
      </c>
      <c r="E11" s="39"/>
      <c r="F11" s="62">
        <f t="shared" si="0"/>
        <v>0</v>
      </c>
      <c r="G11" s="41" t="s">
        <v>1</v>
      </c>
    </row>
    <row r="12" spans="1:7" ht="21" outlineLevel="2" x14ac:dyDescent="0.15">
      <c r="A12" s="38" t="s">
        <v>363</v>
      </c>
      <c r="B12" s="38" t="s">
        <v>1502</v>
      </c>
      <c r="C12" s="38" t="s">
        <v>30</v>
      </c>
      <c r="D12" s="39">
        <v>1.92</v>
      </c>
      <c r="E12" s="39"/>
      <c r="F12" s="62">
        <f t="shared" si="0"/>
        <v>0</v>
      </c>
      <c r="G12" s="41" t="s">
        <v>1</v>
      </c>
    </row>
    <row r="13" spans="1:7" ht="31.5" outlineLevel="2" x14ac:dyDescent="0.15">
      <c r="A13" s="38" t="s">
        <v>364</v>
      </c>
      <c r="B13" s="38" t="s">
        <v>1712</v>
      </c>
      <c r="C13" s="38" t="s">
        <v>713</v>
      </c>
      <c r="D13" s="39">
        <v>18.399999999999999</v>
      </c>
      <c r="E13" s="39"/>
      <c r="F13" s="62">
        <f t="shared" si="0"/>
        <v>0</v>
      </c>
      <c r="G13" s="41" t="s">
        <v>1</v>
      </c>
    </row>
    <row r="14" spans="1:7" ht="31.5" outlineLevel="2" x14ac:dyDescent="0.15">
      <c r="A14" s="38" t="s">
        <v>365</v>
      </c>
      <c r="B14" s="38" t="s">
        <v>1713</v>
      </c>
      <c r="C14" s="38" t="s">
        <v>713</v>
      </c>
      <c r="D14" s="39">
        <v>3.78</v>
      </c>
      <c r="E14" s="39"/>
      <c r="F14" s="62">
        <f t="shared" si="0"/>
        <v>0</v>
      </c>
      <c r="G14" s="41" t="s">
        <v>1</v>
      </c>
    </row>
    <row r="15" spans="1:7" ht="31.5" outlineLevel="2" x14ac:dyDescent="0.15">
      <c r="A15" s="38" t="s">
        <v>366</v>
      </c>
      <c r="B15" s="38" t="s">
        <v>1714</v>
      </c>
      <c r="C15" s="38" t="s">
        <v>713</v>
      </c>
      <c r="D15" s="39">
        <v>1.05</v>
      </c>
      <c r="E15" s="39"/>
      <c r="F15" s="62">
        <f t="shared" si="0"/>
        <v>0</v>
      </c>
      <c r="G15" s="41" t="s">
        <v>1</v>
      </c>
    </row>
    <row r="16" spans="1:7" ht="42" outlineLevel="2" x14ac:dyDescent="0.15">
      <c r="A16" s="38" t="s">
        <v>367</v>
      </c>
      <c r="B16" s="38" t="s">
        <v>1708</v>
      </c>
      <c r="C16" s="38" t="s">
        <v>5</v>
      </c>
      <c r="D16" s="39">
        <v>15</v>
      </c>
      <c r="E16" s="39"/>
      <c r="F16" s="62">
        <f t="shared" si="0"/>
        <v>0</v>
      </c>
      <c r="G16" s="41" t="s">
        <v>1</v>
      </c>
    </row>
    <row r="17" spans="1:7" ht="31.5" outlineLevel="2" x14ac:dyDescent="0.15">
      <c r="A17" s="38" t="s">
        <v>368</v>
      </c>
      <c r="B17" s="38" t="s">
        <v>1709</v>
      </c>
      <c r="C17" s="38" t="s">
        <v>713</v>
      </c>
      <c r="D17" s="39">
        <v>9</v>
      </c>
      <c r="E17" s="39"/>
      <c r="F17" s="62">
        <f t="shared" si="0"/>
        <v>0</v>
      </c>
      <c r="G17" s="41" t="s">
        <v>1</v>
      </c>
    </row>
    <row r="18" spans="1:7" outlineLevel="2" x14ac:dyDescent="0.15">
      <c r="A18" s="38" t="s">
        <v>369</v>
      </c>
      <c r="B18" s="38" t="s">
        <v>1710</v>
      </c>
      <c r="C18" s="38" t="s">
        <v>713</v>
      </c>
      <c r="D18" s="39">
        <v>9</v>
      </c>
      <c r="E18" s="39"/>
      <c r="F18" s="62">
        <f t="shared" si="0"/>
        <v>0</v>
      </c>
      <c r="G18" s="41" t="s">
        <v>1</v>
      </c>
    </row>
    <row r="19" spans="1:7" ht="19.5" customHeight="1" x14ac:dyDescent="0.15">
      <c r="A19" s="204" t="s">
        <v>1881</v>
      </c>
      <c r="B19" s="205"/>
      <c r="C19" s="74"/>
      <c r="D19" s="114"/>
      <c r="E19" s="70"/>
      <c r="F19" s="76">
        <f>SUM(F6:F18)</f>
        <v>0</v>
      </c>
      <c r="G19" s="70"/>
    </row>
  </sheetData>
  <mergeCells count="3">
    <mergeCell ref="A19:B19"/>
    <mergeCell ref="B2:E2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9CCFF"/>
  </sheetPr>
  <dimension ref="A1:G9"/>
  <sheetViews>
    <sheetView zoomScale="85" zoomScaleNormal="85" workbookViewId="0">
      <selection activeCell="A3" sqref="A3:G3"/>
    </sheetView>
  </sheetViews>
  <sheetFormatPr defaultColWidth="9.140625" defaultRowHeight="10.5" outlineLevelRow="2" x14ac:dyDescent="0.25"/>
  <cols>
    <col min="1" max="1" width="6" style="55" customWidth="1"/>
    <col min="2" max="2" width="50.7109375" style="45" customWidth="1"/>
    <col min="3" max="3" width="11" style="55" customWidth="1"/>
    <col min="4" max="4" width="9.140625" style="45"/>
    <col min="5" max="5" width="12.7109375" style="45" customWidth="1"/>
    <col min="6" max="6" width="14.42578125" style="63" customWidth="1"/>
    <col min="7" max="7" width="19.140625" style="45" customWidth="1"/>
    <col min="8" max="16384" width="9.140625" style="45"/>
  </cols>
  <sheetData>
    <row r="1" spans="1:7" ht="15.75" customHeight="1" x14ac:dyDescent="0.25">
      <c r="A1" s="105"/>
      <c r="B1" s="106" t="s">
        <v>1864</v>
      </c>
      <c r="C1" s="110"/>
      <c r="D1" s="78"/>
      <c r="E1" s="78"/>
      <c r="F1" s="120"/>
      <c r="G1" s="78"/>
    </row>
    <row r="2" spans="1:7" ht="30.75" customHeight="1" x14ac:dyDescent="0.25">
      <c r="A2" s="54"/>
      <c r="B2" s="202" t="s">
        <v>2194</v>
      </c>
      <c r="C2" s="202"/>
      <c r="D2" s="202"/>
      <c r="E2" s="202"/>
      <c r="F2" s="202"/>
      <c r="G2" s="78"/>
    </row>
    <row r="3" spans="1:7" ht="16.5" customHeight="1" x14ac:dyDescent="0.25">
      <c r="A3" s="208" t="s">
        <v>2316</v>
      </c>
      <c r="B3" s="208"/>
      <c r="C3" s="208"/>
      <c r="D3" s="208"/>
      <c r="E3" s="208"/>
      <c r="F3" s="208"/>
      <c r="G3" s="208"/>
    </row>
    <row r="4" spans="1:7" ht="31.5" customHeight="1" x14ac:dyDescent="0.2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21" outlineLevel="1" x14ac:dyDescent="0.25">
      <c r="A5" s="77" t="s">
        <v>248</v>
      </c>
      <c r="B5" s="57" t="s">
        <v>1541</v>
      </c>
      <c r="C5" s="71" t="s">
        <v>1</v>
      </c>
      <c r="D5" s="58"/>
      <c r="E5" s="58"/>
      <c r="F5" s="59"/>
      <c r="G5" s="60" t="s">
        <v>1</v>
      </c>
    </row>
    <row r="6" spans="1:7" ht="42" outlineLevel="2" x14ac:dyDescent="0.25">
      <c r="A6" s="61" t="s">
        <v>61</v>
      </c>
      <c r="B6" s="51" t="s">
        <v>1542</v>
      </c>
      <c r="C6" s="61" t="s">
        <v>18</v>
      </c>
      <c r="D6" s="52">
        <v>2</v>
      </c>
      <c r="E6" s="52"/>
      <c r="F6" s="62">
        <f t="shared" ref="F6:F8" si="0">D6*E6</f>
        <v>0</v>
      </c>
      <c r="G6" s="53" t="s">
        <v>1</v>
      </c>
    </row>
    <row r="7" spans="1:7" ht="42" outlineLevel="2" x14ac:dyDescent="0.25">
      <c r="A7" s="61" t="s">
        <v>243</v>
      </c>
      <c r="B7" s="51" t="s">
        <v>1543</v>
      </c>
      <c r="C7" s="61" t="s">
        <v>18</v>
      </c>
      <c r="D7" s="52">
        <v>2</v>
      </c>
      <c r="E7" s="52"/>
      <c r="F7" s="62">
        <f t="shared" si="0"/>
        <v>0</v>
      </c>
      <c r="G7" s="53" t="s">
        <v>1</v>
      </c>
    </row>
    <row r="8" spans="1:7" ht="31.5" outlineLevel="2" x14ac:dyDescent="0.25">
      <c r="A8" s="61" t="s">
        <v>244</v>
      </c>
      <c r="B8" s="51" t="s">
        <v>1544</v>
      </c>
      <c r="C8" s="61" t="s">
        <v>713</v>
      </c>
      <c r="D8" s="52">
        <v>2.35</v>
      </c>
      <c r="E8" s="52"/>
      <c r="F8" s="62">
        <f t="shared" si="0"/>
        <v>0</v>
      </c>
      <c r="G8" s="53" t="s">
        <v>1</v>
      </c>
    </row>
    <row r="9" spans="1:7" ht="25.5" customHeight="1" x14ac:dyDescent="0.25">
      <c r="A9" s="209" t="s">
        <v>1883</v>
      </c>
      <c r="B9" s="210"/>
      <c r="C9" s="74"/>
      <c r="D9" s="114"/>
      <c r="E9" s="70"/>
      <c r="F9" s="76">
        <f>SUM(F6:F8)</f>
        <v>0</v>
      </c>
      <c r="G9" s="70"/>
    </row>
  </sheetData>
  <mergeCells count="3">
    <mergeCell ref="A3:G3"/>
    <mergeCell ref="A9:B9"/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9CCFF"/>
  </sheetPr>
  <dimension ref="A1:G7"/>
  <sheetViews>
    <sheetView workbookViewId="0">
      <selection activeCell="A3" sqref="A3:G3"/>
    </sheetView>
  </sheetViews>
  <sheetFormatPr defaultColWidth="9.140625" defaultRowHeight="10.5" outlineLevelRow="2" x14ac:dyDescent="0.25"/>
  <cols>
    <col min="1" max="1" width="6" style="45" customWidth="1"/>
    <col min="2" max="2" width="57.85546875" style="45" customWidth="1"/>
    <col min="3" max="3" width="11" style="45" customWidth="1"/>
    <col min="4" max="4" width="9.140625" style="45"/>
    <col min="5" max="5" width="14.7109375" style="45" customWidth="1"/>
    <col min="6" max="6" width="14.85546875" style="63" customWidth="1"/>
    <col min="7" max="7" width="56" style="45" customWidth="1"/>
    <col min="8" max="16384" width="9.140625" style="45"/>
  </cols>
  <sheetData>
    <row r="1" spans="1:7" ht="27" customHeight="1" x14ac:dyDescent="0.25">
      <c r="A1" s="44"/>
      <c r="B1" s="106" t="s">
        <v>1864</v>
      </c>
      <c r="C1" s="44"/>
      <c r="D1" s="44"/>
      <c r="E1" s="44"/>
      <c r="F1" s="120"/>
      <c r="G1" s="78"/>
    </row>
    <row r="2" spans="1:7" ht="30.75" customHeight="1" x14ac:dyDescent="0.25">
      <c r="A2" s="43"/>
      <c r="B2" s="202" t="s">
        <v>2193</v>
      </c>
      <c r="C2" s="202"/>
      <c r="D2" s="202"/>
      <c r="E2" s="202"/>
      <c r="F2" s="120"/>
      <c r="G2" s="78"/>
    </row>
    <row r="3" spans="1:7" ht="15.75" customHeight="1" x14ac:dyDescent="0.25">
      <c r="A3" s="208" t="s">
        <v>2316</v>
      </c>
      <c r="B3" s="208"/>
      <c r="C3" s="208"/>
      <c r="D3" s="208"/>
      <c r="E3" s="208"/>
      <c r="F3" s="208"/>
      <c r="G3" s="208"/>
    </row>
    <row r="4" spans="1:7" ht="21" x14ac:dyDescent="0.2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119" t="s">
        <v>248</v>
      </c>
      <c r="B5" s="47" t="s">
        <v>1545</v>
      </c>
      <c r="C5" s="47" t="s">
        <v>1</v>
      </c>
      <c r="D5" s="48"/>
      <c r="E5" s="48"/>
      <c r="F5" s="49"/>
      <c r="G5" s="50" t="s">
        <v>1</v>
      </c>
    </row>
    <row r="6" spans="1:7" ht="44.25" customHeight="1" outlineLevel="2" x14ac:dyDescent="0.25">
      <c r="A6" s="61" t="s">
        <v>61</v>
      </c>
      <c r="B6" s="51" t="s">
        <v>1546</v>
      </c>
      <c r="C6" s="61" t="s">
        <v>713</v>
      </c>
      <c r="D6" s="52">
        <v>2.88</v>
      </c>
      <c r="E6" s="52"/>
      <c r="F6" s="62">
        <f t="shared" ref="F6" si="0">D6*E6</f>
        <v>0</v>
      </c>
      <c r="G6" s="53" t="s">
        <v>1</v>
      </c>
    </row>
    <row r="7" spans="1:7" ht="23.25" customHeight="1" x14ac:dyDescent="0.25">
      <c r="A7" s="209" t="s">
        <v>1884</v>
      </c>
      <c r="B7" s="210"/>
      <c r="C7" s="74"/>
      <c r="D7" s="74"/>
      <c r="E7" s="74"/>
      <c r="F7" s="134">
        <f>F6</f>
        <v>0</v>
      </c>
      <c r="G7" s="74"/>
    </row>
  </sheetData>
  <mergeCells count="3">
    <mergeCell ref="A3:G3"/>
    <mergeCell ref="B2:E2"/>
    <mergeCell ref="A7:B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CCFF"/>
  </sheetPr>
  <dimension ref="A1:G25"/>
  <sheetViews>
    <sheetView workbookViewId="0">
      <selection activeCell="A3" sqref="A3:G3"/>
    </sheetView>
  </sheetViews>
  <sheetFormatPr defaultColWidth="9.140625" defaultRowHeight="10.5" outlineLevelRow="2" x14ac:dyDescent="0.15"/>
  <cols>
    <col min="1" max="1" width="6" style="55" customWidth="1"/>
    <col min="2" max="2" width="51.42578125" style="37" customWidth="1"/>
    <col min="3" max="3" width="11" style="55" customWidth="1"/>
    <col min="4" max="4" width="9.5703125" style="45" bestFit="1" customWidth="1"/>
    <col min="5" max="5" width="13.140625" style="37" customWidth="1"/>
    <col min="6" max="6" width="15.7109375" style="97" customWidth="1"/>
    <col min="7" max="7" width="19" style="37" customWidth="1"/>
    <col min="8" max="16384" width="9.140625" style="37"/>
  </cols>
  <sheetData>
    <row r="1" spans="1:7" ht="15.75" customHeight="1" x14ac:dyDescent="0.15">
      <c r="A1" s="110"/>
      <c r="B1" s="106" t="s">
        <v>1864</v>
      </c>
      <c r="C1" s="110"/>
      <c r="D1" s="78"/>
      <c r="E1" s="35"/>
      <c r="F1" s="98"/>
      <c r="G1" s="35"/>
    </row>
    <row r="2" spans="1:7" ht="21" customHeight="1" x14ac:dyDescent="0.15">
      <c r="A2" s="54"/>
      <c r="B2" s="43" t="s">
        <v>2192</v>
      </c>
      <c r="C2" s="110"/>
      <c r="D2" s="78"/>
      <c r="E2" s="35"/>
      <c r="F2" s="98"/>
      <c r="G2" s="35"/>
    </row>
    <row r="3" spans="1:7" ht="18.75" customHeight="1" x14ac:dyDescent="0.15">
      <c r="A3" s="208" t="s">
        <v>2316</v>
      </c>
      <c r="B3" s="208"/>
      <c r="C3" s="208"/>
      <c r="D3" s="208"/>
      <c r="E3" s="208"/>
      <c r="F3" s="208"/>
      <c r="G3" s="208"/>
    </row>
    <row r="4" spans="1:7" s="45" customFormat="1" ht="32.25" customHeight="1" x14ac:dyDescent="0.2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s="45" customFormat="1" ht="16.5" customHeight="1" outlineLevel="1" x14ac:dyDescent="0.25">
      <c r="A5" s="77" t="s">
        <v>248</v>
      </c>
      <c r="B5" s="57" t="s">
        <v>242</v>
      </c>
      <c r="C5" s="71" t="s">
        <v>1</v>
      </c>
      <c r="D5" s="58"/>
      <c r="E5" s="58"/>
      <c r="F5" s="59"/>
      <c r="G5" s="60" t="s">
        <v>1</v>
      </c>
    </row>
    <row r="6" spans="1:7" ht="21" outlineLevel="2" x14ac:dyDescent="0.15">
      <c r="A6" s="61" t="s">
        <v>61</v>
      </c>
      <c r="B6" s="38" t="s">
        <v>1718</v>
      </c>
      <c r="C6" s="61" t="s">
        <v>713</v>
      </c>
      <c r="D6" s="52">
        <v>130.34</v>
      </c>
      <c r="E6" s="39"/>
      <c r="F6" s="62">
        <f t="shared" ref="F6:F24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1731</v>
      </c>
      <c r="C7" s="61" t="s">
        <v>713</v>
      </c>
      <c r="D7" s="52">
        <v>130.34</v>
      </c>
      <c r="E7" s="39"/>
      <c r="F7" s="62">
        <f t="shared" si="0"/>
        <v>0</v>
      </c>
      <c r="G7" s="41" t="s">
        <v>1</v>
      </c>
    </row>
    <row r="8" spans="1:7" outlineLevel="2" x14ac:dyDescent="0.15">
      <c r="A8" s="61" t="s">
        <v>244</v>
      </c>
      <c r="B8" s="38" t="s">
        <v>1732</v>
      </c>
      <c r="C8" s="61" t="s">
        <v>18</v>
      </c>
      <c r="D8" s="52">
        <v>1</v>
      </c>
      <c r="E8" s="39"/>
      <c r="F8" s="62">
        <f t="shared" si="0"/>
        <v>0</v>
      </c>
      <c r="G8" s="41" t="s">
        <v>1</v>
      </c>
    </row>
    <row r="9" spans="1:7" outlineLevel="2" x14ac:dyDescent="0.15">
      <c r="A9" s="61" t="s">
        <v>245</v>
      </c>
      <c r="B9" s="38" t="s">
        <v>1733</v>
      </c>
      <c r="C9" s="61" t="s">
        <v>713</v>
      </c>
      <c r="D9" s="52">
        <v>0.96</v>
      </c>
      <c r="E9" s="39"/>
      <c r="F9" s="62">
        <f t="shared" si="0"/>
        <v>0</v>
      </c>
      <c r="G9" s="41" t="s">
        <v>1</v>
      </c>
    </row>
    <row r="10" spans="1:7" outlineLevel="2" x14ac:dyDescent="0.15">
      <c r="A10" s="61" t="s">
        <v>246</v>
      </c>
      <c r="B10" s="38" t="s">
        <v>1734</v>
      </c>
      <c r="C10" s="61" t="s">
        <v>713</v>
      </c>
      <c r="D10" s="52">
        <v>35.1</v>
      </c>
      <c r="E10" s="39"/>
      <c r="F10" s="62">
        <f t="shared" si="0"/>
        <v>0</v>
      </c>
      <c r="G10" s="41" t="s">
        <v>1</v>
      </c>
    </row>
    <row r="11" spans="1:7" ht="21" outlineLevel="2" x14ac:dyDescent="0.15">
      <c r="A11" s="61" t="s">
        <v>247</v>
      </c>
      <c r="B11" s="38" t="s">
        <v>1735</v>
      </c>
      <c r="C11" s="61" t="s">
        <v>713</v>
      </c>
      <c r="D11" s="52">
        <v>130.34</v>
      </c>
      <c r="E11" s="39"/>
      <c r="F11" s="62">
        <f t="shared" si="0"/>
        <v>0</v>
      </c>
      <c r="G11" s="41" t="s">
        <v>1</v>
      </c>
    </row>
    <row r="12" spans="1:7" ht="21" outlineLevel="2" x14ac:dyDescent="0.15">
      <c r="A12" s="61" t="s">
        <v>363</v>
      </c>
      <c r="B12" s="38" t="s">
        <v>1736</v>
      </c>
      <c r="C12" s="61" t="s">
        <v>713</v>
      </c>
      <c r="D12" s="52">
        <v>130.34</v>
      </c>
      <c r="E12" s="39"/>
      <c r="F12" s="62">
        <f t="shared" si="0"/>
        <v>0</v>
      </c>
      <c r="G12" s="41" t="s">
        <v>1</v>
      </c>
    </row>
    <row r="13" spans="1:7" ht="21" outlineLevel="2" x14ac:dyDescent="0.15">
      <c r="A13" s="61" t="s">
        <v>364</v>
      </c>
      <c r="B13" s="38" t="s">
        <v>1737</v>
      </c>
      <c r="C13" s="61" t="s">
        <v>713</v>
      </c>
      <c r="D13" s="52">
        <v>30.28</v>
      </c>
      <c r="E13" s="39"/>
      <c r="F13" s="62">
        <f t="shared" si="0"/>
        <v>0</v>
      </c>
      <c r="G13" s="41" t="s">
        <v>1</v>
      </c>
    </row>
    <row r="14" spans="1:7" outlineLevel="2" x14ac:dyDescent="0.15">
      <c r="A14" s="61" t="s">
        <v>365</v>
      </c>
      <c r="B14" s="38" t="s">
        <v>1738</v>
      </c>
      <c r="C14" s="61" t="s">
        <v>713</v>
      </c>
      <c r="D14" s="52">
        <v>30.28</v>
      </c>
      <c r="E14" s="39"/>
      <c r="F14" s="62">
        <f t="shared" si="0"/>
        <v>0</v>
      </c>
      <c r="G14" s="41" t="s">
        <v>1</v>
      </c>
    </row>
    <row r="15" spans="1:7" ht="21" outlineLevel="2" x14ac:dyDescent="0.15">
      <c r="A15" s="61" t="s">
        <v>366</v>
      </c>
      <c r="B15" s="38" t="s">
        <v>1739</v>
      </c>
      <c r="C15" s="61" t="s">
        <v>713</v>
      </c>
      <c r="D15" s="52">
        <v>0.96</v>
      </c>
      <c r="E15" s="39"/>
      <c r="F15" s="62">
        <f t="shared" si="0"/>
        <v>0</v>
      </c>
      <c r="G15" s="41" t="s">
        <v>1</v>
      </c>
    </row>
    <row r="16" spans="1:7" outlineLevel="2" x14ac:dyDescent="0.15">
      <c r="A16" s="61" t="s">
        <v>367</v>
      </c>
      <c r="B16" s="38" t="s">
        <v>1740</v>
      </c>
      <c r="C16" s="61" t="s">
        <v>30</v>
      </c>
      <c r="D16" s="52">
        <v>0.36</v>
      </c>
      <c r="E16" s="39"/>
      <c r="F16" s="62">
        <f t="shared" si="0"/>
        <v>0</v>
      </c>
      <c r="G16" s="41" t="s">
        <v>1</v>
      </c>
    </row>
    <row r="17" spans="1:7" outlineLevel="2" x14ac:dyDescent="0.15">
      <c r="A17" s="61" t="s">
        <v>368</v>
      </c>
      <c r="B17" s="38" t="s">
        <v>1741</v>
      </c>
      <c r="C17" s="61" t="s">
        <v>18</v>
      </c>
      <c r="D17" s="52">
        <v>3</v>
      </c>
      <c r="E17" s="39"/>
      <c r="F17" s="62">
        <f t="shared" si="0"/>
        <v>0</v>
      </c>
      <c r="G17" s="41" t="s">
        <v>1</v>
      </c>
    </row>
    <row r="18" spans="1:7" ht="21" outlineLevel="2" x14ac:dyDescent="0.15">
      <c r="A18" s="61" t="s">
        <v>369</v>
      </c>
      <c r="B18" s="38" t="s">
        <v>1742</v>
      </c>
      <c r="C18" s="61" t="s">
        <v>18</v>
      </c>
      <c r="D18" s="52">
        <v>1</v>
      </c>
      <c r="E18" s="39"/>
      <c r="F18" s="62">
        <f t="shared" si="0"/>
        <v>0</v>
      </c>
      <c r="G18" s="41" t="s">
        <v>1</v>
      </c>
    </row>
    <row r="19" spans="1:7" ht="31.5" outlineLevel="2" x14ac:dyDescent="0.15">
      <c r="A19" s="61" t="s">
        <v>370</v>
      </c>
      <c r="B19" s="38" t="s">
        <v>1743</v>
      </c>
      <c r="C19" s="61" t="s">
        <v>713</v>
      </c>
      <c r="D19" s="52">
        <v>1.63</v>
      </c>
      <c r="E19" s="39"/>
      <c r="F19" s="62">
        <f t="shared" si="0"/>
        <v>0</v>
      </c>
      <c r="G19" s="41" t="s">
        <v>1</v>
      </c>
    </row>
    <row r="20" spans="1:7" ht="21" outlineLevel="2" x14ac:dyDescent="0.15">
      <c r="A20" s="61" t="s">
        <v>371</v>
      </c>
      <c r="B20" s="38" t="s">
        <v>1744</v>
      </c>
      <c r="C20" s="61" t="s">
        <v>713</v>
      </c>
      <c r="D20" s="52">
        <v>41.9</v>
      </c>
      <c r="E20" s="39"/>
      <c r="F20" s="62">
        <f t="shared" si="0"/>
        <v>0</v>
      </c>
      <c r="G20" s="41" t="s">
        <v>1</v>
      </c>
    </row>
    <row r="21" spans="1:7" ht="21" outlineLevel="2" x14ac:dyDescent="0.15">
      <c r="A21" s="61" t="s">
        <v>1414</v>
      </c>
      <c r="B21" s="38" t="s">
        <v>1745</v>
      </c>
      <c r="C21" s="61" t="s">
        <v>37</v>
      </c>
      <c r="D21" s="52">
        <v>1</v>
      </c>
      <c r="E21" s="39"/>
      <c r="F21" s="62">
        <f t="shared" si="0"/>
        <v>0</v>
      </c>
      <c r="G21" s="41" t="s">
        <v>1</v>
      </c>
    </row>
    <row r="22" spans="1:7" ht="31.5" outlineLevel="2" x14ac:dyDescent="0.15">
      <c r="A22" s="61" t="s">
        <v>1416</v>
      </c>
      <c r="B22" s="38" t="s">
        <v>1500</v>
      </c>
      <c r="C22" s="61" t="s">
        <v>30</v>
      </c>
      <c r="D22" s="52">
        <v>24.14</v>
      </c>
      <c r="E22" s="39"/>
      <c r="F22" s="62">
        <f t="shared" si="0"/>
        <v>0</v>
      </c>
      <c r="G22" s="41" t="s">
        <v>1</v>
      </c>
    </row>
    <row r="23" spans="1:7" ht="42" outlineLevel="2" x14ac:dyDescent="0.15">
      <c r="A23" s="61" t="s">
        <v>1418</v>
      </c>
      <c r="B23" s="38" t="s">
        <v>1501</v>
      </c>
      <c r="C23" s="61" t="s">
        <v>30</v>
      </c>
      <c r="D23" s="52">
        <v>24.14</v>
      </c>
      <c r="E23" s="39"/>
      <c r="F23" s="62">
        <f t="shared" si="0"/>
        <v>0</v>
      </c>
      <c r="G23" s="41" t="s">
        <v>1</v>
      </c>
    </row>
    <row r="24" spans="1:7" outlineLevel="2" x14ac:dyDescent="0.15">
      <c r="A24" s="61" t="s">
        <v>1420</v>
      </c>
      <c r="B24" s="38" t="s">
        <v>1502</v>
      </c>
      <c r="C24" s="61" t="s">
        <v>30</v>
      </c>
      <c r="D24" s="52">
        <v>24.14</v>
      </c>
      <c r="E24" s="39"/>
      <c r="F24" s="62">
        <f t="shared" si="0"/>
        <v>0</v>
      </c>
      <c r="G24" s="41" t="s">
        <v>1</v>
      </c>
    </row>
    <row r="25" spans="1:7" ht="21" customHeight="1" x14ac:dyDescent="0.15">
      <c r="A25" s="209" t="s">
        <v>1885</v>
      </c>
      <c r="B25" s="210"/>
      <c r="C25" s="74"/>
      <c r="D25" s="74"/>
      <c r="E25" s="74"/>
      <c r="F25" s="134">
        <f>SUM(F6:F24)</f>
        <v>0</v>
      </c>
      <c r="G25" s="74"/>
    </row>
  </sheetData>
  <mergeCells count="2">
    <mergeCell ref="A3:G3"/>
    <mergeCell ref="A25:B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9CCFF"/>
  </sheetPr>
  <dimension ref="A1:G26"/>
  <sheetViews>
    <sheetView workbookViewId="0">
      <selection activeCell="A3" sqref="A3:G3"/>
    </sheetView>
  </sheetViews>
  <sheetFormatPr defaultColWidth="9.140625" defaultRowHeight="10.5" outlineLevelRow="2" x14ac:dyDescent="0.15"/>
  <cols>
    <col min="1" max="1" width="6" style="55" customWidth="1"/>
    <col min="2" max="2" width="44.7109375" style="37" customWidth="1"/>
    <col min="3" max="3" width="11" style="55" customWidth="1"/>
    <col min="4" max="4" width="9.5703125" style="45" bestFit="1" customWidth="1"/>
    <col min="5" max="5" width="13.140625" style="45" customWidth="1"/>
    <col min="6" max="6" width="17.28515625" style="63" customWidth="1"/>
    <col min="7" max="7" width="19.5703125" style="37" customWidth="1"/>
    <col min="8" max="16384" width="9.140625" style="37"/>
  </cols>
  <sheetData>
    <row r="1" spans="1:7" ht="22.5" customHeight="1" x14ac:dyDescent="0.15">
      <c r="A1" s="105"/>
      <c r="B1" s="106" t="s">
        <v>1864</v>
      </c>
      <c r="C1" s="105"/>
      <c r="D1" s="78"/>
      <c r="E1" s="78"/>
      <c r="F1" s="120"/>
      <c r="G1" s="35"/>
    </row>
    <row r="2" spans="1:7" ht="24.75" customHeight="1" x14ac:dyDescent="0.15">
      <c r="A2" s="54"/>
      <c r="B2" s="43" t="s">
        <v>2191</v>
      </c>
      <c r="C2" s="105"/>
      <c r="D2" s="78"/>
      <c r="E2" s="78"/>
      <c r="F2" s="120"/>
      <c r="G2" s="35"/>
    </row>
    <row r="3" spans="1:7" ht="17.25" customHeight="1" x14ac:dyDescent="0.15">
      <c r="A3" s="208" t="s">
        <v>2316</v>
      </c>
      <c r="B3" s="208"/>
      <c r="C3" s="208"/>
      <c r="D3" s="208"/>
      <c r="E3" s="208"/>
      <c r="F3" s="208"/>
      <c r="G3" s="208"/>
    </row>
    <row r="4" spans="1:7" ht="27" customHeight="1" x14ac:dyDescent="0.1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s="45" customFormat="1" ht="19.5" customHeight="1" outlineLevel="1" x14ac:dyDescent="0.25">
      <c r="A5" s="77" t="s">
        <v>248</v>
      </c>
      <c r="B5" s="57" t="s">
        <v>1715</v>
      </c>
      <c r="C5" s="71" t="s">
        <v>1</v>
      </c>
      <c r="D5" s="58"/>
      <c r="E5" s="58"/>
      <c r="F5" s="59"/>
      <c r="G5" s="60" t="s">
        <v>1</v>
      </c>
    </row>
    <row r="6" spans="1:7" ht="18" customHeight="1" outlineLevel="2" x14ac:dyDescent="0.15">
      <c r="A6" s="61" t="s">
        <v>61</v>
      </c>
      <c r="B6" s="38" t="s">
        <v>1716</v>
      </c>
      <c r="C6" s="61" t="s">
        <v>5</v>
      </c>
      <c r="D6" s="52">
        <v>36.020000000000003</v>
      </c>
      <c r="E6" s="52"/>
      <c r="F6" s="62">
        <f t="shared" ref="F6:F25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1717</v>
      </c>
      <c r="C7" s="61" t="s">
        <v>713</v>
      </c>
      <c r="D7" s="52">
        <v>132</v>
      </c>
      <c r="E7" s="52"/>
      <c r="F7" s="62">
        <f t="shared" si="0"/>
        <v>0</v>
      </c>
      <c r="G7" s="41" t="s">
        <v>1</v>
      </c>
    </row>
    <row r="8" spans="1:7" ht="21" outlineLevel="2" x14ac:dyDescent="0.15">
      <c r="A8" s="61" t="s">
        <v>244</v>
      </c>
      <c r="B8" s="38" t="s">
        <v>1718</v>
      </c>
      <c r="C8" s="61" t="s">
        <v>713</v>
      </c>
      <c r="D8" s="52">
        <v>132</v>
      </c>
      <c r="E8" s="52"/>
      <c r="F8" s="62">
        <f t="shared" si="0"/>
        <v>0</v>
      </c>
      <c r="G8" s="41" t="s">
        <v>1</v>
      </c>
    </row>
    <row r="9" spans="1:7" ht="31.5" outlineLevel="2" x14ac:dyDescent="0.15">
      <c r="A9" s="61" t="s">
        <v>245</v>
      </c>
      <c r="B9" s="38" t="s">
        <v>1499</v>
      </c>
      <c r="C9" s="61" t="s">
        <v>713</v>
      </c>
      <c r="D9" s="52">
        <v>41.15</v>
      </c>
      <c r="E9" s="52"/>
      <c r="F9" s="62">
        <f t="shared" si="0"/>
        <v>0</v>
      </c>
      <c r="G9" s="41" t="s">
        <v>1</v>
      </c>
    </row>
    <row r="10" spans="1:7" ht="21" outlineLevel="2" x14ac:dyDescent="0.15">
      <c r="A10" s="61" t="s">
        <v>246</v>
      </c>
      <c r="B10" s="38" t="s">
        <v>1719</v>
      </c>
      <c r="C10" s="61" t="s">
        <v>5</v>
      </c>
      <c r="D10" s="52">
        <v>35.99</v>
      </c>
      <c r="E10" s="52"/>
      <c r="F10" s="62">
        <f t="shared" si="0"/>
        <v>0</v>
      </c>
      <c r="G10" s="41" t="s">
        <v>1</v>
      </c>
    </row>
    <row r="11" spans="1:7" ht="21" outlineLevel="2" x14ac:dyDescent="0.15">
      <c r="A11" s="61" t="s">
        <v>247</v>
      </c>
      <c r="B11" s="38" t="s">
        <v>1720</v>
      </c>
      <c r="C11" s="61" t="s">
        <v>713</v>
      </c>
      <c r="D11" s="52">
        <v>132</v>
      </c>
      <c r="E11" s="52"/>
      <c r="F11" s="62">
        <f t="shared" si="0"/>
        <v>0</v>
      </c>
      <c r="G11" s="41" t="s">
        <v>1</v>
      </c>
    </row>
    <row r="12" spans="1:7" ht="21" outlineLevel="2" x14ac:dyDescent="0.15">
      <c r="A12" s="61" t="s">
        <v>363</v>
      </c>
      <c r="B12" s="38" t="s">
        <v>1721</v>
      </c>
      <c r="C12" s="61" t="s">
        <v>713</v>
      </c>
      <c r="D12" s="52">
        <v>132</v>
      </c>
      <c r="E12" s="52"/>
      <c r="F12" s="62">
        <f t="shared" si="0"/>
        <v>0</v>
      </c>
      <c r="G12" s="41" t="s">
        <v>1</v>
      </c>
    </row>
    <row r="13" spans="1:7" outlineLevel="2" x14ac:dyDescent="0.15">
      <c r="A13" s="61" t="s">
        <v>364</v>
      </c>
      <c r="B13" s="38" t="s">
        <v>1722</v>
      </c>
      <c r="C13" s="61" t="s">
        <v>713</v>
      </c>
      <c r="D13" s="52">
        <v>132</v>
      </c>
      <c r="E13" s="52"/>
      <c r="F13" s="62">
        <f t="shared" si="0"/>
        <v>0</v>
      </c>
      <c r="G13" s="41" t="s">
        <v>1</v>
      </c>
    </row>
    <row r="14" spans="1:7" ht="31.5" outlineLevel="2" x14ac:dyDescent="0.15">
      <c r="A14" s="61" t="s">
        <v>365</v>
      </c>
      <c r="B14" s="38" t="s">
        <v>1723</v>
      </c>
      <c r="C14" s="61" t="s">
        <v>713</v>
      </c>
      <c r="D14" s="52">
        <v>132</v>
      </c>
      <c r="E14" s="52"/>
      <c r="F14" s="62">
        <f t="shared" si="0"/>
        <v>0</v>
      </c>
      <c r="G14" s="41" t="s">
        <v>1</v>
      </c>
    </row>
    <row r="15" spans="1:7" outlineLevel="2" x14ac:dyDescent="0.15">
      <c r="A15" s="61" t="s">
        <v>366</v>
      </c>
      <c r="B15" s="38" t="s">
        <v>1724</v>
      </c>
      <c r="C15" s="61" t="s">
        <v>713</v>
      </c>
      <c r="D15" s="52">
        <v>132</v>
      </c>
      <c r="E15" s="52"/>
      <c r="F15" s="62">
        <f t="shared" si="0"/>
        <v>0</v>
      </c>
      <c r="G15" s="41" t="s">
        <v>1</v>
      </c>
    </row>
    <row r="16" spans="1:7" outlineLevel="2" x14ac:dyDescent="0.15">
      <c r="A16" s="61" t="s">
        <v>367</v>
      </c>
      <c r="B16" s="38" t="s">
        <v>1725</v>
      </c>
      <c r="C16" s="61" t="s">
        <v>713</v>
      </c>
      <c r="D16" s="52">
        <v>132</v>
      </c>
      <c r="E16" s="52"/>
      <c r="F16" s="62">
        <f t="shared" si="0"/>
        <v>0</v>
      </c>
      <c r="G16" s="41" t="s">
        <v>1</v>
      </c>
    </row>
    <row r="17" spans="1:7" ht="31.5" outlineLevel="2" x14ac:dyDescent="0.15">
      <c r="A17" s="61" t="s">
        <v>368</v>
      </c>
      <c r="B17" s="38" t="s">
        <v>1726</v>
      </c>
      <c r="C17" s="61" t="s">
        <v>713</v>
      </c>
      <c r="D17" s="52">
        <v>110</v>
      </c>
      <c r="E17" s="52"/>
      <c r="F17" s="62">
        <f t="shared" si="0"/>
        <v>0</v>
      </c>
      <c r="G17" s="41" t="s">
        <v>1</v>
      </c>
    </row>
    <row r="18" spans="1:7" ht="21" outlineLevel="2" x14ac:dyDescent="0.15">
      <c r="A18" s="61" t="s">
        <v>369</v>
      </c>
      <c r="B18" s="38" t="s">
        <v>1727</v>
      </c>
      <c r="C18" s="61" t="s">
        <v>713</v>
      </c>
      <c r="D18" s="52">
        <v>110</v>
      </c>
      <c r="E18" s="52"/>
      <c r="F18" s="62">
        <f t="shared" si="0"/>
        <v>0</v>
      </c>
      <c r="G18" s="41" t="s">
        <v>1</v>
      </c>
    </row>
    <row r="19" spans="1:7" outlineLevel="2" x14ac:dyDescent="0.15">
      <c r="A19" s="61" t="s">
        <v>370</v>
      </c>
      <c r="B19" s="38" t="s">
        <v>1728</v>
      </c>
      <c r="C19" s="61" t="s">
        <v>5</v>
      </c>
      <c r="D19" s="52">
        <v>35.99</v>
      </c>
      <c r="E19" s="52"/>
      <c r="F19" s="62">
        <f t="shared" si="0"/>
        <v>0</v>
      </c>
      <c r="G19" s="41" t="s">
        <v>1</v>
      </c>
    </row>
    <row r="20" spans="1:7" ht="21" outlineLevel="2" x14ac:dyDescent="0.15">
      <c r="A20" s="61" t="s">
        <v>371</v>
      </c>
      <c r="B20" s="38" t="s">
        <v>1729</v>
      </c>
      <c r="C20" s="61" t="s">
        <v>713</v>
      </c>
      <c r="D20" s="52">
        <v>44.53</v>
      </c>
      <c r="E20" s="52"/>
      <c r="F20" s="62">
        <f t="shared" si="0"/>
        <v>0</v>
      </c>
      <c r="G20" s="41" t="s">
        <v>1</v>
      </c>
    </row>
    <row r="21" spans="1:7" outlineLevel="2" x14ac:dyDescent="0.15">
      <c r="A21" s="61" t="s">
        <v>1414</v>
      </c>
      <c r="B21" s="38" t="s">
        <v>1529</v>
      </c>
      <c r="C21" s="61" t="s">
        <v>713</v>
      </c>
      <c r="D21" s="52">
        <v>44.53</v>
      </c>
      <c r="E21" s="52"/>
      <c r="F21" s="62">
        <f t="shared" si="0"/>
        <v>0</v>
      </c>
      <c r="G21" s="41" t="s">
        <v>1</v>
      </c>
    </row>
    <row r="22" spans="1:7" ht="21" outlineLevel="2" x14ac:dyDescent="0.15">
      <c r="A22" s="61" t="s">
        <v>1416</v>
      </c>
      <c r="B22" s="38" t="s">
        <v>1730</v>
      </c>
      <c r="C22" s="61" t="s">
        <v>713</v>
      </c>
      <c r="D22" s="52">
        <v>96.15</v>
      </c>
      <c r="E22" s="52"/>
      <c r="F22" s="62">
        <f t="shared" si="0"/>
        <v>0</v>
      </c>
      <c r="G22" s="41" t="s">
        <v>1</v>
      </c>
    </row>
    <row r="23" spans="1:7" ht="42" outlineLevel="2" x14ac:dyDescent="0.15">
      <c r="A23" s="61" t="s">
        <v>1418</v>
      </c>
      <c r="B23" s="38" t="s">
        <v>1500</v>
      </c>
      <c r="C23" s="61" t="s">
        <v>30</v>
      </c>
      <c r="D23" s="52">
        <v>9</v>
      </c>
      <c r="E23" s="52"/>
      <c r="F23" s="62">
        <f t="shared" si="0"/>
        <v>0</v>
      </c>
      <c r="G23" s="41" t="s">
        <v>1</v>
      </c>
    </row>
    <row r="24" spans="1:7" ht="42" outlineLevel="2" x14ac:dyDescent="0.15">
      <c r="A24" s="61" t="s">
        <v>1420</v>
      </c>
      <c r="B24" s="38" t="s">
        <v>1501</v>
      </c>
      <c r="C24" s="61" t="s">
        <v>30</v>
      </c>
      <c r="D24" s="52">
        <v>9</v>
      </c>
      <c r="E24" s="52"/>
      <c r="F24" s="62">
        <f t="shared" si="0"/>
        <v>0</v>
      </c>
      <c r="G24" s="41" t="s">
        <v>1</v>
      </c>
    </row>
    <row r="25" spans="1:7" ht="21" outlineLevel="2" x14ac:dyDescent="0.15">
      <c r="A25" s="61" t="s">
        <v>1422</v>
      </c>
      <c r="B25" s="38" t="s">
        <v>1502</v>
      </c>
      <c r="C25" s="61" t="s">
        <v>30</v>
      </c>
      <c r="D25" s="52">
        <v>9</v>
      </c>
      <c r="E25" s="52"/>
      <c r="F25" s="62">
        <f t="shared" si="0"/>
        <v>0</v>
      </c>
      <c r="G25" s="41" t="s">
        <v>1</v>
      </c>
    </row>
    <row r="26" spans="1:7" ht="21" customHeight="1" x14ac:dyDescent="0.15">
      <c r="A26" s="209" t="s">
        <v>1886</v>
      </c>
      <c r="B26" s="210"/>
      <c r="C26" s="74"/>
      <c r="D26" s="74"/>
      <c r="E26" s="74"/>
      <c r="F26" s="134">
        <f>SUM(F6:F25)</f>
        <v>0</v>
      </c>
      <c r="G26" s="74"/>
    </row>
  </sheetData>
  <mergeCells count="2">
    <mergeCell ref="A3:G3"/>
    <mergeCell ref="A26:B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9CCFF"/>
  </sheetPr>
  <dimension ref="A1:G10"/>
  <sheetViews>
    <sheetView workbookViewId="0">
      <selection activeCell="A3" sqref="A3:G3"/>
    </sheetView>
  </sheetViews>
  <sheetFormatPr defaultColWidth="9.140625" defaultRowHeight="10.5" outlineLevelRow="2" x14ac:dyDescent="0.15"/>
  <cols>
    <col min="1" max="1" width="6" style="55" customWidth="1"/>
    <col min="2" max="2" width="53.28515625" style="45" customWidth="1"/>
    <col min="3" max="3" width="11" style="55" customWidth="1"/>
    <col min="4" max="4" width="10.7109375" style="45" bestFit="1" customWidth="1"/>
    <col min="5" max="5" width="13.85546875" style="45" customWidth="1"/>
    <col min="6" max="6" width="15.140625" style="45" customWidth="1"/>
    <col min="7" max="7" width="16.42578125" style="45" bestFit="1" customWidth="1"/>
    <col min="8" max="16384" width="9.140625" style="37"/>
  </cols>
  <sheetData>
    <row r="1" spans="1:7" ht="11.25" x14ac:dyDescent="0.15">
      <c r="A1" s="102"/>
      <c r="B1" s="106" t="s">
        <v>1864</v>
      </c>
      <c r="C1" s="102"/>
      <c r="D1" s="42"/>
      <c r="E1" s="42"/>
    </row>
    <row r="2" spans="1:7" ht="31.5" customHeight="1" x14ac:dyDescent="0.15">
      <c r="A2" s="103"/>
      <c r="B2" s="211" t="s">
        <v>2190</v>
      </c>
      <c r="C2" s="211"/>
      <c r="D2" s="211"/>
      <c r="E2" s="211"/>
    </row>
    <row r="3" spans="1:7" ht="15.75" customHeight="1" x14ac:dyDescent="0.15">
      <c r="A3" s="208" t="s">
        <v>2316</v>
      </c>
      <c r="B3" s="208"/>
      <c r="C3" s="208"/>
      <c r="D3" s="208"/>
      <c r="E3" s="208"/>
      <c r="F3" s="208"/>
      <c r="G3" s="208"/>
    </row>
    <row r="4" spans="1:7" ht="21" x14ac:dyDescent="0.1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9.5" customHeight="1" outlineLevel="1" x14ac:dyDescent="0.15">
      <c r="A5" s="77" t="s">
        <v>248</v>
      </c>
      <c r="B5" s="57" t="s">
        <v>1746</v>
      </c>
      <c r="C5" s="71" t="s">
        <v>1</v>
      </c>
      <c r="D5" s="58"/>
      <c r="E5" s="58"/>
      <c r="F5" s="59"/>
      <c r="G5" s="60" t="s">
        <v>1</v>
      </c>
    </row>
    <row r="6" spans="1:7" ht="19.5" customHeight="1" outlineLevel="2" x14ac:dyDescent="0.15">
      <c r="A6" s="61" t="s">
        <v>61</v>
      </c>
      <c r="B6" s="51" t="s">
        <v>1723</v>
      </c>
      <c r="C6" s="61" t="s">
        <v>713</v>
      </c>
      <c r="D6" s="52">
        <v>65.25</v>
      </c>
      <c r="E6" s="52"/>
      <c r="F6" s="62">
        <f t="shared" ref="F6:F9" si="0">D6*E6</f>
        <v>0</v>
      </c>
      <c r="G6" s="53" t="s">
        <v>1</v>
      </c>
    </row>
    <row r="7" spans="1:7" ht="18" customHeight="1" outlineLevel="2" x14ac:dyDescent="0.15">
      <c r="A7" s="61" t="s">
        <v>243</v>
      </c>
      <c r="B7" s="51" t="s">
        <v>1747</v>
      </c>
      <c r="C7" s="61" t="s">
        <v>713</v>
      </c>
      <c r="D7" s="52">
        <v>1051.3</v>
      </c>
      <c r="E7" s="52"/>
      <c r="F7" s="62">
        <f t="shared" si="0"/>
        <v>0</v>
      </c>
      <c r="G7" s="53" t="s">
        <v>1</v>
      </c>
    </row>
    <row r="8" spans="1:7" ht="31.5" outlineLevel="2" x14ac:dyDescent="0.15">
      <c r="A8" s="61" t="s">
        <v>244</v>
      </c>
      <c r="B8" s="51" t="s">
        <v>1726</v>
      </c>
      <c r="C8" s="61" t="s">
        <v>713</v>
      </c>
      <c r="D8" s="52">
        <v>664</v>
      </c>
      <c r="E8" s="52"/>
      <c r="F8" s="62">
        <f t="shared" si="0"/>
        <v>0</v>
      </c>
      <c r="G8" s="53" t="s">
        <v>1</v>
      </c>
    </row>
    <row r="9" spans="1:7" ht="21" outlineLevel="2" x14ac:dyDescent="0.15">
      <c r="A9" s="61" t="s">
        <v>245</v>
      </c>
      <c r="B9" s="51" t="s">
        <v>1748</v>
      </c>
      <c r="C9" s="61" t="s">
        <v>713</v>
      </c>
      <c r="D9" s="52">
        <v>664</v>
      </c>
      <c r="E9" s="52"/>
      <c r="F9" s="62">
        <f t="shared" si="0"/>
        <v>0</v>
      </c>
      <c r="G9" s="53" t="s">
        <v>1</v>
      </c>
    </row>
    <row r="10" spans="1:7" ht="21" customHeight="1" x14ac:dyDescent="0.15">
      <c r="A10" s="209" t="s">
        <v>1887</v>
      </c>
      <c r="B10" s="210"/>
      <c r="C10" s="74"/>
      <c r="D10" s="74"/>
      <c r="E10" s="74"/>
      <c r="F10" s="134">
        <f>SUM(F6:F9)</f>
        <v>0</v>
      </c>
      <c r="G10" s="74"/>
    </row>
  </sheetData>
  <mergeCells count="3">
    <mergeCell ref="A3:G3"/>
    <mergeCell ref="B2:E2"/>
    <mergeCell ref="A10:B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CCFF"/>
  </sheetPr>
  <dimension ref="A1:G36"/>
  <sheetViews>
    <sheetView zoomScaleNormal="100" workbookViewId="0">
      <selection activeCell="A3" sqref="A3:G3"/>
    </sheetView>
  </sheetViews>
  <sheetFormatPr defaultColWidth="9.140625" defaultRowHeight="10.5" outlineLevelRow="2" x14ac:dyDescent="0.25"/>
  <cols>
    <col min="1" max="1" width="6" style="55" customWidth="1"/>
    <col min="2" max="2" width="45.85546875" style="45" customWidth="1"/>
    <col min="3" max="3" width="11" style="55" customWidth="1"/>
    <col min="4" max="4" width="11" style="45" bestFit="1" customWidth="1"/>
    <col min="5" max="5" width="14.85546875" style="45" customWidth="1"/>
    <col min="6" max="6" width="15.42578125" style="63" customWidth="1"/>
    <col min="7" max="7" width="19.42578125" style="45" customWidth="1"/>
    <col min="8" max="16384" width="9.140625" style="45"/>
  </cols>
  <sheetData>
    <row r="1" spans="1:7" ht="21" customHeight="1" x14ac:dyDescent="0.25">
      <c r="A1" s="105"/>
      <c r="B1" s="106" t="s">
        <v>1864</v>
      </c>
      <c r="C1" s="110"/>
      <c r="D1" s="78"/>
      <c r="E1" s="78"/>
      <c r="F1" s="120"/>
      <c r="G1" s="78"/>
    </row>
    <row r="2" spans="1:7" ht="22.5" customHeight="1" x14ac:dyDescent="0.25">
      <c r="A2" s="54"/>
      <c r="B2" s="202" t="s">
        <v>2189</v>
      </c>
      <c r="C2" s="202"/>
      <c r="D2" s="202"/>
      <c r="E2" s="202"/>
      <c r="F2" s="120"/>
      <c r="G2" s="78"/>
    </row>
    <row r="3" spans="1:7" ht="18" customHeight="1" x14ac:dyDescent="0.25">
      <c r="A3" s="208" t="s">
        <v>2316</v>
      </c>
      <c r="B3" s="208"/>
      <c r="C3" s="208"/>
      <c r="D3" s="208"/>
      <c r="E3" s="208"/>
      <c r="F3" s="208"/>
      <c r="G3" s="208"/>
    </row>
    <row r="4" spans="1:7" ht="26.25" customHeight="1" x14ac:dyDescent="0.2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8" customHeight="1" outlineLevel="1" x14ac:dyDescent="0.25">
      <c r="A5" s="119" t="s">
        <v>248</v>
      </c>
      <c r="B5" s="47" t="s">
        <v>1497</v>
      </c>
      <c r="C5" s="118" t="s">
        <v>1</v>
      </c>
      <c r="D5" s="48"/>
      <c r="E5" s="48"/>
      <c r="F5" s="49">
        <f>SUM(F6:F10)</f>
        <v>0</v>
      </c>
      <c r="G5" s="50" t="s">
        <v>1</v>
      </c>
    </row>
    <row r="6" spans="1:7" ht="31.5" outlineLevel="2" x14ac:dyDescent="0.25">
      <c r="A6" s="61" t="s">
        <v>61</v>
      </c>
      <c r="B6" s="51" t="s">
        <v>1499</v>
      </c>
      <c r="C6" s="61" t="s">
        <v>713</v>
      </c>
      <c r="D6" s="52">
        <v>10.31</v>
      </c>
      <c r="E6" s="52"/>
      <c r="F6" s="62">
        <f t="shared" ref="F6:F34" si="0">D6*E6</f>
        <v>0</v>
      </c>
      <c r="G6" s="53" t="s">
        <v>1</v>
      </c>
    </row>
    <row r="7" spans="1:7" ht="21" outlineLevel="2" x14ac:dyDescent="0.25">
      <c r="A7" s="61" t="s">
        <v>243</v>
      </c>
      <c r="B7" s="51" t="s">
        <v>1498</v>
      </c>
      <c r="C7" s="61" t="s">
        <v>5</v>
      </c>
      <c r="D7" s="52">
        <v>11.5</v>
      </c>
      <c r="E7" s="52"/>
      <c r="F7" s="62">
        <f t="shared" si="0"/>
        <v>0</v>
      </c>
      <c r="G7" s="53" t="s">
        <v>1</v>
      </c>
    </row>
    <row r="8" spans="1:7" ht="42" outlineLevel="2" x14ac:dyDescent="0.25">
      <c r="A8" s="61" t="s">
        <v>244</v>
      </c>
      <c r="B8" s="51" t="s">
        <v>1500</v>
      </c>
      <c r="C8" s="61" t="s">
        <v>30</v>
      </c>
      <c r="D8" s="52">
        <v>0.1</v>
      </c>
      <c r="E8" s="52"/>
      <c r="F8" s="62">
        <f t="shared" si="0"/>
        <v>0</v>
      </c>
      <c r="G8" s="53" t="s">
        <v>1</v>
      </c>
    </row>
    <row r="9" spans="1:7" ht="42" outlineLevel="2" x14ac:dyDescent="0.25">
      <c r="A9" s="61" t="s">
        <v>245</v>
      </c>
      <c r="B9" s="51" t="s">
        <v>1501</v>
      </c>
      <c r="C9" s="61" t="s">
        <v>30</v>
      </c>
      <c r="D9" s="52">
        <v>0.1</v>
      </c>
      <c r="E9" s="52"/>
      <c r="F9" s="62">
        <f t="shared" si="0"/>
        <v>0</v>
      </c>
      <c r="G9" s="53" t="s">
        <v>1</v>
      </c>
    </row>
    <row r="10" spans="1:7" ht="21" outlineLevel="2" x14ac:dyDescent="0.25">
      <c r="A10" s="61" t="s">
        <v>246</v>
      </c>
      <c r="B10" s="51" t="s">
        <v>1502</v>
      </c>
      <c r="C10" s="61" t="s">
        <v>30</v>
      </c>
      <c r="D10" s="52">
        <v>0.1</v>
      </c>
      <c r="E10" s="52"/>
      <c r="F10" s="62">
        <f t="shared" si="0"/>
        <v>0</v>
      </c>
      <c r="G10" s="53" t="s">
        <v>1</v>
      </c>
    </row>
    <row r="11" spans="1:7" ht="17.25" customHeight="1" outlineLevel="1" x14ac:dyDescent="0.25">
      <c r="A11" s="119" t="s">
        <v>265</v>
      </c>
      <c r="B11" s="47" t="s">
        <v>1750</v>
      </c>
      <c r="C11" s="118" t="s">
        <v>1</v>
      </c>
      <c r="D11" s="48"/>
      <c r="E11" s="48"/>
      <c r="F11" s="136">
        <f>SUM(F12:F22)</f>
        <v>0</v>
      </c>
      <c r="G11" s="50" t="s">
        <v>1</v>
      </c>
    </row>
    <row r="12" spans="1:7" ht="31.5" outlineLevel="2" x14ac:dyDescent="0.25">
      <c r="A12" s="61" t="s">
        <v>47</v>
      </c>
      <c r="B12" s="51" t="s">
        <v>1751</v>
      </c>
      <c r="C12" s="61" t="s">
        <v>30</v>
      </c>
      <c r="D12" s="52">
        <v>81.599999999999994</v>
      </c>
      <c r="E12" s="52"/>
      <c r="F12" s="62">
        <f t="shared" si="0"/>
        <v>0</v>
      </c>
      <c r="G12" s="53" t="s">
        <v>1</v>
      </c>
    </row>
    <row r="13" spans="1:7" ht="52.5" outlineLevel="2" x14ac:dyDescent="0.25">
      <c r="A13" s="61" t="s">
        <v>372</v>
      </c>
      <c r="B13" s="51" t="s">
        <v>1752</v>
      </c>
      <c r="C13" s="61" t="s">
        <v>30</v>
      </c>
      <c r="D13" s="52">
        <v>81.599999999999994</v>
      </c>
      <c r="E13" s="52"/>
      <c r="F13" s="62">
        <f t="shared" si="0"/>
        <v>0</v>
      </c>
      <c r="G13" s="53" t="s">
        <v>1</v>
      </c>
    </row>
    <row r="14" spans="1:7" ht="42" outlineLevel="2" x14ac:dyDescent="0.25">
      <c r="A14" s="61" t="s">
        <v>373</v>
      </c>
      <c r="B14" s="51" t="s">
        <v>1753</v>
      </c>
      <c r="C14" s="61" t="s">
        <v>713</v>
      </c>
      <c r="D14" s="52">
        <v>54.4</v>
      </c>
      <c r="E14" s="52"/>
      <c r="F14" s="62">
        <f t="shared" si="0"/>
        <v>0</v>
      </c>
      <c r="G14" s="53" t="s">
        <v>1</v>
      </c>
    </row>
    <row r="15" spans="1:7" outlineLevel="2" x14ac:dyDescent="0.25">
      <c r="A15" s="61" t="s">
        <v>374</v>
      </c>
      <c r="B15" s="51" t="s">
        <v>1754</v>
      </c>
      <c r="C15" s="61" t="s">
        <v>713</v>
      </c>
      <c r="D15" s="52">
        <v>44.5</v>
      </c>
      <c r="E15" s="52"/>
      <c r="F15" s="62">
        <f t="shared" si="0"/>
        <v>0</v>
      </c>
      <c r="G15" s="53" t="s">
        <v>1</v>
      </c>
    </row>
    <row r="16" spans="1:7" ht="21" outlineLevel="2" x14ac:dyDescent="0.25">
      <c r="A16" s="61" t="s">
        <v>375</v>
      </c>
      <c r="B16" s="51" t="s">
        <v>1755</v>
      </c>
      <c r="C16" s="61" t="s">
        <v>713</v>
      </c>
      <c r="D16" s="52">
        <v>44.5</v>
      </c>
      <c r="E16" s="52"/>
      <c r="F16" s="62">
        <f t="shared" si="0"/>
        <v>0</v>
      </c>
      <c r="G16" s="53" t="s">
        <v>1</v>
      </c>
    </row>
    <row r="17" spans="1:7" ht="31.5" outlineLevel="2" x14ac:dyDescent="0.25">
      <c r="A17" s="61" t="s">
        <v>1503</v>
      </c>
      <c r="B17" s="51" t="s">
        <v>1756</v>
      </c>
      <c r="C17" s="61" t="s">
        <v>713</v>
      </c>
      <c r="D17" s="52">
        <v>44.5</v>
      </c>
      <c r="E17" s="52"/>
      <c r="F17" s="62">
        <f t="shared" si="0"/>
        <v>0</v>
      </c>
      <c r="G17" s="53" t="s">
        <v>1</v>
      </c>
    </row>
    <row r="18" spans="1:7" ht="21" outlineLevel="2" x14ac:dyDescent="0.25">
      <c r="A18" s="61" t="s">
        <v>1504</v>
      </c>
      <c r="B18" s="51" t="s">
        <v>1757</v>
      </c>
      <c r="C18" s="61" t="s">
        <v>713</v>
      </c>
      <c r="D18" s="52">
        <v>44.5</v>
      </c>
      <c r="E18" s="52"/>
      <c r="F18" s="62">
        <f t="shared" si="0"/>
        <v>0</v>
      </c>
      <c r="G18" s="53" t="s">
        <v>1</v>
      </c>
    </row>
    <row r="19" spans="1:7" ht="21" outlineLevel="2" x14ac:dyDescent="0.25">
      <c r="A19" s="61" t="s">
        <v>1505</v>
      </c>
      <c r="B19" s="51" t="s">
        <v>1758</v>
      </c>
      <c r="C19" s="61" t="s">
        <v>713</v>
      </c>
      <c r="D19" s="52">
        <v>44.5</v>
      </c>
      <c r="E19" s="52"/>
      <c r="F19" s="62">
        <f t="shared" si="0"/>
        <v>0</v>
      </c>
      <c r="G19" s="53" t="s">
        <v>1</v>
      </c>
    </row>
    <row r="20" spans="1:7" ht="31.5" outlineLevel="2" x14ac:dyDescent="0.25">
      <c r="A20" s="61" t="s">
        <v>1506</v>
      </c>
      <c r="B20" s="51" t="s">
        <v>1759</v>
      </c>
      <c r="C20" s="61" t="s">
        <v>30</v>
      </c>
      <c r="D20" s="52">
        <v>81.599999999999994</v>
      </c>
      <c r="E20" s="52"/>
      <c r="F20" s="62">
        <f t="shared" si="0"/>
        <v>0</v>
      </c>
      <c r="G20" s="53" t="s">
        <v>1</v>
      </c>
    </row>
    <row r="21" spans="1:7" ht="31.5" outlineLevel="2" x14ac:dyDescent="0.25">
      <c r="A21" s="61" t="s">
        <v>1507</v>
      </c>
      <c r="B21" s="51" t="s">
        <v>1760</v>
      </c>
      <c r="C21" s="61" t="s">
        <v>30</v>
      </c>
      <c r="D21" s="52">
        <v>81.599999999999994</v>
      </c>
      <c r="E21" s="52"/>
      <c r="F21" s="62">
        <f t="shared" si="0"/>
        <v>0</v>
      </c>
      <c r="G21" s="53" t="s">
        <v>1</v>
      </c>
    </row>
    <row r="22" spans="1:7" ht="31.5" outlineLevel="2" x14ac:dyDescent="0.25">
      <c r="A22" s="61" t="s">
        <v>1508</v>
      </c>
      <c r="B22" s="51" t="s">
        <v>1761</v>
      </c>
      <c r="C22" s="61" t="s">
        <v>713</v>
      </c>
      <c r="D22" s="52">
        <v>287.2</v>
      </c>
      <c r="E22" s="52"/>
      <c r="F22" s="62">
        <f t="shared" si="0"/>
        <v>0</v>
      </c>
      <c r="G22" s="53" t="s">
        <v>1</v>
      </c>
    </row>
    <row r="23" spans="1:7" ht="18" customHeight="1" outlineLevel="1" x14ac:dyDescent="0.25">
      <c r="A23" s="119" t="s">
        <v>272</v>
      </c>
      <c r="B23" s="47" t="s">
        <v>1762</v>
      </c>
      <c r="C23" s="118" t="s">
        <v>1</v>
      </c>
      <c r="D23" s="48"/>
      <c r="E23" s="48"/>
      <c r="F23" s="136">
        <f>SUM(F24:F35)</f>
        <v>0</v>
      </c>
      <c r="G23" s="50" t="s">
        <v>1</v>
      </c>
    </row>
    <row r="24" spans="1:7" ht="42" outlineLevel="2" x14ac:dyDescent="0.25">
      <c r="A24" s="61" t="s">
        <v>45</v>
      </c>
      <c r="B24" s="51" t="s">
        <v>1763</v>
      </c>
      <c r="C24" s="61" t="s">
        <v>713</v>
      </c>
      <c r="D24" s="52">
        <v>265.43</v>
      </c>
      <c r="E24" s="52"/>
      <c r="F24" s="62">
        <f t="shared" si="0"/>
        <v>0</v>
      </c>
      <c r="G24" s="53" t="s">
        <v>1</v>
      </c>
    </row>
    <row r="25" spans="1:7" ht="42" outlineLevel="2" x14ac:dyDescent="0.25">
      <c r="A25" s="61" t="s">
        <v>376</v>
      </c>
      <c r="B25" s="51" t="s">
        <v>1764</v>
      </c>
      <c r="C25" s="61" t="s">
        <v>713</v>
      </c>
      <c r="D25" s="52">
        <v>21.77</v>
      </c>
      <c r="E25" s="52"/>
      <c r="F25" s="62">
        <f t="shared" si="0"/>
        <v>0</v>
      </c>
      <c r="G25" s="53" t="s">
        <v>1</v>
      </c>
    </row>
    <row r="26" spans="1:7" outlineLevel="2" x14ac:dyDescent="0.25">
      <c r="A26" s="61" t="s">
        <v>377</v>
      </c>
      <c r="B26" s="51" t="s">
        <v>1765</v>
      </c>
      <c r="C26" s="61" t="s">
        <v>1766</v>
      </c>
      <c r="D26" s="52">
        <v>127.28</v>
      </c>
      <c r="E26" s="52"/>
      <c r="F26" s="62">
        <f t="shared" si="0"/>
        <v>0</v>
      </c>
      <c r="G26" s="53" t="s">
        <v>1</v>
      </c>
    </row>
    <row r="27" spans="1:7" outlineLevel="2" x14ac:dyDescent="0.25">
      <c r="A27" s="61" t="s">
        <v>378</v>
      </c>
      <c r="B27" s="51" t="s">
        <v>1767</v>
      </c>
      <c r="C27" s="61" t="s">
        <v>1766</v>
      </c>
      <c r="D27" s="52">
        <v>27.17</v>
      </c>
      <c r="E27" s="52"/>
      <c r="F27" s="62">
        <f t="shared" si="0"/>
        <v>0</v>
      </c>
      <c r="G27" s="53" t="s">
        <v>1</v>
      </c>
    </row>
    <row r="28" spans="1:7" ht="21" outlineLevel="2" x14ac:dyDescent="0.25">
      <c r="A28" s="61" t="s">
        <v>379</v>
      </c>
      <c r="B28" s="51" t="s">
        <v>1768</v>
      </c>
      <c r="C28" s="61" t="s">
        <v>713</v>
      </c>
      <c r="D28" s="52">
        <v>313.5</v>
      </c>
      <c r="E28" s="52"/>
      <c r="F28" s="62">
        <f t="shared" si="0"/>
        <v>0</v>
      </c>
      <c r="G28" s="53" t="s">
        <v>1</v>
      </c>
    </row>
    <row r="29" spans="1:7" ht="21" outlineLevel="2" x14ac:dyDescent="0.25">
      <c r="A29" s="61" t="s">
        <v>380</v>
      </c>
      <c r="B29" s="51" t="s">
        <v>1535</v>
      </c>
      <c r="C29" s="61" t="s">
        <v>713</v>
      </c>
      <c r="D29" s="52">
        <v>313.5</v>
      </c>
      <c r="E29" s="52"/>
      <c r="F29" s="62">
        <f t="shared" si="0"/>
        <v>0</v>
      </c>
      <c r="G29" s="53" t="s">
        <v>1</v>
      </c>
    </row>
    <row r="30" spans="1:7" ht="21" outlineLevel="2" x14ac:dyDescent="0.25">
      <c r="A30" s="61" t="s">
        <v>381</v>
      </c>
      <c r="B30" s="51" t="s">
        <v>1769</v>
      </c>
      <c r="C30" s="61" t="s">
        <v>713</v>
      </c>
      <c r="D30" s="52">
        <v>26.4</v>
      </c>
      <c r="E30" s="52"/>
      <c r="F30" s="62">
        <f t="shared" si="0"/>
        <v>0</v>
      </c>
      <c r="G30" s="53" t="s">
        <v>1</v>
      </c>
    </row>
    <row r="31" spans="1:7" ht="42" outlineLevel="2" x14ac:dyDescent="0.25">
      <c r="A31" s="61" t="s">
        <v>382</v>
      </c>
      <c r="B31" s="51" t="s">
        <v>1770</v>
      </c>
      <c r="C31" s="61" t="s">
        <v>713</v>
      </c>
      <c r="D31" s="52">
        <v>26.4</v>
      </c>
      <c r="E31" s="52"/>
      <c r="F31" s="62">
        <f t="shared" si="0"/>
        <v>0</v>
      </c>
      <c r="G31" s="53" t="s">
        <v>1</v>
      </c>
    </row>
    <row r="32" spans="1:7" ht="42" outlineLevel="2" x14ac:dyDescent="0.25">
      <c r="A32" s="61" t="s">
        <v>383</v>
      </c>
      <c r="B32" s="51" t="s">
        <v>1771</v>
      </c>
      <c r="C32" s="61" t="s">
        <v>713</v>
      </c>
      <c r="D32" s="52">
        <v>96.2</v>
      </c>
      <c r="E32" s="52"/>
      <c r="F32" s="62">
        <f t="shared" si="0"/>
        <v>0</v>
      </c>
      <c r="G32" s="53" t="s">
        <v>1</v>
      </c>
    </row>
    <row r="33" spans="1:7" ht="21" outlineLevel="2" x14ac:dyDescent="0.25">
      <c r="A33" s="61" t="s">
        <v>1772</v>
      </c>
      <c r="B33" s="51" t="s">
        <v>1729</v>
      </c>
      <c r="C33" s="61" t="s">
        <v>713</v>
      </c>
      <c r="D33" s="52">
        <v>10.31</v>
      </c>
      <c r="E33" s="52"/>
      <c r="F33" s="62">
        <f t="shared" si="0"/>
        <v>0</v>
      </c>
      <c r="G33" s="53" t="s">
        <v>1</v>
      </c>
    </row>
    <row r="34" spans="1:7" outlineLevel="2" x14ac:dyDescent="0.25">
      <c r="A34" s="61" t="s">
        <v>1773</v>
      </c>
      <c r="B34" s="51" t="s">
        <v>1529</v>
      </c>
      <c r="C34" s="61" t="s">
        <v>713</v>
      </c>
      <c r="D34" s="52">
        <v>10.31</v>
      </c>
      <c r="E34" s="52"/>
      <c r="F34" s="62">
        <f t="shared" si="0"/>
        <v>0</v>
      </c>
      <c r="G34" s="53" t="s">
        <v>1</v>
      </c>
    </row>
    <row r="35" spans="1:7" ht="21" outlineLevel="2" x14ac:dyDescent="0.25">
      <c r="A35" s="61" t="s">
        <v>1774</v>
      </c>
      <c r="B35" s="51" t="s">
        <v>1531</v>
      </c>
      <c r="C35" s="61" t="s">
        <v>5</v>
      </c>
      <c r="D35" s="52">
        <v>23</v>
      </c>
      <c r="E35" s="52"/>
      <c r="F35" s="62">
        <f t="shared" ref="F35" si="1">D35*E35</f>
        <v>0</v>
      </c>
      <c r="G35" s="53" t="s">
        <v>1</v>
      </c>
    </row>
    <row r="36" spans="1:7" ht="22.5" customHeight="1" x14ac:dyDescent="0.25">
      <c r="A36" s="209" t="s">
        <v>1888</v>
      </c>
      <c r="B36" s="210"/>
      <c r="C36" s="74"/>
      <c r="D36" s="74"/>
      <c r="E36" s="74"/>
      <c r="F36" s="134">
        <f>F23+F11+F5</f>
        <v>0</v>
      </c>
      <c r="G36" s="74"/>
    </row>
  </sheetData>
  <mergeCells count="3">
    <mergeCell ref="A3:G3"/>
    <mergeCell ref="B2:E2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</sheetPr>
  <dimension ref="A1:G48"/>
  <sheetViews>
    <sheetView workbookViewId="0">
      <selection activeCell="A3" sqref="A3:G3"/>
    </sheetView>
  </sheetViews>
  <sheetFormatPr defaultColWidth="9.140625" defaultRowHeight="15" outlineLevelRow="2" x14ac:dyDescent="0.25"/>
  <cols>
    <col min="1" max="1" width="6" style="30" customWidth="1"/>
    <col min="2" max="2" width="58.85546875" style="31" customWidth="1"/>
    <col min="3" max="3" width="11" style="30" customWidth="1"/>
    <col min="4" max="4" width="9.5703125" style="31" bestFit="1" customWidth="1"/>
    <col min="5" max="5" width="11" style="31" customWidth="1"/>
    <col min="6" max="6" width="15.42578125" style="32" customWidth="1"/>
    <col min="7" max="7" width="18.7109375" style="31" customWidth="1"/>
    <col min="8" max="8" width="14" style="31" customWidth="1"/>
    <col min="9" max="9" width="12.5703125" style="31" customWidth="1"/>
    <col min="10" max="10" width="11.140625" style="31" customWidth="1"/>
    <col min="11" max="16384" width="9.140625" style="31"/>
  </cols>
  <sheetData>
    <row r="1" spans="1:7" ht="17.25" customHeight="1" x14ac:dyDescent="0.25">
      <c r="B1" s="43" t="s">
        <v>1864</v>
      </c>
    </row>
    <row r="2" spans="1:7" ht="22.5" customHeight="1" x14ac:dyDescent="0.25">
      <c r="B2" s="202" t="s">
        <v>2204</v>
      </c>
      <c r="C2" s="202"/>
      <c r="D2" s="202"/>
      <c r="E2" s="202"/>
      <c r="F2" s="202"/>
      <c r="G2" s="202"/>
    </row>
    <row r="3" spans="1:7" x14ac:dyDescent="0.25">
      <c r="A3" s="203" t="s">
        <v>2316</v>
      </c>
      <c r="B3" s="203"/>
      <c r="C3" s="203"/>
      <c r="D3" s="203"/>
      <c r="E3" s="203"/>
      <c r="F3" s="203"/>
      <c r="G3" s="203"/>
    </row>
    <row r="4" spans="1:7" ht="21" x14ac:dyDescent="0.25">
      <c r="A4" s="83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outlineLevel="1" x14ac:dyDescent="0.25">
      <c r="A5" s="77" t="s">
        <v>248</v>
      </c>
      <c r="B5" s="57" t="s">
        <v>1547</v>
      </c>
      <c r="C5" s="71" t="s">
        <v>1</v>
      </c>
      <c r="D5" s="58"/>
      <c r="E5" s="58"/>
      <c r="F5" s="75">
        <f>SUM(F6:F22)</f>
        <v>0</v>
      </c>
      <c r="G5" s="60"/>
    </row>
    <row r="6" spans="1:7" outlineLevel="2" x14ac:dyDescent="0.25">
      <c r="A6" s="61" t="s">
        <v>61</v>
      </c>
      <c r="B6" s="51" t="s">
        <v>1548</v>
      </c>
      <c r="C6" s="61" t="s">
        <v>713</v>
      </c>
      <c r="D6" s="52">
        <v>250</v>
      </c>
      <c r="E6" s="52"/>
      <c r="F6" s="62">
        <f>D6*E6</f>
        <v>0</v>
      </c>
      <c r="G6" s="53" t="s">
        <v>1</v>
      </c>
    </row>
    <row r="7" spans="1:7" ht="21" outlineLevel="2" x14ac:dyDescent="0.25">
      <c r="A7" s="61" t="s">
        <v>243</v>
      </c>
      <c r="B7" s="51" t="s">
        <v>1549</v>
      </c>
      <c r="C7" s="61" t="s">
        <v>30</v>
      </c>
      <c r="D7" s="52">
        <v>11.05</v>
      </c>
      <c r="E7" s="52"/>
      <c r="F7" s="62">
        <f t="shared" ref="F7:F22" si="0">D7*E7</f>
        <v>0</v>
      </c>
      <c r="G7" s="53" t="s">
        <v>1</v>
      </c>
    </row>
    <row r="8" spans="1:7" outlineLevel="2" x14ac:dyDescent="0.25">
      <c r="A8" s="61" t="s">
        <v>244</v>
      </c>
      <c r="B8" s="51" t="s">
        <v>1550</v>
      </c>
      <c r="C8" s="61" t="s">
        <v>30</v>
      </c>
      <c r="D8" s="52">
        <v>0.47</v>
      </c>
      <c r="E8" s="52"/>
      <c r="F8" s="62">
        <f t="shared" si="0"/>
        <v>0</v>
      </c>
      <c r="G8" s="53" t="s">
        <v>1</v>
      </c>
    </row>
    <row r="9" spans="1:7" outlineLevel="2" x14ac:dyDescent="0.25">
      <c r="A9" s="61" t="s">
        <v>245</v>
      </c>
      <c r="B9" s="51" t="s">
        <v>1551</v>
      </c>
      <c r="C9" s="61" t="s">
        <v>30</v>
      </c>
      <c r="D9" s="52">
        <v>7.35</v>
      </c>
      <c r="E9" s="52"/>
      <c r="F9" s="62">
        <f t="shared" si="0"/>
        <v>0</v>
      </c>
      <c r="G9" s="53" t="s">
        <v>1</v>
      </c>
    </row>
    <row r="10" spans="1:7" outlineLevel="2" x14ac:dyDescent="0.25">
      <c r="A10" s="61" t="s">
        <v>246</v>
      </c>
      <c r="B10" s="51" t="s">
        <v>1552</v>
      </c>
      <c r="C10" s="61" t="s">
        <v>713</v>
      </c>
      <c r="D10" s="52">
        <v>126</v>
      </c>
      <c r="E10" s="52"/>
      <c r="F10" s="62">
        <f t="shared" si="0"/>
        <v>0</v>
      </c>
      <c r="G10" s="53" t="s">
        <v>1</v>
      </c>
    </row>
    <row r="11" spans="1:7" ht="21" outlineLevel="2" x14ac:dyDescent="0.25">
      <c r="A11" s="61" t="s">
        <v>247</v>
      </c>
      <c r="B11" s="51" t="s">
        <v>1553</v>
      </c>
      <c r="C11" s="61" t="s">
        <v>30</v>
      </c>
      <c r="D11" s="52">
        <v>72.3</v>
      </c>
      <c r="E11" s="52"/>
      <c r="F11" s="62">
        <f t="shared" si="0"/>
        <v>0</v>
      </c>
      <c r="G11" s="53" t="s">
        <v>1</v>
      </c>
    </row>
    <row r="12" spans="1:7" outlineLevel="2" x14ac:dyDescent="0.25">
      <c r="A12" s="61" t="s">
        <v>363</v>
      </c>
      <c r="B12" s="51" t="s">
        <v>1554</v>
      </c>
      <c r="C12" s="61" t="s">
        <v>713</v>
      </c>
      <c r="D12" s="52">
        <v>151.46</v>
      </c>
      <c r="E12" s="52"/>
      <c r="F12" s="62">
        <f t="shared" si="0"/>
        <v>0</v>
      </c>
      <c r="G12" s="53" t="s">
        <v>1</v>
      </c>
    </row>
    <row r="13" spans="1:7" ht="31.5" outlineLevel="2" x14ac:dyDescent="0.25">
      <c r="A13" s="61" t="s">
        <v>364</v>
      </c>
      <c r="B13" s="56" t="s">
        <v>1555</v>
      </c>
      <c r="C13" s="61" t="s">
        <v>30</v>
      </c>
      <c r="D13" s="52">
        <v>196.98</v>
      </c>
      <c r="E13" s="52"/>
      <c r="F13" s="62">
        <f t="shared" si="0"/>
        <v>0</v>
      </c>
      <c r="G13" s="53" t="s">
        <v>1</v>
      </c>
    </row>
    <row r="14" spans="1:7" ht="21" outlineLevel="2" x14ac:dyDescent="0.25">
      <c r="A14" s="61" t="s">
        <v>365</v>
      </c>
      <c r="B14" s="56" t="s">
        <v>1556</v>
      </c>
      <c r="C14" s="61" t="s">
        <v>18</v>
      </c>
      <c r="D14" s="52">
        <v>16</v>
      </c>
      <c r="E14" s="52"/>
      <c r="F14" s="62">
        <f t="shared" si="0"/>
        <v>0</v>
      </c>
      <c r="G14" s="53" t="s">
        <v>1</v>
      </c>
    </row>
    <row r="15" spans="1:7" ht="21" outlineLevel="2" x14ac:dyDescent="0.25">
      <c r="A15" s="61" t="s">
        <v>366</v>
      </c>
      <c r="B15" s="56" t="s">
        <v>1557</v>
      </c>
      <c r="C15" s="61" t="s">
        <v>18</v>
      </c>
      <c r="D15" s="52">
        <v>31</v>
      </c>
      <c r="E15" s="52"/>
      <c r="F15" s="62">
        <f t="shared" si="0"/>
        <v>0</v>
      </c>
      <c r="G15" s="53" t="s">
        <v>1</v>
      </c>
    </row>
    <row r="16" spans="1:7" ht="21" outlineLevel="2" x14ac:dyDescent="0.25">
      <c r="A16" s="61" t="s">
        <v>367</v>
      </c>
      <c r="B16" s="56" t="s">
        <v>1558</v>
      </c>
      <c r="C16" s="61" t="s">
        <v>18</v>
      </c>
      <c r="D16" s="52">
        <v>29</v>
      </c>
      <c r="E16" s="52"/>
      <c r="F16" s="62">
        <f t="shared" si="0"/>
        <v>0</v>
      </c>
      <c r="G16" s="53" t="s">
        <v>1</v>
      </c>
    </row>
    <row r="17" spans="1:7" ht="21" outlineLevel="2" x14ac:dyDescent="0.25">
      <c r="A17" s="61" t="s">
        <v>368</v>
      </c>
      <c r="B17" s="56" t="s">
        <v>1559</v>
      </c>
      <c r="C17" s="61" t="s">
        <v>18</v>
      </c>
      <c r="D17" s="52">
        <v>9</v>
      </c>
      <c r="E17" s="52"/>
      <c r="F17" s="62">
        <f t="shared" si="0"/>
        <v>0</v>
      </c>
      <c r="G17" s="53" t="s">
        <v>1</v>
      </c>
    </row>
    <row r="18" spans="1:7" ht="21" outlineLevel="2" x14ac:dyDescent="0.25">
      <c r="A18" s="61" t="s">
        <v>369</v>
      </c>
      <c r="B18" s="56" t="s">
        <v>1560</v>
      </c>
      <c r="C18" s="61" t="s">
        <v>18</v>
      </c>
      <c r="D18" s="52">
        <v>16</v>
      </c>
      <c r="E18" s="52"/>
      <c r="F18" s="62">
        <f t="shared" si="0"/>
        <v>0</v>
      </c>
      <c r="G18" s="53" t="s">
        <v>1</v>
      </c>
    </row>
    <row r="19" spans="1:7" ht="21" outlineLevel="2" x14ac:dyDescent="0.25">
      <c r="A19" s="61" t="s">
        <v>370</v>
      </c>
      <c r="B19" s="56" t="s">
        <v>1561</v>
      </c>
      <c r="C19" s="61" t="s">
        <v>30</v>
      </c>
      <c r="D19" s="52">
        <v>25.61</v>
      </c>
      <c r="E19" s="52"/>
      <c r="F19" s="62">
        <f>D19*E19</f>
        <v>0</v>
      </c>
      <c r="G19" s="53" t="s">
        <v>1</v>
      </c>
    </row>
    <row r="20" spans="1:7" ht="21" outlineLevel="2" x14ac:dyDescent="0.25">
      <c r="A20" s="61" t="s">
        <v>371</v>
      </c>
      <c r="B20" s="56" t="s">
        <v>1562</v>
      </c>
      <c r="C20" s="61" t="s">
        <v>713</v>
      </c>
      <c r="D20" s="52">
        <v>306.22000000000003</v>
      </c>
      <c r="E20" s="52"/>
      <c r="F20" s="62">
        <f t="shared" si="0"/>
        <v>0</v>
      </c>
      <c r="G20" s="53" t="s">
        <v>1</v>
      </c>
    </row>
    <row r="21" spans="1:7" ht="21" outlineLevel="2" x14ac:dyDescent="0.25">
      <c r="A21" s="61" t="s">
        <v>1414</v>
      </c>
      <c r="B21" s="56" t="s">
        <v>1563</v>
      </c>
      <c r="C21" s="61" t="s">
        <v>713</v>
      </c>
      <c r="D21" s="52">
        <v>10.08</v>
      </c>
      <c r="E21" s="52"/>
      <c r="F21" s="62">
        <f t="shared" si="0"/>
        <v>0</v>
      </c>
      <c r="G21" s="53" t="s">
        <v>1</v>
      </c>
    </row>
    <row r="22" spans="1:7" ht="21" outlineLevel="2" x14ac:dyDescent="0.25">
      <c r="A22" s="61" t="s">
        <v>1416</v>
      </c>
      <c r="B22" s="56" t="s">
        <v>1564</v>
      </c>
      <c r="C22" s="61" t="s">
        <v>713</v>
      </c>
      <c r="D22" s="52">
        <v>2.35</v>
      </c>
      <c r="E22" s="52"/>
      <c r="F22" s="62">
        <f t="shared" si="0"/>
        <v>0</v>
      </c>
      <c r="G22" s="53" t="s">
        <v>1</v>
      </c>
    </row>
    <row r="23" spans="1:7" outlineLevel="1" x14ac:dyDescent="0.25">
      <c r="A23" s="77" t="s">
        <v>265</v>
      </c>
      <c r="B23" s="57" t="s">
        <v>1565</v>
      </c>
      <c r="C23" s="71" t="s">
        <v>1</v>
      </c>
      <c r="D23" s="58"/>
      <c r="E23" s="58"/>
      <c r="F23" s="75">
        <f>SUM(F24:F43)</f>
        <v>0</v>
      </c>
      <c r="G23" s="60" t="s">
        <v>1</v>
      </c>
    </row>
    <row r="24" spans="1:7" ht="21" outlineLevel="2" x14ac:dyDescent="0.25">
      <c r="A24" s="61" t="s">
        <v>47</v>
      </c>
      <c r="B24" s="51" t="s">
        <v>1566</v>
      </c>
      <c r="C24" s="61" t="s">
        <v>30</v>
      </c>
      <c r="D24" s="52">
        <v>15.3</v>
      </c>
      <c r="E24" s="52"/>
      <c r="F24" s="62">
        <f>D24*E24</f>
        <v>0</v>
      </c>
      <c r="G24" s="53" t="s">
        <v>1</v>
      </c>
    </row>
    <row r="25" spans="1:7" ht="31.5" outlineLevel="2" x14ac:dyDescent="0.25">
      <c r="A25" s="61" t="s">
        <v>372</v>
      </c>
      <c r="B25" s="51" t="s">
        <v>1567</v>
      </c>
      <c r="C25" s="61" t="s">
        <v>713</v>
      </c>
      <c r="D25" s="52">
        <v>16.18</v>
      </c>
      <c r="E25" s="52"/>
      <c r="F25" s="62">
        <f t="shared" ref="F25:F43" si="1">D25*E25</f>
        <v>0</v>
      </c>
      <c r="G25" s="53" t="s">
        <v>1</v>
      </c>
    </row>
    <row r="26" spans="1:7" ht="21" outlineLevel="2" x14ac:dyDescent="0.25">
      <c r="A26" s="61" t="s">
        <v>373</v>
      </c>
      <c r="B26" s="51" t="s">
        <v>1568</v>
      </c>
      <c r="C26" s="61" t="s">
        <v>713</v>
      </c>
      <c r="D26" s="52">
        <v>88.08</v>
      </c>
      <c r="E26" s="52"/>
      <c r="F26" s="62">
        <f t="shared" si="1"/>
        <v>0</v>
      </c>
      <c r="G26" s="53" t="s">
        <v>1</v>
      </c>
    </row>
    <row r="27" spans="1:7" ht="21" outlineLevel="2" x14ac:dyDescent="0.25">
      <c r="A27" s="61" t="s">
        <v>374</v>
      </c>
      <c r="B27" s="51" t="s">
        <v>1569</v>
      </c>
      <c r="C27" s="61" t="s">
        <v>18</v>
      </c>
      <c r="D27" s="52">
        <v>4</v>
      </c>
      <c r="E27" s="52"/>
      <c r="F27" s="62">
        <f t="shared" si="1"/>
        <v>0</v>
      </c>
      <c r="G27" s="53" t="s">
        <v>1</v>
      </c>
    </row>
    <row r="28" spans="1:7" ht="21" outlineLevel="2" x14ac:dyDescent="0.25">
      <c r="A28" s="61" t="s">
        <v>375</v>
      </c>
      <c r="B28" s="51" t="s">
        <v>1570</v>
      </c>
      <c r="C28" s="61" t="s">
        <v>30</v>
      </c>
      <c r="D28" s="52">
        <v>35.67</v>
      </c>
      <c r="E28" s="52"/>
      <c r="F28" s="62">
        <f t="shared" si="1"/>
        <v>0</v>
      </c>
      <c r="G28" s="53" t="s">
        <v>1</v>
      </c>
    </row>
    <row r="29" spans="1:7" outlineLevel="2" x14ac:dyDescent="0.25">
      <c r="A29" s="61" t="s">
        <v>1503</v>
      </c>
      <c r="B29" s="51" t="s">
        <v>1571</v>
      </c>
      <c r="C29" s="61" t="s">
        <v>30</v>
      </c>
      <c r="D29" s="52">
        <v>0.57599999999999996</v>
      </c>
      <c r="E29" s="52"/>
      <c r="F29" s="62">
        <f t="shared" si="1"/>
        <v>0</v>
      </c>
      <c r="G29" s="53" t="s">
        <v>1</v>
      </c>
    </row>
    <row r="30" spans="1:7" ht="42" outlineLevel="2" x14ac:dyDescent="0.25">
      <c r="A30" s="61" t="s">
        <v>1504</v>
      </c>
      <c r="B30" s="51" t="s">
        <v>1572</v>
      </c>
      <c r="C30" s="61" t="s">
        <v>5</v>
      </c>
      <c r="D30" s="52">
        <v>594.44000000000005</v>
      </c>
      <c r="E30" s="52"/>
      <c r="F30" s="62">
        <f t="shared" si="1"/>
        <v>0</v>
      </c>
      <c r="G30" s="53" t="s">
        <v>1</v>
      </c>
    </row>
    <row r="31" spans="1:7" outlineLevel="2" x14ac:dyDescent="0.25">
      <c r="A31" s="61" t="s">
        <v>1505</v>
      </c>
      <c r="B31" s="51" t="s">
        <v>1573</v>
      </c>
      <c r="C31" s="61" t="s">
        <v>713</v>
      </c>
      <c r="D31" s="52">
        <v>271.81</v>
      </c>
      <c r="E31" s="52"/>
      <c r="F31" s="62">
        <f t="shared" si="1"/>
        <v>0</v>
      </c>
      <c r="G31" s="53" t="s">
        <v>1</v>
      </c>
    </row>
    <row r="32" spans="1:7" outlineLevel="2" x14ac:dyDescent="0.25">
      <c r="A32" s="61" t="s">
        <v>1506</v>
      </c>
      <c r="B32" s="51" t="s">
        <v>1574</v>
      </c>
      <c r="C32" s="61" t="s">
        <v>5</v>
      </c>
      <c r="D32" s="52">
        <v>594.44000000000005</v>
      </c>
      <c r="E32" s="52"/>
      <c r="F32" s="62">
        <f t="shared" si="1"/>
        <v>0</v>
      </c>
      <c r="G32" s="53" t="s">
        <v>1</v>
      </c>
    </row>
    <row r="33" spans="1:7" ht="21" outlineLevel="2" x14ac:dyDescent="0.25">
      <c r="A33" s="61" t="s">
        <v>1507</v>
      </c>
      <c r="B33" s="51" t="s">
        <v>1575</v>
      </c>
      <c r="C33" s="61" t="s">
        <v>5</v>
      </c>
      <c r="D33" s="52">
        <v>4.2</v>
      </c>
      <c r="E33" s="52"/>
      <c r="F33" s="62">
        <f t="shared" si="1"/>
        <v>0</v>
      </c>
      <c r="G33" s="53" t="s">
        <v>1</v>
      </c>
    </row>
    <row r="34" spans="1:7" outlineLevel="2" x14ac:dyDescent="0.25">
      <c r="A34" s="61" t="s">
        <v>1508</v>
      </c>
      <c r="B34" s="51" t="s">
        <v>1576</v>
      </c>
      <c r="C34" s="61" t="s">
        <v>30</v>
      </c>
      <c r="D34" s="52">
        <v>1.01</v>
      </c>
      <c r="E34" s="52"/>
      <c r="F34" s="62">
        <f t="shared" si="1"/>
        <v>0</v>
      </c>
      <c r="G34" s="53" t="s">
        <v>1</v>
      </c>
    </row>
    <row r="35" spans="1:7" ht="21" outlineLevel="2" x14ac:dyDescent="0.25">
      <c r="A35" s="61" t="s">
        <v>1509</v>
      </c>
      <c r="B35" s="51" t="s">
        <v>1577</v>
      </c>
      <c r="C35" s="61" t="s">
        <v>5</v>
      </c>
      <c r="D35" s="52">
        <v>24.72</v>
      </c>
      <c r="E35" s="52"/>
      <c r="F35" s="62">
        <f t="shared" si="1"/>
        <v>0</v>
      </c>
      <c r="G35" s="53" t="s">
        <v>1</v>
      </c>
    </row>
    <row r="36" spans="1:7" ht="21" outlineLevel="2" x14ac:dyDescent="0.25">
      <c r="A36" s="61" t="s">
        <v>1510</v>
      </c>
      <c r="B36" s="51" t="s">
        <v>1578</v>
      </c>
      <c r="C36" s="61" t="s">
        <v>30</v>
      </c>
      <c r="D36" s="52">
        <v>1.82</v>
      </c>
      <c r="E36" s="52"/>
      <c r="F36" s="62">
        <f t="shared" si="1"/>
        <v>0</v>
      </c>
      <c r="G36" s="53" t="s">
        <v>1</v>
      </c>
    </row>
    <row r="37" spans="1:7" ht="21" outlineLevel="2" x14ac:dyDescent="0.25">
      <c r="A37" s="61" t="s">
        <v>1511</v>
      </c>
      <c r="B37" s="51" t="s">
        <v>1579</v>
      </c>
      <c r="C37" s="61" t="s">
        <v>30</v>
      </c>
      <c r="D37" s="52">
        <v>6.8</v>
      </c>
      <c r="E37" s="52"/>
      <c r="F37" s="62">
        <f t="shared" si="1"/>
        <v>0</v>
      </c>
      <c r="G37" s="53" t="s">
        <v>1</v>
      </c>
    </row>
    <row r="38" spans="1:7" ht="21" outlineLevel="2" x14ac:dyDescent="0.25">
      <c r="A38" s="61" t="s">
        <v>1512</v>
      </c>
      <c r="B38" s="51" t="s">
        <v>1580</v>
      </c>
      <c r="C38" s="61" t="s">
        <v>30</v>
      </c>
      <c r="D38" s="52">
        <v>6.85</v>
      </c>
      <c r="E38" s="52"/>
      <c r="F38" s="62">
        <f t="shared" si="1"/>
        <v>0</v>
      </c>
      <c r="G38" s="53" t="s">
        <v>1</v>
      </c>
    </row>
    <row r="39" spans="1:7" ht="21" outlineLevel="2" x14ac:dyDescent="0.25">
      <c r="A39" s="61" t="s">
        <v>1513</v>
      </c>
      <c r="B39" s="51" t="s">
        <v>1429</v>
      </c>
      <c r="C39" s="61" t="s">
        <v>1430</v>
      </c>
      <c r="D39" s="52">
        <v>1.88</v>
      </c>
      <c r="E39" s="52"/>
      <c r="F39" s="62">
        <f t="shared" si="1"/>
        <v>0</v>
      </c>
      <c r="G39" s="53" t="s">
        <v>1</v>
      </c>
    </row>
    <row r="40" spans="1:7" ht="21" outlineLevel="2" x14ac:dyDescent="0.25">
      <c r="A40" s="61" t="s">
        <v>1514</v>
      </c>
      <c r="B40" s="51" t="s">
        <v>1581</v>
      </c>
      <c r="C40" s="61" t="s">
        <v>30</v>
      </c>
      <c r="D40" s="52">
        <v>3.31</v>
      </c>
      <c r="E40" s="52"/>
      <c r="F40" s="62">
        <f t="shared" si="1"/>
        <v>0</v>
      </c>
      <c r="G40" s="53" t="s">
        <v>1</v>
      </c>
    </row>
    <row r="41" spans="1:7" outlineLevel="2" x14ac:dyDescent="0.25">
      <c r="A41" s="61" t="s">
        <v>1515</v>
      </c>
      <c r="B41" s="51" t="s">
        <v>1582</v>
      </c>
      <c r="C41" s="61" t="s">
        <v>30</v>
      </c>
      <c r="D41" s="52">
        <v>0.45</v>
      </c>
      <c r="E41" s="52"/>
      <c r="F41" s="62">
        <f t="shared" si="1"/>
        <v>0</v>
      </c>
      <c r="G41" s="53" t="s">
        <v>1</v>
      </c>
    </row>
    <row r="42" spans="1:7" ht="21" outlineLevel="2" x14ac:dyDescent="0.25">
      <c r="A42" s="61" t="s">
        <v>1516</v>
      </c>
      <c r="B42" s="51" t="s">
        <v>1429</v>
      </c>
      <c r="C42" s="61" t="s">
        <v>1430</v>
      </c>
      <c r="D42" s="52">
        <v>0.04</v>
      </c>
      <c r="E42" s="52"/>
      <c r="F42" s="62">
        <f t="shared" si="1"/>
        <v>0</v>
      </c>
      <c r="G42" s="53" t="s">
        <v>1</v>
      </c>
    </row>
    <row r="43" spans="1:7" ht="21" outlineLevel="2" x14ac:dyDescent="0.25">
      <c r="A43" s="61" t="s">
        <v>1517</v>
      </c>
      <c r="B43" s="51" t="s">
        <v>1583</v>
      </c>
      <c r="C43" s="61" t="s">
        <v>5</v>
      </c>
      <c r="D43" s="52">
        <v>24.9</v>
      </c>
      <c r="E43" s="52"/>
      <c r="F43" s="62">
        <f t="shared" si="1"/>
        <v>0</v>
      </c>
      <c r="G43" s="53" t="s">
        <v>1</v>
      </c>
    </row>
    <row r="44" spans="1:7" outlineLevel="1" x14ac:dyDescent="0.25">
      <c r="A44" s="77" t="s">
        <v>272</v>
      </c>
      <c r="B44" s="57" t="s">
        <v>1584</v>
      </c>
      <c r="C44" s="71" t="s">
        <v>1</v>
      </c>
      <c r="D44" s="58"/>
      <c r="E44" s="58"/>
      <c r="F44" s="75">
        <f>SUM(F45:F47)</f>
        <v>0</v>
      </c>
      <c r="G44" s="60" t="s">
        <v>1</v>
      </c>
    </row>
    <row r="45" spans="1:7" ht="31.5" outlineLevel="2" x14ac:dyDescent="0.25">
      <c r="A45" s="61" t="s">
        <v>45</v>
      </c>
      <c r="B45" s="51" t="s">
        <v>1500</v>
      </c>
      <c r="C45" s="61" t="s">
        <v>30</v>
      </c>
      <c r="D45" s="52">
        <v>391.41</v>
      </c>
      <c r="E45" s="52"/>
      <c r="F45" s="62">
        <f>D45*E45</f>
        <v>0</v>
      </c>
      <c r="G45" s="53" t="s">
        <v>1</v>
      </c>
    </row>
    <row r="46" spans="1:7" ht="31.5" outlineLevel="2" x14ac:dyDescent="0.25">
      <c r="A46" s="72" t="s">
        <v>376</v>
      </c>
      <c r="B46" s="64" t="s">
        <v>1501</v>
      </c>
      <c r="C46" s="72" t="s">
        <v>30</v>
      </c>
      <c r="D46" s="65">
        <v>391.4</v>
      </c>
      <c r="E46" s="65"/>
      <c r="F46" s="62">
        <f t="shared" ref="F46:F47" si="2">D46*E46</f>
        <v>0</v>
      </c>
      <c r="G46" s="66" t="s">
        <v>1</v>
      </c>
    </row>
    <row r="47" spans="1:7" outlineLevel="2" x14ac:dyDescent="0.25">
      <c r="A47" s="73" t="s">
        <v>377</v>
      </c>
      <c r="B47" s="67" t="s">
        <v>1502</v>
      </c>
      <c r="C47" s="73" t="s">
        <v>30</v>
      </c>
      <c r="D47" s="68">
        <v>391.4</v>
      </c>
      <c r="E47" s="68"/>
      <c r="F47" s="62">
        <f t="shared" si="2"/>
        <v>0</v>
      </c>
      <c r="G47" s="69" t="s">
        <v>1</v>
      </c>
    </row>
    <row r="48" spans="1:7" x14ac:dyDescent="0.25">
      <c r="A48" s="204" t="s">
        <v>1873</v>
      </c>
      <c r="B48" s="205"/>
      <c r="C48" s="74"/>
      <c r="D48" s="70"/>
      <c r="E48" s="70"/>
      <c r="F48" s="76">
        <f>F44+F23+F5</f>
        <v>0</v>
      </c>
      <c r="G48" s="70"/>
    </row>
  </sheetData>
  <mergeCells count="3">
    <mergeCell ref="B2:G2"/>
    <mergeCell ref="A3:G3"/>
    <mergeCell ref="A48:B4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CCFF"/>
  </sheetPr>
  <dimension ref="A1:G36"/>
  <sheetViews>
    <sheetView zoomScaleNormal="100" workbookViewId="0">
      <selection activeCell="A3" sqref="A3:G3"/>
    </sheetView>
  </sheetViews>
  <sheetFormatPr defaultColWidth="16.5703125" defaultRowHeight="10.5" outlineLevelRow="2" x14ac:dyDescent="0.25"/>
  <cols>
    <col min="1" max="1" width="6.7109375" style="55" customWidth="1"/>
    <col min="2" max="2" width="50" style="45" customWidth="1"/>
    <col min="3" max="3" width="8.85546875" style="55" customWidth="1"/>
    <col min="4" max="4" width="11.7109375" style="45" customWidth="1"/>
    <col min="5" max="5" width="13.140625" style="45" customWidth="1"/>
    <col min="6" max="6" width="16.140625" style="63" customWidth="1"/>
    <col min="7" max="7" width="18.85546875" style="45" customWidth="1"/>
    <col min="8" max="16384" width="16.5703125" style="45"/>
  </cols>
  <sheetData>
    <row r="1" spans="1:7" ht="11.25" x14ac:dyDescent="0.25">
      <c r="A1" s="54"/>
      <c r="B1" s="106" t="s">
        <v>1864</v>
      </c>
      <c r="C1" s="110"/>
      <c r="D1" s="78"/>
      <c r="E1" s="78"/>
      <c r="F1" s="120"/>
      <c r="G1" s="78"/>
    </row>
    <row r="2" spans="1:7" ht="25.5" customHeight="1" x14ac:dyDescent="0.25">
      <c r="A2" s="105"/>
      <c r="B2" s="202" t="s">
        <v>2187</v>
      </c>
      <c r="C2" s="202"/>
      <c r="D2" s="202"/>
      <c r="E2" s="78"/>
      <c r="F2" s="120"/>
      <c r="G2" s="78"/>
    </row>
    <row r="3" spans="1:7" ht="15.75" customHeight="1" x14ac:dyDescent="0.25">
      <c r="A3" s="208" t="s">
        <v>2316</v>
      </c>
      <c r="B3" s="208"/>
      <c r="C3" s="208"/>
      <c r="D3" s="208"/>
      <c r="E3" s="208"/>
      <c r="F3" s="208"/>
      <c r="G3" s="208"/>
    </row>
    <row r="4" spans="1:7" ht="21" x14ac:dyDescent="0.25">
      <c r="A4" s="130" t="s">
        <v>43</v>
      </c>
      <c r="B4" s="131" t="s">
        <v>1865</v>
      </c>
      <c r="C4" s="107" t="s">
        <v>2188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20.25" customHeight="1" outlineLevel="1" x14ac:dyDescent="0.25">
      <c r="A5" s="77" t="s">
        <v>248</v>
      </c>
      <c r="B5" s="57" t="s">
        <v>1398</v>
      </c>
      <c r="C5" s="71" t="s">
        <v>1</v>
      </c>
      <c r="D5" s="58"/>
      <c r="E5" s="58"/>
      <c r="F5" s="137"/>
      <c r="G5" s="138" t="s">
        <v>1</v>
      </c>
    </row>
    <row r="6" spans="1:7" ht="31.5" outlineLevel="2" x14ac:dyDescent="0.25">
      <c r="A6" s="61" t="s">
        <v>61</v>
      </c>
      <c r="B6" s="51" t="s">
        <v>1399</v>
      </c>
      <c r="C6" s="61" t="s">
        <v>713</v>
      </c>
      <c r="D6" s="52">
        <v>539.35</v>
      </c>
      <c r="E6" s="52"/>
      <c r="F6" s="62">
        <f t="shared" ref="F6:F34" si="0">D6*E6</f>
        <v>0</v>
      </c>
      <c r="G6" s="69" t="s">
        <v>1</v>
      </c>
    </row>
    <row r="7" spans="1:7" ht="31.5" outlineLevel="2" x14ac:dyDescent="0.25">
      <c r="A7" s="61" t="s">
        <v>243</v>
      </c>
      <c r="B7" s="51" t="s">
        <v>1400</v>
      </c>
      <c r="C7" s="61" t="s">
        <v>713</v>
      </c>
      <c r="D7" s="52">
        <v>539.35</v>
      </c>
      <c r="E7" s="52"/>
      <c r="F7" s="62">
        <f t="shared" si="0"/>
        <v>0</v>
      </c>
      <c r="G7" s="69" t="s">
        <v>1</v>
      </c>
    </row>
    <row r="8" spans="1:7" ht="21" outlineLevel="2" x14ac:dyDescent="0.25">
      <c r="A8" s="61" t="s">
        <v>244</v>
      </c>
      <c r="B8" s="51" t="s">
        <v>1401</v>
      </c>
      <c r="C8" s="61" t="s">
        <v>713</v>
      </c>
      <c r="D8" s="52">
        <v>539.35</v>
      </c>
      <c r="E8" s="52"/>
      <c r="F8" s="62">
        <f t="shared" si="0"/>
        <v>0</v>
      </c>
      <c r="G8" s="69" t="s">
        <v>1</v>
      </c>
    </row>
    <row r="9" spans="1:7" ht="21" outlineLevel="2" x14ac:dyDescent="0.25">
      <c r="A9" s="61" t="s">
        <v>245</v>
      </c>
      <c r="B9" s="51" t="s">
        <v>1402</v>
      </c>
      <c r="C9" s="61" t="s">
        <v>713</v>
      </c>
      <c r="D9" s="52">
        <v>539.35</v>
      </c>
      <c r="E9" s="52"/>
      <c r="F9" s="62">
        <f t="shared" si="0"/>
        <v>0</v>
      </c>
      <c r="G9" s="69" t="s">
        <v>1</v>
      </c>
    </row>
    <row r="10" spans="1:7" ht="21" outlineLevel="2" x14ac:dyDescent="0.25">
      <c r="A10" s="61" t="s">
        <v>246</v>
      </c>
      <c r="B10" s="51" t="s">
        <v>1403</v>
      </c>
      <c r="C10" s="61" t="s">
        <v>713</v>
      </c>
      <c r="D10" s="52">
        <v>539.35</v>
      </c>
      <c r="E10" s="52"/>
      <c r="F10" s="62">
        <f t="shared" si="0"/>
        <v>0</v>
      </c>
      <c r="G10" s="69" t="s">
        <v>1</v>
      </c>
    </row>
    <row r="11" spans="1:7" ht="21" outlineLevel="2" x14ac:dyDescent="0.25">
      <c r="A11" s="61" t="s">
        <v>247</v>
      </c>
      <c r="B11" s="51" t="s">
        <v>1404</v>
      </c>
      <c r="C11" s="61" t="s">
        <v>713</v>
      </c>
      <c r="D11" s="52">
        <v>539.35</v>
      </c>
      <c r="E11" s="52"/>
      <c r="F11" s="62">
        <f t="shared" si="0"/>
        <v>0</v>
      </c>
      <c r="G11" s="69" t="s">
        <v>1</v>
      </c>
    </row>
    <row r="12" spans="1:7" ht="21" outlineLevel="2" x14ac:dyDescent="0.25">
      <c r="A12" s="61" t="s">
        <v>363</v>
      </c>
      <c r="B12" s="51" t="s">
        <v>1405</v>
      </c>
      <c r="C12" s="61" t="s">
        <v>713</v>
      </c>
      <c r="D12" s="52">
        <v>539.35</v>
      </c>
      <c r="E12" s="52"/>
      <c r="F12" s="62">
        <f t="shared" si="0"/>
        <v>0</v>
      </c>
      <c r="G12" s="69" t="s">
        <v>1</v>
      </c>
    </row>
    <row r="13" spans="1:7" ht="31.5" outlineLevel="2" x14ac:dyDescent="0.25">
      <c r="A13" s="61" t="s">
        <v>364</v>
      </c>
      <c r="B13" s="51" t="s">
        <v>1406</v>
      </c>
      <c r="C13" s="61" t="s">
        <v>713</v>
      </c>
      <c r="D13" s="52">
        <v>88</v>
      </c>
      <c r="E13" s="52"/>
      <c r="F13" s="62">
        <f t="shared" si="0"/>
        <v>0</v>
      </c>
      <c r="G13" s="69" t="s">
        <v>1</v>
      </c>
    </row>
    <row r="14" spans="1:7" outlineLevel="2" x14ac:dyDescent="0.25">
      <c r="A14" s="61" t="s">
        <v>365</v>
      </c>
      <c r="B14" s="51" t="s">
        <v>1407</v>
      </c>
      <c r="C14" s="61" t="s">
        <v>713</v>
      </c>
      <c r="D14" s="52">
        <v>88</v>
      </c>
      <c r="E14" s="52"/>
      <c r="F14" s="62">
        <f t="shared" si="0"/>
        <v>0</v>
      </c>
      <c r="G14" s="69" t="s">
        <v>1</v>
      </c>
    </row>
    <row r="15" spans="1:7" ht="42" outlineLevel="2" x14ac:dyDescent="0.25">
      <c r="A15" s="61" t="s">
        <v>366</v>
      </c>
      <c r="B15" s="51" t="s">
        <v>1408</v>
      </c>
      <c r="C15" s="61" t="s">
        <v>713</v>
      </c>
      <c r="D15" s="52">
        <v>88</v>
      </c>
      <c r="E15" s="52"/>
      <c r="F15" s="62">
        <f t="shared" si="0"/>
        <v>0</v>
      </c>
      <c r="G15" s="69" t="s">
        <v>1</v>
      </c>
    </row>
    <row r="16" spans="1:7" ht="31.5" outlineLevel="2" x14ac:dyDescent="0.25">
      <c r="A16" s="61" t="s">
        <v>367</v>
      </c>
      <c r="B16" s="51" t="s">
        <v>1409</v>
      </c>
      <c r="C16" s="61" t="s">
        <v>713</v>
      </c>
      <c r="D16" s="52">
        <v>88</v>
      </c>
      <c r="E16" s="52"/>
      <c r="F16" s="62">
        <f t="shared" si="0"/>
        <v>0</v>
      </c>
      <c r="G16" s="69" t="s">
        <v>1</v>
      </c>
    </row>
    <row r="17" spans="1:7" ht="21" outlineLevel="2" x14ac:dyDescent="0.25">
      <c r="A17" s="61" t="s">
        <v>368</v>
      </c>
      <c r="B17" s="51" t="s">
        <v>1410</v>
      </c>
      <c r="C17" s="61" t="s">
        <v>713</v>
      </c>
      <c r="D17" s="52">
        <v>88</v>
      </c>
      <c r="E17" s="52"/>
      <c r="F17" s="62">
        <f t="shared" si="0"/>
        <v>0</v>
      </c>
      <c r="G17" s="69" t="s">
        <v>1</v>
      </c>
    </row>
    <row r="18" spans="1:7" ht="31.5" outlineLevel="2" x14ac:dyDescent="0.25">
      <c r="A18" s="61" t="s">
        <v>369</v>
      </c>
      <c r="B18" s="51" t="s">
        <v>1411</v>
      </c>
      <c r="C18" s="61" t="s">
        <v>30</v>
      </c>
      <c r="D18" s="52">
        <v>25.34</v>
      </c>
      <c r="E18" s="52"/>
      <c r="F18" s="62">
        <f t="shared" si="0"/>
        <v>0</v>
      </c>
      <c r="G18" s="69"/>
    </row>
    <row r="19" spans="1:7" outlineLevel="2" x14ac:dyDescent="0.25">
      <c r="A19" s="61" t="s">
        <v>370</v>
      </c>
      <c r="B19" s="51" t="s">
        <v>1412</v>
      </c>
      <c r="C19" s="61" t="s">
        <v>30</v>
      </c>
      <c r="D19" s="52">
        <v>1.05</v>
      </c>
      <c r="E19" s="52"/>
      <c r="F19" s="62">
        <f t="shared" si="0"/>
        <v>0</v>
      </c>
      <c r="G19" s="69" t="s">
        <v>1</v>
      </c>
    </row>
    <row r="20" spans="1:7" ht="21" outlineLevel="2" x14ac:dyDescent="0.25">
      <c r="A20" s="61" t="s">
        <v>371</v>
      </c>
      <c r="B20" s="51" t="s">
        <v>1413</v>
      </c>
      <c r="C20" s="61" t="s">
        <v>30</v>
      </c>
      <c r="D20" s="52">
        <v>1.96</v>
      </c>
      <c r="E20" s="52"/>
      <c r="F20" s="62">
        <f t="shared" si="0"/>
        <v>0</v>
      </c>
      <c r="G20" s="69" t="s">
        <v>1</v>
      </c>
    </row>
    <row r="21" spans="1:7" ht="31.5" outlineLevel="2" x14ac:dyDescent="0.25">
      <c r="A21" s="61" t="s">
        <v>1414</v>
      </c>
      <c r="B21" s="51" t="s">
        <v>1415</v>
      </c>
      <c r="C21" s="61" t="s">
        <v>30</v>
      </c>
      <c r="D21" s="52">
        <v>2.52</v>
      </c>
      <c r="E21" s="52"/>
      <c r="F21" s="62">
        <f t="shared" si="0"/>
        <v>0</v>
      </c>
      <c r="G21" s="69" t="s">
        <v>1</v>
      </c>
    </row>
    <row r="22" spans="1:7" outlineLevel="2" x14ac:dyDescent="0.25">
      <c r="A22" s="61" t="s">
        <v>1416</v>
      </c>
      <c r="B22" s="51" t="s">
        <v>1417</v>
      </c>
      <c r="C22" s="61" t="s">
        <v>713</v>
      </c>
      <c r="D22" s="52">
        <v>9.82</v>
      </c>
      <c r="E22" s="52"/>
      <c r="F22" s="62">
        <f t="shared" si="0"/>
        <v>0</v>
      </c>
      <c r="G22" s="69" t="s">
        <v>1</v>
      </c>
    </row>
    <row r="23" spans="1:7" outlineLevel="2" x14ac:dyDescent="0.25">
      <c r="A23" s="61" t="s">
        <v>1418</v>
      </c>
      <c r="B23" s="51" t="s">
        <v>1419</v>
      </c>
      <c r="C23" s="61" t="s">
        <v>713</v>
      </c>
      <c r="D23" s="52">
        <v>9.82</v>
      </c>
      <c r="E23" s="52"/>
      <c r="F23" s="62">
        <f t="shared" si="0"/>
        <v>0</v>
      </c>
      <c r="G23" s="69" t="s">
        <v>1</v>
      </c>
    </row>
    <row r="24" spans="1:7" ht="21" outlineLevel="2" x14ac:dyDescent="0.25">
      <c r="A24" s="61" t="s">
        <v>1420</v>
      </c>
      <c r="B24" s="51" t="s">
        <v>1421</v>
      </c>
      <c r="C24" s="61" t="s">
        <v>713</v>
      </c>
      <c r="D24" s="52">
        <v>10.130000000000001</v>
      </c>
      <c r="E24" s="52"/>
      <c r="F24" s="62">
        <f t="shared" si="0"/>
        <v>0</v>
      </c>
      <c r="G24" s="69" t="s">
        <v>1</v>
      </c>
    </row>
    <row r="25" spans="1:7" ht="21" outlineLevel="2" x14ac:dyDescent="0.25">
      <c r="A25" s="61" t="s">
        <v>1422</v>
      </c>
      <c r="B25" s="51" t="s">
        <v>1423</v>
      </c>
      <c r="C25" s="61" t="s">
        <v>713</v>
      </c>
      <c r="D25" s="52">
        <v>10.130000000000001</v>
      </c>
      <c r="E25" s="52"/>
      <c r="F25" s="62">
        <f t="shared" si="0"/>
        <v>0</v>
      </c>
      <c r="G25" s="69" t="s">
        <v>1</v>
      </c>
    </row>
    <row r="26" spans="1:7" ht="21" outlineLevel="2" x14ac:dyDescent="0.25">
      <c r="A26" s="61" t="s">
        <v>1424</v>
      </c>
      <c r="B26" s="51" t="s">
        <v>1425</v>
      </c>
      <c r="C26" s="61" t="s">
        <v>713</v>
      </c>
      <c r="D26" s="52">
        <v>4.32</v>
      </c>
      <c r="E26" s="52"/>
      <c r="F26" s="62">
        <f t="shared" si="0"/>
        <v>0</v>
      </c>
      <c r="G26" s="69" t="s">
        <v>1</v>
      </c>
    </row>
    <row r="27" spans="1:7" ht="21" outlineLevel="2" x14ac:dyDescent="0.25">
      <c r="A27" s="61" t="s">
        <v>1426</v>
      </c>
      <c r="B27" s="51" t="s">
        <v>1427</v>
      </c>
      <c r="C27" s="61" t="s">
        <v>713</v>
      </c>
      <c r="D27" s="52">
        <v>4.32</v>
      </c>
      <c r="E27" s="52"/>
      <c r="F27" s="62">
        <f t="shared" si="0"/>
        <v>0</v>
      </c>
      <c r="G27" s="69" t="s">
        <v>1</v>
      </c>
    </row>
    <row r="28" spans="1:7" ht="21" outlineLevel="2" x14ac:dyDescent="0.25">
      <c r="A28" s="61" t="s">
        <v>1428</v>
      </c>
      <c r="B28" s="51" t="s">
        <v>1429</v>
      </c>
      <c r="C28" s="61" t="s">
        <v>1430</v>
      </c>
      <c r="D28" s="52">
        <v>0.43</v>
      </c>
      <c r="E28" s="52"/>
      <c r="F28" s="62">
        <f t="shared" si="0"/>
        <v>0</v>
      </c>
      <c r="G28" s="69" t="s">
        <v>1</v>
      </c>
    </row>
    <row r="29" spans="1:7" ht="21" outlineLevel="2" x14ac:dyDescent="0.25">
      <c r="A29" s="61" t="s">
        <v>1431</v>
      </c>
      <c r="B29" s="51" t="s">
        <v>1432</v>
      </c>
      <c r="C29" s="61" t="s">
        <v>30</v>
      </c>
      <c r="D29" s="52">
        <v>9.66</v>
      </c>
      <c r="E29" s="52"/>
      <c r="F29" s="62">
        <f t="shared" si="0"/>
        <v>0</v>
      </c>
      <c r="G29" s="69" t="s">
        <v>1</v>
      </c>
    </row>
    <row r="30" spans="1:7" ht="42" outlineLevel="2" x14ac:dyDescent="0.25">
      <c r="A30" s="61" t="s">
        <v>1433</v>
      </c>
      <c r="B30" s="51" t="s">
        <v>1434</v>
      </c>
      <c r="C30" s="61" t="s">
        <v>30</v>
      </c>
      <c r="D30" s="52">
        <v>15.68</v>
      </c>
      <c r="E30" s="52"/>
      <c r="F30" s="62">
        <f t="shared" si="0"/>
        <v>0</v>
      </c>
      <c r="G30" s="69" t="s">
        <v>1</v>
      </c>
    </row>
    <row r="31" spans="1:7" ht="42" outlineLevel="2" x14ac:dyDescent="0.25">
      <c r="A31" s="61" t="s">
        <v>1435</v>
      </c>
      <c r="B31" s="51" t="s">
        <v>1436</v>
      </c>
      <c r="C31" s="61" t="s">
        <v>30</v>
      </c>
      <c r="D31" s="52">
        <v>15.58</v>
      </c>
      <c r="E31" s="52"/>
      <c r="F31" s="62">
        <f t="shared" si="0"/>
        <v>0</v>
      </c>
      <c r="G31" s="69" t="s">
        <v>1</v>
      </c>
    </row>
    <row r="32" spans="1:7" ht="21" outlineLevel="2" x14ac:dyDescent="0.25">
      <c r="A32" s="61" t="s">
        <v>1437</v>
      </c>
      <c r="B32" s="51" t="s">
        <v>1438</v>
      </c>
      <c r="C32" s="61" t="s">
        <v>713</v>
      </c>
      <c r="D32" s="52">
        <v>12</v>
      </c>
      <c r="E32" s="52"/>
      <c r="F32" s="62">
        <f t="shared" si="0"/>
        <v>0</v>
      </c>
      <c r="G32" s="69" t="s">
        <v>1</v>
      </c>
    </row>
    <row r="33" spans="1:7" ht="21" outlineLevel="2" x14ac:dyDescent="0.25">
      <c r="A33" s="61" t="s">
        <v>1439</v>
      </c>
      <c r="B33" s="51" t="s">
        <v>1440</v>
      </c>
      <c r="C33" s="61" t="s">
        <v>713</v>
      </c>
      <c r="D33" s="52">
        <v>12</v>
      </c>
      <c r="E33" s="52"/>
      <c r="F33" s="62">
        <f t="shared" si="0"/>
        <v>0</v>
      </c>
      <c r="G33" s="69" t="s">
        <v>1</v>
      </c>
    </row>
    <row r="34" spans="1:7" ht="21" outlineLevel="2" x14ac:dyDescent="0.25">
      <c r="A34" s="61" t="s">
        <v>1441</v>
      </c>
      <c r="B34" s="51" t="s">
        <v>1442</v>
      </c>
      <c r="C34" s="61" t="s">
        <v>5</v>
      </c>
      <c r="D34" s="52">
        <v>6.14</v>
      </c>
      <c r="E34" s="52"/>
      <c r="F34" s="62">
        <f t="shared" si="0"/>
        <v>0</v>
      </c>
      <c r="G34" s="69" t="s">
        <v>1</v>
      </c>
    </row>
    <row r="35" spans="1:7" ht="18" customHeight="1" outlineLevel="2" x14ac:dyDescent="0.25">
      <c r="A35" s="61" t="s">
        <v>1443</v>
      </c>
      <c r="B35" s="51" t="s">
        <v>1444</v>
      </c>
      <c r="C35" s="61" t="s">
        <v>713</v>
      </c>
      <c r="D35" s="52">
        <v>19.100000000000001</v>
      </c>
      <c r="E35" s="52"/>
      <c r="F35" s="62">
        <f t="shared" ref="F35" si="1">D35*E35</f>
        <v>0</v>
      </c>
      <c r="G35" s="69" t="s">
        <v>1</v>
      </c>
    </row>
    <row r="36" spans="1:7" ht="23.25" customHeight="1" x14ac:dyDescent="0.25">
      <c r="A36" s="209" t="s">
        <v>1889</v>
      </c>
      <c r="B36" s="210"/>
      <c r="C36" s="74"/>
      <c r="D36" s="74"/>
      <c r="E36" s="74"/>
      <c r="F36" s="134">
        <f>SUM(F6:F35)</f>
        <v>0</v>
      </c>
      <c r="G36" s="74"/>
    </row>
  </sheetData>
  <mergeCells count="3">
    <mergeCell ref="A3:G3"/>
    <mergeCell ref="B2:D2"/>
    <mergeCell ref="A36:B3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CCFF"/>
  </sheetPr>
  <dimension ref="A1:G260"/>
  <sheetViews>
    <sheetView zoomScale="85" zoomScaleNormal="85" workbookViewId="0">
      <selection activeCell="W28" sqref="W28"/>
    </sheetView>
  </sheetViews>
  <sheetFormatPr defaultColWidth="9.140625" defaultRowHeight="10.5" outlineLevelRow="3" x14ac:dyDescent="0.15"/>
  <cols>
    <col min="1" max="1" width="8.85546875" style="55" customWidth="1"/>
    <col min="2" max="2" width="50.42578125" style="45" customWidth="1"/>
    <col min="3" max="3" width="10" style="55" customWidth="1"/>
    <col min="4" max="4" width="10.5703125" style="45" customWidth="1"/>
    <col min="5" max="5" width="14.28515625" style="45" customWidth="1"/>
    <col min="6" max="6" width="14.85546875" style="63" customWidth="1"/>
    <col min="7" max="7" width="27.7109375" style="45" customWidth="1"/>
    <col min="8" max="16384" width="9.140625" style="37"/>
  </cols>
  <sheetData>
    <row r="1" spans="1:7" ht="11.25" x14ac:dyDescent="0.15">
      <c r="A1" s="105"/>
      <c r="B1" s="106" t="s">
        <v>1864</v>
      </c>
      <c r="C1" s="110"/>
      <c r="D1" s="78"/>
      <c r="E1" s="78"/>
      <c r="F1" s="120"/>
      <c r="G1" s="78"/>
    </row>
    <row r="2" spans="1:7" ht="25.5" customHeight="1" x14ac:dyDescent="0.15">
      <c r="A2" s="54"/>
      <c r="B2" s="202" t="s">
        <v>2186</v>
      </c>
      <c r="C2" s="202"/>
      <c r="D2" s="202"/>
      <c r="E2" s="202"/>
      <c r="F2" s="120"/>
      <c r="G2" s="78"/>
    </row>
    <row r="3" spans="1:7" ht="17.25" customHeight="1" x14ac:dyDescent="0.15">
      <c r="A3" s="208" t="s">
        <v>2316</v>
      </c>
      <c r="B3" s="208"/>
      <c r="C3" s="208"/>
      <c r="D3" s="208"/>
      <c r="E3" s="208"/>
      <c r="F3" s="208"/>
      <c r="G3" s="208"/>
    </row>
    <row r="4" spans="1:7" ht="36.75" customHeight="1" x14ac:dyDescent="0.1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15">
      <c r="A5" s="149" t="s">
        <v>248</v>
      </c>
      <c r="B5" s="144" t="s">
        <v>1060</v>
      </c>
      <c r="C5" s="150" t="s">
        <v>1</v>
      </c>
      <c r="D5" s="145"/>
      <c r="E5" s="145"/>
      <c r="F5" s="146"/>
      <c r="G5" s="147" t="s">
        <v>1</v>
      </c>
    </row>
    <row r="6" spans="1:7" outlineLevel="2" x14ac:dyDescent="0.15">
      <c r="A6" s="119" t="s">
        <v>61</v>
      </c>
      <c r="B6" s="47" t="s">
        <v>3</v>
      </c>
      <c r="C6" s="118" t="s">
        <v>1</v>
      </c>
      <c r="D6" s="48"/>
      <c r="E6" s="48"/>
      <c r="F6" s="151">
        <f>SUM(F7:F84)</f>
        <v>0</v>
      </c>
      <c r="G6" s="148" t="s">
        <v>1</v>
      </c>
    </row>
    <row r="7" spans="1:7" ht="31.5" outlineLevel="3" x14ac:dyDescent="0.15">
      <c r="A7" s="61" t="s">
        <v>63</v>
      </c>
      <c r="B7" s="51" t="s">
        <v>1061</v>
      </c>
      <c r="C7" s="61" t="s">
        <v>5</v>
      </c>
      <c r="D7" s="52">
        <v>260.5</v>
      </c>
      <c r="E7" s="52"/>
      <c r="F7" s="62">
        <f t="shared" ref="F7:F70" si="0">D7*E7</f>
        <v>0</v>
      </c>
      <c r="G7" s="201" t="s">
        <v>2303</v>
      </c>
    </row>
    <row r="8" spans="1:7" ht="31.5" outlineLevel="3" x14ac:dyDescent="0.15">
      <c r="A8" s="61" t="s">
        <v>64</v>
      </c>
      <c r="B8" s="51" t="s">
        <v>1062</v>
      </c>
      <c r="C8" s="61" t="s">
        <v>5</v>
      </c>
      <c r="D8" s="52">
        <v>75.8</v>
      </c>
      <c r="E8" s="52"/>
      <c r="F8" s="62">
        <f t="shared" si="0"/>
        <v>0</v>
      </c>
      <c r="G8" s="201" t="s">
        <v>2303</v>
      </c>
    </row>
    <row r="9" spans="1:7" ht="31.5" outlineLevel="3" x14ac:dyDescent="0.15">
      <c r="A9" s="61" t="s">
        <v>65</v>
      </c>
      <c r="B9" s="51" t="s">
        <v>1063</v>
      </c>
      <c r="C9" s="61" t="s">
        <v>5</v>
      </c>
      <c r="D9" s="52">
        <v>116.4</v>
      </c>
      <c r="E9" s="52"/>
      <c r="F9" s="62">
        <f t="shared" si="0"/>
        <v>0</v>
      </c>
      <c r="G9" s="201" t="s">
        <v>2303</v>
      </c>
    </row>
    <row r="10" spans="1:7" ht="31.5" outlineLevel="3" x14ac:dyDescent="0.15">
      <c r="A10" s="61" t="s">
        <v>66</v>
      </c>
      <c r="B10" s="51" t="s">
        <v>1064</v>
      </c>
      <c r="C10" s="61" t="s">
        <v>5</v>
      </c>
      <c r="D10" s="52">
        <v>59.4</v>
      </c>
      <c r="E10" s="52"/>
      <c r="F10" s="62">
        <f t="shared" si="0"/>
        <v>0</v>
      </c>
      <c r="G10" s="201" t="s">
        <v>2303</v>
      </c>
    </row>
    <row r="11" spans="1:7" ht="31.5" outlineLevel="3" x14ac:dyDescent="0.15">
      <c r="A11" s="61" t="s">
        <v>67</v>
      </c>
      <c r="B11" s="51" t="s">
        <v>1119</v>
      </c>
      <c r="C11" s="61" t="s">
        <v>5</v>
      </c>
      <c r="D11" s="52">
        <v>0.5</v>
      </c>
      <c r="E11" s="52"/>
      <c r="F11" s="62">
        <f t="shared" si="0"/>
        <v>0</v>
      </c>
      <c r="G11" s="201" t="s">
        <v>2303</v>
      </c>
    </row>
    <row r="12" spans="1:7" ht="31.5" outlineLevel="3" x14ac:dyDescent="0.15">
      <c r="A12" s="61" t="s">
        <v>68</v>
      </c>
      <c r="B12" s="51" t="s">
        <v>1065</v>
      </c>
      <c r="C12" s="61" t="s">
        <v>12</v>
      </c>
      <c r="D12" s="52">
        <v>1</v>
      </c>
      <c r="E12" s="52"/>
      <c r="F12" s="62">
        <f t="shared" si="0"/>
        <v>0</v>
      </c>
      <c r="G12" s="201" t="s">
        <v>2303</v>
      </c>
    </row>
    <row r="13" spans="1:7" ht="31.5" outlineLevel="3" x14ac:dyDescent="0.15">
      <c r="A13" s="61" t="s">
        <v>69</v>
      </c>
      <c r="B13" s="51" t="s">
        <v>1066</v>
      </c>
      <c r="C13" s="61" t="s">
        <v>5</v>
      </c>
      <c r="D13" s="52">
        <v>512.1</v>
      </c>
      <c r="E13" s="52"/>
      <c r="F13" s="62">
        <f t="shared" si="0"/>
        <v>0</v>
      </c>
      <c r="G13" s="201" t="s">
        <v>2303</v>
      </c>
    </row>
    <row r="14" spans="1:7" ht="31.5" outlineLevel="3" x14ac:dyDescent="0.15">
      <c r="A14" s="61" t="s">
        <v>70</v>
      </c>
      <c r="B14" s="51" t="s">
        <v>1120</v>
      </c>
      <c r="C14" s="61" t="s">
        <v>5</v>
      </c>
      <c r="D14" s="52">
        <v>24.2</v>
      </c>
      <c r="E14" s="52"/>
      <c r="F14" s="62">
        <f t="shared" si="0"/>
        <v>0</v>
      </c>
      <c r="G14" s="201" t="s">
        <v>2303</v>
      </c>
    </row>
    <row r="15" spans="1:7" ht="31.5" outlineLevel="3" x14ac:dyDescent="0.15">
      <c r="A15" s="61" t="s">
        <v>71</v>
      </c>
      <c r="B15" s="51" t="s">
        <v>1067</v>
      </c>
      <c r="C15" s="61" t="s">
        <v>5</v>
      </c>
      <c r="D15" s="52">
        <v>25.1</v>
      </c>
      <c r="E15" s="52"/>
      <c r="F15" s="62">
        <f t="shared" si="0"/>
        <v>0</v>
      </c>
      <c r="G15" s="201" t="s">
        <v>2303</v>
      </c>
    </row>
    <row r="16" spans="1:7" ht="31.5" outlineLevel="3" x14ac:dyDescent="0.15">
      <c r="A16" s="61" t="s">
        <v>72</v>
      </c>
      <c r="B16" s="51" t="s">
        <v>1121</v>
      </c>
      <c r="C16" s="61" t="s">
        <v>5</v>
      </c>
      <c r="D16" s="52">
        <v>86.6</v>
      </c>
      <c r="E16" s="52"/>
      <c r="F16" s="62">
        <f t="shared" si="0"/>
        <v>0</v>
      </c>
      <c r="G16" s="201" t="s">
        <v>2303</v>
      </c>
    </row>
    <row r="17" spans="1:7" ht="31.5" outlineLevel="3" x14ac:dyDescent="0.15">
      <c r="A17" s="61" t="s">
        <v>73</v>
      </c>
      <c r="B17" s="51" t="s">
        <v>1068</v>
      </c>
      <c r="C17" s="61" t="s">
        <v>5</v>
      </c>
      <c r="D17" s="52">
        <v>59.8</v>
      </c>
      <c r="E17" s="52"/>
      <c r="F17" s="62">
        <f t="shared" si="0"/>
        <v>0</v>
      </c>
      <c r="G17" s="201" t="s">
        <v>2303</v>
      </c>
    </row>
    <row r="18" spans="1:7" ht="31.5" outlineLevel="3" x14ac:dyDescent="0.15">
      <c r="A18" s="61" t="s">
        <v>74</v>
      </c>
      <c r="B18" s="51" t="s">
        <v>1122</v>
      </c>
      <c r="C18" s="61" t="s">
        <v>5</v>
      </c>
      <c r="D18" s="52">
        <v>52.5</v>
      </c>
      <c r="E18" s="52"/>
      <c r="F18" s="62">
        <f t="shared" si="0"/>
        <v>0</v>
      </c>
      <c r="G18" s="201" t="s">
        <v>2303</v>
      </c>
    </row>
    <row r="19" spans="1:7" ht="31.5" outlineLevel="3" x14ac:dyDescent="0.15">
      <c r="A19" s="61" t="s">
        <v>75</v>
      </c>
      <c r="B19" s="51" t="s">
        <v>1123</v>
      </c>
      <c r="C19" s="61" t="s">
        <v>5</v>
      </c>
      <c r="D19" s="52">
        <v>55.7</v>
      </c>
      <c r="E19" s="52"/>
      <c r="F19" s="62">
        <f t="shared" si="0"/>
        <v>0</v>
      </c>
      <c r="G19" s="201" t="s">
        <v>2303</v>
      </c>
    </row>
    <row r="20" spans="1:7" ht="31.5" outlineLevel="3" x14ac:dyDescent="0.15">
      <c r="A20" s="61" t="s">
        <v>76</v>
      </c>
      <c r="B20" s="51" t="s">
        <v>1124</v>
      </c>
      <c r="C20" s="61" t="s">
        <v>5</v>
      </c>
      <c r="D20" s="52">
        <v>21.4</v>
      </c>
      <c r="E20" s="52"/>
      <c r="F20" s="62">
        <f t="shared" si="0"/>
        <v>0</v>
      </c>
      <c r="G20" s="201" t="s">
        <v>2303</v>
      </c>
    </row>
    <row r="21" spans="1:7" ht="31.5" outlineLevel="3" x14ac:dyDescent="0.15">
      <c r="A21" s="61" t="s">
        <v>77</v>
      </c>
      <c r="B21" s="51" t="s">
        <v>1125</v>
      </c>
      <c r="C21" s="61" t="s">
        <v>5</v>
      </c>
      <c r="D21" s="52">
        <v>29.1</v>
      </c>
      <c r="E21" s="52"/>
      <c r="F21" s="62">
        <f t="shared" si="0"/>
        <v>0</v>
      </c>
      <c r="G21" s="201" t="s">
        <v>2303</v>
      </c>
    </row>
    <row r="22" spans="1:7" ht="31.5" outlineLevel="3" x14ac:dyDescent="0.15">
      <c r="A22" s="61" t="s">
        <v>78</v>
      </c>
      <c r="B22" s="51" t="s">
        <v>1069</v>
      </c>
      <c r="C22" s="61" t="s">
        <v>5</v>
      </c>
      <c r="D22" s="52">
        <v>354.4</v>
      </c>
      <c r="E22" s="52"/>
      <c r="F22" s="62">
        <f t="shared" si="0"/>
        <v>0</v>
      </c>
      <c r="G22" s="201" t="s">
        <v>2303</v>
      </c>
    </row>
    <row r="23" spans="1:7" ht="31.5" outlineLevel="3" x14ac:dyDescent="0.15">
      <c r="A23" s="61" t="s">
        <v>79</v>
      </c>
      <c r="B23" s="51" t="s">
        <v>1070</v>
      </c>
      <c r="C23" s="61" t="s">
        <v>5</v>
      </c>
      <c r="D23" s="52">
        <v>472.2</v>
      </c>
      <c r="E23" s="52"/>
      <c r="F23" s="62">
        <f t="shared" si="0"/>
        <v>0</v>
      </c>
      <c r="G23" s="201" t="s">
        <v>2303</v>
      </c>
    </row>
    <row r="24" spans="1:7" ht="31.5" outlineLevel="3" x14ac:dyDescent="0.15">
      <c r="A24" s="61" t="s">
        <v>80</v>
      </c>
      <c r="B24" s="51" t="s">
        <v>1071</v>
      </c>
      <c r="C24" s="61" t="s">
        <v>5</v>
      </c>
      <c r="D24" s="52">
        <v>245.6</v>
      </c>
      <c r="E24" s="52"/>
      <c r="F24" s="62">
        <f t="shared" si="0"/>
        <v>0</v>
      </c>
      <c r="G24" s="201" t="s">
        <v>2303</v>
      </c>
    </row>
    <row r="25" spans="1:7" ht="31.5" outlineLevel="3" x14ac:dyDescent="0.15">
      <c r="A25" s="61" t="s">
        <v>81</v>
      </c>
      <c r="B25" s="51" t="s">
        <v>1072</v>
      </c>
      <c r="C25" s="61" t="s">
        <v>5</v>
      </c>
      <c r="D25" s="52">
        <v>92.2</v>
      </c>
      <c r="E25" s="52"/>
      <c r="F25" s="62">
        <f t="shared" si="0"/>
        <v>0</v>
      </c>
      <c r="G25" s="201" t="s">
        <v>2303</v>
      </c>
    </row>
    <row r="26" spans="1:7" ht="31.5" outlineLevel="3" x14ac:dyDescent="0.15">
      <c r="A26" s="61" t="s">
        <v>82</v>
      </c>
      <c r="B26" s="51" t="s">
        <v>1126</v>
      </c>
      <c r="C26" s="61" t="s">
        <v>5</v>
      </c>
      <c r="D26" s="52">
        <v>21.9</v>
      </c>
      <c r="E26" s="52"/>
      <c r="F26" s="62">
        <f t="shared" si="0"/>
        <v>0</v>
      </c>
      <c r="G26" s="201" t="s">
        <v>2303</v>
      </c>
    </row>
    <row r="27" spans="1:7" ht="31.5" outlineLevel="3" x14ac:dyDescent="0.15">
      <c r="A27" s="61" t="s">
        <v>83</v>
      </c>
      <c r="B27" s="51" t="s">
        <v>1127</v>
      </c>
      <c r="C27" s="61" t="s">
        <v>5</v>
      </c>
      <c r="D27" s="52">
        <v>29.1</v>
      </c>
      <c r="E27" s="52"/>
      <c r="F27" s="62">
        <f t="shared" si="0"/>
        <v>0</v>
      </c>
      <c r="G27" s="201" t="s">
        <v>2303</v>
      </c>
    </row>
    <row r="28" spans="1:7" ht="31.5" outlineLevel="3" x14ac:dyDescent="0.15">
      <c r="A28" s="61" t="s">
        <v>84</v>
      </c>
      <c r="B28" s="51" t="s">
        <v>1128</v>
      </c>
      <c r="C28" s="61" t="s">
        <v>5</v>
      </c>
      <c r="D28" s="52">
        <v>6</v>
      </c>
      <c r="E28" s="52"/>
      <c r="F28" s="62">
        <f t="shared" si="0"/>
        <v>0</v>
      </c>
      <c r="G28" s="201" t="s">
        <v>2303</v>
      </c>
    </row>
    <row r="29" spans="1:7" ht="31.5" outlineLevel="3" x14ac:dyDescent="0.15">
      <c r="A29" s="61" t="s">
        <v>85</v>
      </c>
      <c r="B29" s="51" t="s">
        <v>1129</v>
      </c>
      <c r="C29" s="61" t="s">
        <v>37</v>
      </c>
      <c r="D29" s="52">
        <v>1</v>
      </c>
      <c r="E29" s="52"/>
      <c r="F29" s="62">
        <f t="shared" si="0"/>
        <v>0</v>
      </c>
      <c r="G29" s="201" t="s">
        <v>2303</v>
      </c>
    </row>
    <row r="30" spans="1:7" ht="31.5" outlineLevel="3" x14ac:dyDescent="0.15">
      <c r="A30" s="61" t="s">
        <v>86</v>
      </c>
      <c r="B30" s="51" t="s">
        <v>1073</v>
      </c>
      <c r="C30" s="61" t="s">
        <v>18</v>
      </c>
      <c r="D30" s="52">
        <v>30</v>
      </c>
      <c r="E30" s="52"/>
      <c r="F30" s="62">
        <f t="shared" si="0"/>
        <v>0</v>
      </c>
      <c r="G30" s="201" t="s">
        <v>2303</v>
      </c>
    </row>
    <row r="31" spans="1:7" ht="31.5" outlineLevel="3" x14ac:dyDescent="0.15">
      <c r="A31" s="61" t="s">
        <v>87</v>
      </c>
      <c r="B31" s="51" t="s">
        <v>1130</v>
      </c>
      <c r="C31" s="61" t="s">
        <v>37</v>
      </c>
      <c r="D31" s="52">
        <v>1</v>
      </c>
      <c r="E31" s="52"/>
      <c r="F31" s="62">
        <f t="shared" si="0"/>
        <v>0</v>
      </c>
      <c r="G31" s="201" t="s">
        <v>2303</v>
      </c>
    </row>
    <row r="32" spans="1:7" ht="31.5" outlineLevel="3" x14ac:dyDescent="0.15">
      <c r="A32" s="61" t="s">
        <v>88</v>
      </c>
      <c r="B32" s="51" t="s">
        <v>1131</v>
      </c>
      <c r="C32" s="61" t="s">
        <v>18</v>
      </c>
      <c r="D32" s="52">
        <v>3</v>
      </c>
      <c r="E32" s="52"/>
      <c r="F32" s="62">
        <f t="shared" si="0"/>
        <v>0</v>
      </c>
      <c r="G32" s="201" t="s">
        <v>2303</v>
      </c>
    </row>
    <row r="33" spans="1:7" ht="31.5" outlineLevel="3" x14ac:dyDescent="0.15">
      <c r="A33" s="61" t="s">
        <v>89</v>
      </c>
      <c r="B33" s="51" t="s">
        <v>1132</v>
      </c>
      <c r="C33" s="61" t="s">
        <v>18</v>
      </c>
      <c r="D33" s="52">
        <v>2</v>
      </c>
      <c r="E33" s="52"/>
      <c r="F33" s="62">
        <f t="shared" si="0"/>
        <v>0</v>
      </c>
      <c r="G33" s="201" t="s">
        <v>2303</v>
      </c>
    </row>
    <row r="34" spans="1:7" ht="31.5" outlineLevel="3" x14ac:dyDescent="0.15">
      <c r="A34" s="61" t="s">
        <v>90</v>
      </c>
      <c r="B34" s="51" t="s">
        <v>111</v>
      </c>
      <c r="C34" s="61" t="s">
        <v>18</v>
      </c>
      <c r="D34" s="52">
        <v>13</v>
      </c>
      <c r="E34" s="52"/>
      <c r="F34" s="62">
        <f t="shared" si="0"/>
        <v>0</v>
      </c>
      <c r="G34" s="201" t="s">
        <v>2303</v>
      </c>
    </row>
    <row r="35" spans="1:7" ht="31.5" outlineLevel="3" x14ac:dyDescent="0.15">
      <c r="A35" s="61" t="s">
        <v>91</v>
      </c>
      <c r="B35" s="51" t="s">
        <v>112</v>
      </c>
      <c r="C35" s="61" t="s">
        <v>18</v>
      </c>
      <c r="D35" s="52">
        <v>14</v>
      </c>
      <c r="E35" s="52"/>
      <c r="F35" s="62">
        <f t="shared" si="0"/>
        <v>0</v>
      </c>
      <c r="G35" s="201" t="s">
        <v>2303</v>
      </c>
    </row>
    <row r="36" spans="1:7" ht="31.5" outlineLevel="3" x14ac:dyDescent="0.15">
      <c r="A36" s="61" t="s">
        <v>92</v>
      </c>
      <c r="B36" s="51" t="s">
        <v>1133</v>
      </c>
      <c r="C36" s="61" t="s">
        <v>18</v>
      </c>
      <c r="D36" s="52">
        <v>13</v>
      </c>
      <c r="E36" s="52"/>
      <c r="F36" s="62">
        <f t="shared" si="0"/>
        <v>0</v>
      </c>
      <c r="G36" s="201" t="s">
        <v>2303</v>
      </c>
    </row>
    <row r="37" spans="1:7" ht="31.5" outlineLevel="3" x14ac:dyDescent="0.15">
      <c r="A37" s="61" t="s">
        <v>93</v>
      </c>
      <c r="B37" s="51" t="s">
        <v>1134</v>
      </c>
      <c r="C37" s="61" t="s">
        <v>18</v>
      </c>
      <c r="D37" s="52">
        <v>5</v>
      </c>
      <c r="E37" s="52"/>
      <c r="F37" s="62">
        <f t="shared" si="0"/>
        <v>0</v>
      </c>
      <c r="G37" s="201" t="s">
        <v>2303</v>
      </c>
    </row>
    <row r="38" spans="1:7" ht="31.5" outlineLevel="3" x14ac:dyDescent="0.15">
      <c r="A38" s="61" t="s">
        <v>94</v>
      </c>
      <c r="B38" s="51" t="s">
        <v>1135</v>
      </c>
      <c r="C38" s="61" t="s">
        <v>18</v>
      </c>
      <c r="D38" s="52">
        <v>4</v>
      </c>
      <c r="E38" s="52"/>
      <c r="F38" s="62">
        <f t="shared" si="0"/>
        <v>0</v>
      </c>
      <c r="G38" s="201" t="s">
        <v>2303</v>
      </c>
    </row>
    <row r="39" spans="1:7" ht="31.5" outlineLevel="3" x14ac:dyDescent="0.15">
      <c r="A39" s="61" t="s">
        <v>95</v>
      </c>
      <c r="B39" s="51" t="s">
        <v>1136</v>
      </c>
      <c r="C39" s="61" t="s">
        <v>18</v>
      </c>
      <c r="D39" s="52">
        <v>2</v>
      </c>
      <c r="E39" s="52"/>
      <c r="F39" s="62">
        <f t="shared" si="0"/>
        <v>0</v>
      </c>
      <c r="G39" s="201" t="s">
        <v>2303</v>
      </c>
    </row>
    <row r="40" spans="1:7" ht="31.5" outlineLevel="3" x14ac:dyDescent="0.15">
      <c r="A40" s="61" t="s">
        <v>194</v>
      </c>
      <c r="B40" s="51" t="s">
        <v>1137</v>
      </c>
      <c r="C40" s="61" t="s">
        <v>18</v>
      </c>
      <c r="D40" s="52">
        <v>163</v>
      </c>
      <c r="E40" s="52"/>
      <c r="F40" s="62">
        <f t="shared" si="0"/>
        <v>0</v>
      </c>
      <c r="G40" s="201" t="s">
        <v>2303</v>
      </c>
    </row>
    <row r="41" spans="1:7" ht="31.5" outlineLevel="3" x14ac:dyDescent="0.15">
      <c r="A41" s="61" t="s">
        <v>195</v>
      </c>
      <c r="B41" s="51" t="s">
        <v>1138</v>
      </c>
      <c r="C41" s="61" t="s">
        <v>37</v>
      </c>
      <c r="D41" s="52">
        <v>1</v>
      </c>
      <c r="E41" s="52"/>
      <c r="F41" s="62">
        <f t="shared" si="0"/>
        <v>0</v>
      </c>
      <c r="G41" s="201" t="s">
        <v>2303</v>
      </c>
    </row>
    <row r="42" spans="1:7" ht="31.5" outlineLevel="3" x14ac:dyDescent="0.15">
      <c r="A42" s="61" t="s">
        <v>196</v>
      </c>
      <c r="B42" s="51" t="s">
        <v>1139</v>
      </c>
      <c r="C42" s="61" t="s">
        <v>18</v>
      </c>
      <c r="D42" s="52">
        <v>1</v>
      </c>
      <c r="E42" s="52"/>
      <c r="F42" s="62">
        <f t="shared" si="0"/>
        <v>0</v>
      </c>
      <c r="G42" s="201" t="s">
        <v>2303</v>
      </c>
    </row>
    <row r="43" spans="1:7" ht="31.5" outlineLevel="3" x14ac:dyDescent="0.15">
      <c r="A43" s="61" t="s">
        <v>197</v>
      </c>
      <c r="B43" s="51" t="s">
        <v>1140</v>
      </c>
      <c r="C43" s="61" t="s">
        <v>18</v>
      </c>
      <c r="D43" s="52">
        <v>4</v>
      </c>
      <c r="E43" s="52"/>
      <c r="F43" s="62">
        <f t="shared" si="0"/>
        <v>0</v>
      </c>
      <c r="G43" s="201" t="s">
        <v>2303</v>
      </c>
    </row>
    <row r="44" spans="1:7" ht="31.5" outlineLevel="3" x14ac:dyDescent="0.15">
      <c r="A44" s="61" t="s">
        <v>198</v>
      </c>
      <c r="B44" s="51" t="s">
        <v>1141</v>
      </c>
      <c r="C44" s="61" t="s">
        <v>18</v>
      </c>
      <c r="D44" s="52">
        <v>2</v>
      </c>
      <c r="E44" s="52"/>
      <c r="F44" s="62">
        <f t="shared" si="0"/>
        <v>0</v>
      </c>
      <c r="G44" s="201" t="s">
        <v>2303</v>
      </c>
    </row>
    <row r="45" spans="1:7" ht="31.5" outlineLevel="3" x14ac:dyDescent="0.15">
      <c r="A45" s="61" t="s">
        <v>199</v>
      </c>
      <c r="B45" s="51" t="s">
        <v>1142</v>
      </c>
      <c r="C45" s="61" t="s">
        <v>18</v>
      </c>
      <c r="D45" s="52">
        <v>2</v>
      </c>
      <c r="E45" s="52"/>
      <c r="F45" s="62">
        <f t="shared" si="0"/>
        <v>0</v>
      </c>
      <c r="G45" s="201" t="s">
        <v>2303</v>
      </c>
    </row>
    <row r="46" spans="1:7" ht="31.5" outlineLevel="3" x14ac:dyDescent="0.15">
      <c r="A46" s="61" t="s">
        <v>200</v>
      </c>
      <c r="B46" s="51" t="s">
        <v>1143</v>
      </c>
      <c r="C46" s="61" t="s">
        <v>18</v>
      </c>
      <c r="D46" s="52">
        <v>2</v>
      </c>
      <c r="E46" s="52"/>
      <c r="F46" s="62">
        <f t="shared" si="0"/>
        <v>0</v>
      </c>
      <c r="G46" s="201" t="s">
        <v>2303</v>
      </c>
    </row>
    <row r="47" spans="1:7" ht="31.5" outlineLevel="3" x14ac:dyDescent="0.15">
      <c r="A47" s="61" t="s">
        <v>201</v>
      </c>
      <c r="B47" s="51" t="s">
        <v>1144</v>
      </c>
      <c r="C47" s="61" t="s">
        <v>18</v>
      </c>
      <c r="D47" s="52">
        <v>7</v>
      </c>
      <c r="E47" s="52"/>
      <c r="F47" s="62">
        <f t="shared" si="0"/>
        <v>0</v>
      </c>
      <c r="G47" s="201" t="s">
        <v>2303</v>
      </c>
    </row>
    <row r="48" spans="1:7" ht="31.5" outlineLevel="3" x14ac:dyDescent="0.15">
      <c r="A48" s="61" t="s">
        <v>202</v>
      </c>
      <c r="B48" s="51" t="s">
        <v>1074</v>
      </c>
      <c r="C48" s="61" t="s">
        <v>18</v>
      </c>
      <c r="D48" s="52">
        <v>112</v>
      </c>
      <c r="E48" s="52"/>
      <c r="F48" s="62">
        <f t="shared" si="0"/>
        <v>0</v>
      </c>
      <c r="G48" s="201" t="s">
        <v>2303</v>
      </c>
    </row>
    <row r="49" spans="1:7" ht="31.5" outlineLevel="3" x14ac:dyDescent="0.15">
      <c r="A49" s="61" t="s">
        <v>203</v>
      </c>
      <c r="B49" s="51" t="s">
        <v>1075</v>
      </c>
      <c r="C49" s="61" t="s">
        <v>18</v>
      </c>
      <c r="D49" s="52">
        <v>28</v>
      </c>
      <c r="E49" s="52"/>
      <c r="F49" s="62">
        <f t="shared" si="0"/>
        <v>0</v>
      </c>
      <c r="G49" s="201" t="s">
        <v>2303</v>
      </c>
    </row>
    <row r="50" spans="1:7" ht="31.5" outlineLevel="3" x14ac:dyDescent="0.15">
      <c r="A50" s="61" t="s">
        <v>204</v>
      </c>
      <c r="B50" s="51" t="s">
        <v>1145</v>
      </c>
      <c r="C50" s="61" t="s">
        <v>18</v>
      </c>
      <c r="D50" s="52">
        <v>3</v>
      </c>
      <c r="E50" s="52"/>
      <c r="F50" s="62">
        <f t="shared" si="0"/>
        <v>0</v>
      </c>
      <c r="G50" s="201" t="s">
        <v>2303</v>
      </c>
    </row>
    <row r="51" spans="1:7" ht="31.5" outlineLevel="3" x14ac:dyDescent="0.15">
      <c r="A51" s="61" t="s">
        <v>205</v>
      </c>
      <c r="B51" s="51" t="s">
        <v>150</v>
      </c>
      <c r="C51" s="61" t="s">
        <v>18</v>
      </c>
      <c r="D51" s="52">
        <v>1</v>
      </c>
      <c r="E51" s="52"/>
      <c r="F51" s="62">
        <f t="shared" si="0"/>
        <v>0</v>
      </c>
      <c r="G51" s="201" t="s">
        <v>2303</v>
      </c>
    </row>
    <row r="52" spans="1:7" ht="31.5" outlineLevel="3" x14ac:dyDescent="0.15">
      <c r="A52" s="61" t="s">
        <v>206</v>
      </c>
      <c r="B52" s="51" t="s">
        <v>1146</v>
      </c>
      <c r="C52" s="61" t="s">
        <v>18</v>
      </c>
      <c r="D52" s="52">
        <v>30</v>
      </c>
      <c r="E52" s="52"/>
      <c r="F52" s="62">
        <f t="shared" si="0"/>
        <v>0</v>
      </c>
      <c r="G52" s="201" t="s">
        <v>2303</v>
      </c>
    </row>
    <row r="53" spans="1:7" ht="21" outlineLevel="3" x14ac:dyDescent="0.15">
      <c r="A53" s="61" t="s">
        <v>207</v>
      </c>
      <c r="B53" s="51" t="s">
        <v>1076</v>
      </c>
      <c r="C53" s="61" t="s">
        <v>18</v>
      </c>
      <c r="D53" s="52">
        <v>5</v>
      </c>
      <c r="E53" s="52"/>
      <c r="F53" s="62">
        <f t="shared" si="0"/>
        <v>0</v>
      </c>
      <c r="G53" s="53"/>
    </row>
    <row r="54" spans="1:7" ht="31.5" outlineLevel="3" x14ac:dyDescent="0.15">
      <c r="A54" s="61" t="s">
        <v>208</v>
      </c>
      <c r="B54" s="51" t="s">
        <v>1077</v>
      </c>
      <c r="C54" s="61" t="s">
        <v>18</v>
      </c>
      <c r="D54" s="52">
        <v>19</v>
      </c>
      <c r="E54" s="52"/>
      <c r="F54" s="62">
        <f t="shared" si="0"/>
        <v>0</v>
      </c>
      <c r="G54" s="53"/>
    </row>
    <row r="55" spans="1:7" outlineLevel="3" x14ac:dyDescent="0.15">
      <c r="A55" s="61" t="s">
        <v>209</v>
      </c>
      <c r="B55" s="51" t="s">
        <v>1078</v>
      </c>
      <c r="C55" s="61" t="s">
        <v>18</v>
      </c>
      <c r="D55" s="52">
        <v>7</v>
      </c>
      <c r="E55" s="52"/>
      <c r="F55" s="62">
        <f t="shared" si="0"/>
        <v>0</v>
      </c>
      <c r="G55" s="53"/>
    </row>
    <row r="56" spans="1:7" outlineLevel="3" x14ac:dyDescent="0.15">
      <c r="A56" s="61" t="s">
        <v>210</v>
      </c>
      <c r="B56" s="51" t="s">
        <v>1079</v>
      </c>
      <c r="C56" s="61" t="s">
        <v>18</v>
      </c>
      <c r="D56" s="52">
        <v>17</v>
      </c>
      <c r="E56" s="52"/>
      <c r="F56" s="62">
        <f t="shared" si="0"/>
        <v>0</v>
      </c>
      <c r="G56" s="53"/>
    </row>
    <row r="57" spans="1:7" outlineLevel="3" x14ac:dyDescent="0.15">
      <c r="A57" s="61" t="s">
        <v>211</v>
      </c>
      <c r="B57" s="51" t="s">
        <v>1080</v>
      </c>
      <c r="C57" s="61" t="s">
        <v>18</v>
      </c>
      <c r="D57" s="52">
        <v>7</v>
      </c>
      <c r="E57" s="52"/>
      <c r="F57" s="62">
        <f t="shared" si="0"/>
        <v>0</v>
      </c>
      <c r="G57" s="53"/>
    </row>
    <row r="58" spans="1:7" outlineLevel="3" x14ac:dyDescent="0.15">
      <c r="A58" s="61" t="s">
        <v>212</v>
      </c>
      <c r="B58" s="51" t="s">
        <v>1147</v>
      </c>
      <c r="C58" s="61" t="s">
        <v>18</v>
      </c>
      <c r="D58" s="52">
        <v>1</v>
      </c>
      <c r="E58" s="52"/>
      <c r="F58" s="62">
        <f t="shared" si="0"/>
        <v>0</v>
      </c>
      <c r="G58" s="53"/>
    </row>
    <row r="59" spans="1:7" outlineLevel="3" x14ac:dyDescent="0.15">
      <c r="A59" s="61" t="s">
        <v>213</v>
      </c>
      <c r="B59" s="51" t="s">
        <v>1081</v>
      </c>
      <c r="C59" s="61" t="s">
        <v>18</v>
      </c>
      <c r="D59" s="52">
        <v>19</v>
      </c>
      <c r="E59" s="52"/>
      <c r="F59" s="62">
        <f t="shared" si="0"/>
        <v>0</v>
      </c>
      <c r="G59" s="53"/>
    </row>
    <row r="60" spans="1:7" ht="31.5" outlineLevel="3" x14ac:dyDescent="0.15">
      <c r="A60" s="61" t="s">
        <v>214</v>
      </c>
      <c r="B60" s="51" t="s">
        <v>1148</v>
      </c>
      <c r="C60" s="61" t="s">
        <v>18</v>
      </c>
      <c r="D60" s="52">
        <v>9</v>
      </c>
      <c r="E60" s="52"/>
      <c r="F60" s="62">
        <f t="shared" si="0"/>
        <v>0</v>
      </c>
      <c r="G60" s="201" t="s">
        <v>2303</v>
      </c>
    </row>
    <row r="61" spans="1:7" ht="31.5" outlineLevel="3" x14ac:dyDescent="0.15">
      <c r="A61" s="61" t="s">
        <v>215</v>
      </c>
      <c r="B61" s="51" t="s">
        <v>1082</v>
      </c>
      <c r="C61" s="61" t="s">
        <v>18</v>
      </c>
      <c r="D61" s="52">
        <v>24</v>
      </c>
      <c r="E61" s="52"/>
      <c r="F61" s="62">
        <f t="shared" si="0"/>
        <v>0</v>
      </c>
      <c r="G61" s="201" t="s">
        <v>2303</v>
      </c>
    </row>
    <row r="62" spans="1:7" ht="31.5" outlineLevel="3" x14ac:dyDescent="0.15">
      <c r="A62" s="61" t="s">
        <v>216</v>
      </c>
      <c r="B62" s="51" t="s">
        <v>1149</v>
      </c>
      <c r="C62" s="61" t="s">
        <v>18</v>
      </c>
      <c r="D62" s="52">
        <v>1</v>
      </c>
      <c r="E62" s="52"/>
      <c r="F62" s="62">
        <f t="shared" si="0"/>
        <v>0</v>
      </c>
      <c r="G62" s="201" t="s">
        <v>2303</v>
      </c>
    </row>
    <row r="63" spans="1:7" ht="31.5" outlineLevel="3" x14ac:dyDescent="0.15">
      <c r="A63" s="61" t="s">
        <v>217</v>
      </c>
      <c r="B63" s="51" t="s">
        <v>1150</v>
      </c>
      <c r="C63" s="61" t="s">
        <v>713</v>
      </c>
      <c r="D63" s="52">
        <v>16</v>
      </c>
      <c r="E63" s="52"/>
      <c r="F63" s="62">
        <f t="shared" si="0"/>
        <v>0</v>
      </c>
      <c r="G63" s="201" t="s">
        <v>2303</v>
      </c>
    </row>
    <row r="64" spans="1:7" ht="31.5" outlineLevel="3" x14ac:dyDescent="0.15">
      <c r="A64" s="61" t="s">
        <v>218</v>
      </c>
      <c r="B64" s="51" t="s">
        <v>1152</v>
      </c>
      <c r="C64" s="61" t="s">
        <v>30</v>
      </c>
      <c r="D64" s="52">
        <v>20</v>
      </c>
      <c r="E64" s="52"/>
      <c r="F64" s="62">
        <f t="shared" si="0"/>
        <v>0</v>
      </c>
      <c r="G64" s="201" t="s">
        <v>2303</v>
      </c>
    </row>
    <row r="65" spans="1:7" ht="31.5" outlineLevel="3" x14ac:dyDescent="0.15">
      <c r="A65" s="61" t="s">
        <v>219</v>
      </c>
      <c r="B65" s="51" t="s">
        <v>1153</v>
      </c>
      <c r="C65" s="61" t="s">
        <v>18</v>
      </c>
      <c r="D65" s="52">
        <v>2</v>
      </c>
      <c r="E65" s="52"/>
      <c r="F65" s="62">
        <f t="shared" si="0"/>
        <v>0</v>
      </c>
      <c r="G65" s="201" t="s">
        <v>2303</v>
      </c>
    </row>
    <row r="66" spans="1:7" ht="31.5" outlineLevel="3" x14ac:dyDescent="0.15">
      <c r="A66" s="61" t="s">
        <v>220</v>
      </c>
      <c r="B66" s="51" t="s">
        <v>1155</v>
      </c>
      <c r="C66" s="61" t="s">
        <v>30</v>
      </c>
      <c r="D66" s="52">
        <v>10</v>
      </c>
      <c r="E66" s="52"/>
      <c r="F66" s="62">
        <f t="shared" si="0"/>
        <v>0</v>
      </c>
      <c r="G66" s="201" t="s">
        <v>2303</v>
      </c>
    </row>
    <row r="67" spans="1:7" ht="94.5" outlineLevel="3" x14ac:dyDescent="0.15">
      <c r="A67" s="61" t="s">
        <v>221</v>
      </c>
      <c r="B67" s="51" t="s">
        <v>1156</v>
      </c>
      <c r="C67" s="61" t="s">
        <v>5</v>
      </c>
      <c r="D67" s="52">
        <v>16</v>
      </c>
      <c r="E67" s="52"/>
      <c r="F67" s="62">
        <f t="shared" si="0"/>
        <v>0</v>
      </c>
      <c r="G67" s="201" t="s">
        <v>2303</v>
      </c>
    </row>
    <row r="68" spans="1:7" ht="31.5" outlineLevel="3" x14ac:dyDescent="0.15">
      <c r="A68" s="61" t="s">
        <v>222</v>
      </c>
      <c r="B68" s="51" t="s">
        <v>134</v>
      </c>
      <c r="C68" s="61" t="s">
        <v>18</v>
      </c>
      <c r="D68" s="52">
        <v>2</v>
      </c>
      <c r="E68" s="52"/>
      <c r="F68" s="62">
        <f t="shared" si="0"/>
        <v>0</v>
      </c>
      <c r="G68" s="201" t="s">
        <v>2303</v>
      </c>
    </row>
    <row r="69" spans="1:7" ht="31.5" outlineLevel="3" x14ac:dyDescent="0.15">
      <c r="A69" s="61" t="s">
        <v>223</v>
      </c>
      <c r="B69" s="51" t="s">
        <v>1157</v>
      </c>
      <c r="C69" s="61" t="s">
        <v>18</v>
      </c>
      <c r="D69" s="52">
        <v>2</v>
      </c>
      <c r="E69" s="52"/>
      <c r="F69" s="62">
        <f t="shared" si="0"/>
        <v>0</v>
      </c>
      <c r="G69" s="201" t="s">
        <v>2303</v>
      </c>
    </row>
    <row r="70" spans="1:7" ht="31.5" outlineLevel="3" x14ac:dyDescent="0.15">
      <c r="A70" s="61" t="s">
        <v>224</v>
      </c>
      <c r="B70" s="51" t="s">
        <v>1158</v>
      </c>
      <c r="C70" s="61" t="s">
        <v>5</v>
      </c>
      <c r="D70" s="52">
        <v>16</v>
      </c>
      <c r="E70" s="52"/>
      <c r="F70" s="62">
        <f t="shared" si="0"/>
        <v>0</v>
      </c>
      <c r="G70" s="201" t="s">
        <v>2303</v>
      </c>
    </row>
    <row r="71" spans="1:7" ht="31.5" outlineLevel="3" x14ac:dyDescent="0.15">
      <c r="A71" s="61" t="s">
        <v>225</v>
      </c>
      <c r="B71" s="51" t="s">
        <v>1159</v>
      </c>
      <c r="C71" s="61" t="s">
        <v>5</v>
      </c>
      <c r="D71" s="52">
        <v>16</v>
      </c>
      <c r="E71" s="52"/>
      <c r="F71" s="62">
        <f t="shared" ref="F71:F84" si="1">D71*E71</f>
        <v>0</v>
      </c>
      <c r="G71" s="201" t="s">
        <v>2303</v>
      </c>
    </row>
    <row r="72" spans="1:7" ht="31.5" outlineLevel="3" x14ac:dyDescent="0.15">
      <c r="A72" s="61" t="s">
        <v>226</v>
      </c>
      <c r="B72" s="51" t="s">
        <v>1160</v>
      </c>
      <c r="C72" s="61" t="s">
        <v>30</v>
      </c>
      <c r="D72" s="52">
        <v>10</v>
      </c>
      <c r="E72" s="52"/>
      <c r="F72" s="62">
        <f t="shared" si="1"/>
        <v>0</v>
      </c>
      <c r="G72" s="201" t="s">
        <v>2303</v>
      </c>
    </row>
    <row r="73" spans="1:7" ht="31.5" outlineLevel="3" x14ac:dyDescent="0.15">
      <c r="A73" s="61" t="s">
        <v>227</v>
      </c>
      <c r="B73" s="51" t="s">
        <v>1161</v>
      </c>
      <c r="C73" s="61" t="s">
        <v>30</v>
      </c>
      <c r="D73" s="52">
        <v>10</v>
      </c>
      <c r="E73" s="52"/>
      <c r="F73" s="62">
        <f t="shared" si="1"/>
        <v>0</v>
      </c>
      <c r="G73" s="201" t="s">
        <v>2303</v>
      </c>
    </row>
    <row r="74" spans="1:7" ht="31.5" outlineLevel="3" x14ac:dyDescent="0.15">
      <c r="A74" s="61" t="s">
        <v>228</v>
      </c>
      <c r="B74" s="51" t="s">
        <v>1162</v>
      </c>
      <c r="C74" s="61" t="s">
        <v>30</v>
      </c>
      <c r="D74" s="52">
        <v>10</v>
      </c>
      <c r="E74" s="52"/>
      <c r="F74" s="62">
        <f t="shared" si="1"/>
        <v>0</v>
      </c>
      <c r="G74" s="201" t="s">
        <v>2303</v>
      </c>
    </row>
    <row r="75" spans="1:7" ht="31.5" outlineLevel="3" x14ac:dyDescent="0.15">
      <c r="A75" s="61" t="s">
        <v>229</v>
      </c>
      <c r="B75" s="51" t="s">
        <v>1163</v>
      </c>
      <c r="C75" s="61" t="s">
        <v>30</v>
      </c>
      <c r="D75" s="52">
        <v>1.92</v>
      </c>
      <c r="E75" s="52"/>
      <c r="F75" s="62">
        <f t="shared" si="1"/>
        <v>0</v>
      </c>
      <c r="G75" s="201" t="s">
        <v>2303</v>
      </c>
    </row>
    <row r="76" spans="1:7" ht="31.5" outlineLevel="3" x14ac:dyDescent="0.15">
      <c r="A76" s="61" t="s">
        <v>230</v>
      </c>
      <c r="B76" s="51" t="s">
        <v>1164</v>
      </c>
      <c r="C76" s="61" t="s">
        <v>30</v>
      </c>
      <c r="D76" s="52">
        <v>1.92</v>
      </c>
      <c r="E76" s="52"/>
      <c r="F76" s="62">
        <f t="shared" si="1"/>
        <v>0</v>
      </c>
      <c r="G76" s="201" t="s">
        <v>2303</v>
      </c>
    </row>
    <row r="77" spans="1:7" ht="31.5" outlineLevel="3" x14ac:dyDescent="0.15">
      <c r="A77" s="61" t="s">
        <v>231</v>
      </c>
      <c r="B77" s="51" t="s">
        <v>1165</v>
      </c>
      <c r="C77" s="61" t="s">
        <v>37</v>
      </c>
      <c r="D77" s="52">
        <v>1</v>
      </c>
      <c r="E77" s="52"/>
      <c r="F77" s="62">
        <f t="shared" si="1"/>
        <v>0</v>
      </c>
      <c r="G77" s="201" t="s">
        <v>2303</v>
      </c>
    </row>
    <row r="78" spans="1:7" ht="31.5" outlineLevel="3" x14ac:dyDescent="0.15">
      <c r="A78" s="61" t="s">
        <v>232</v>
      </c>
      <c r="B78" s="51" t="s">
        <v>29</v>
      </c>
      <c r="C78" s="61" t="s">
        <v>30</v>
      </c>
      <c r="D78" s="52">
        <v>4</v>
      </c>
      <c r="E78" s="52"/>
      <c r="F78" s="62">
        <f t="shared" si="1"/>
        <v>0</v>
      </c>
      <c r="G78" s="201" t="s">
        <v>2303</v>
      </c>
    </row>
    <row r="79" spans="1:7" ht="31.5" outlineLevel="3" x14ac:dyDescent="0.15">
      <c r="A79" s="61" t="s">
        <v>233</v>
      </c>
      <c r="B79" s="51" t="s">
        <v>31</v>
      </c>
      <c r="C79" s="61" t="s">
        <v>30</v>
      </c>
      <c r="D79" s="52">
        <v>0.8</v>
      </c>
      <c r="E79" s="52"/>
      <c r="F79" s="62">
        <f t="shared" si="1"/>
        <v>0</v>
      </c>
      <c r="G79" s="201" t="s">
        <v>2303</v>
      </c>
    </row>
    <row r="80" spans="1:7" ht="31.5" outlineLevel="3" x14ac:dyDescent="0.15">
      <c r="A80" s="61" t="s">
        <v>234</v>
      </c>
      <c r="B80" s="51" t="s">
        <v>32</v>
      </c>
      <c r="C80" s="61" t="s">
        <v>30</v>
      </c>
      <c r="D80" s="52">
        <v>4.8</v>
      </c>
      <c r="E80" s="52"/>
      <c r="F80" s="62">
        <f t="shared" si="1"/>
        <v>0</v>
      </c>
      <c r="G80" s="201" t="s">
        <v>2303</v>
      </c>
    </row>
    <row r="81" spans="1:7" ht="31.5" outlineLevel="3" x14ac:dyDescent="0.15">
      <c r="A81" s="61" t="s">
        <v>235</v>
      </c>
      <c r="B81" s="51" t="s">
        <v>34</v>
      </c>
      <c r="C81" s="61" t="s">
        <v>30</v>
      </c>
      <c r="D81" s="52">
        <v>4.8</v>
      </c>
      <c r="E81" s="52"/>
      <c r="F81" s="62">
        <f t="shared" si="1"/>
        <v>0</v>
      </c>
      <c r="G81" s="201" t="s">
        <v>2303</v>
      </c>
    </row>
    <row r="82" spans="1:7" ht="31.5" outlineLevel="3" x14ac:dyDescent="0.15">
      <c r="A82" s="61" t="s">
        <v>236</v>
      </c>
      <c r="B82" s="51" t="s">
        <v>35</v>
      </c>
      <c r="C82" s="61" t="s">
        <v>30</v>
      </c>
      <c r="D82" s="52">
        <v>4.8</v>
      </c>
      <c r="E82" s="52"/>
      <c r="F82" s="62">
        <f t="shared" si="1"/>
        <v>0</v>
      </c>
      <c r="G82" s="201" t="s">
        <v>2303</v>
      </c>
    </row>
    <row r="83" spans="1:7" ht="31.5" outlineLevel="3" x14ac:dyDescent="0.15">
      <c r="A83" s="61" t="s">
        <v>237</v>
      </c>
      <c r="B83" s="51" t="s">
        <v>1083</v>
      </c>
      <c r="C83" s="61" t="s">
        <v>1084</v>
      </c>
      <c r="D83" s="52">
        <v>1</v>
      </c>
      <c r="E83" s="52"/>
      <c r="F83" s="62">
        <f t="shared" si="1"/>
        <v>0</v>
      </c>
      <c r="G83" s="201" t="s">
        <v>2303</v>
      </c>
    </row>
    <row r="84" spans="1:7" ht="31.5" outlineLevel="3" x14ac:dyDescent="0.15">
      <c r="A84" s="61" t="s">
        <v>238</v>
      </c>
      <c r="B84" s="51" t="s">
        <v>1085</v>
      </c>
      <c r="C84" s="61" t="s">
        <v>1084</v>
      </c>
      <c r="D84" s="52">
        <v>1</v>
      </c>
      <c r="E84" s="52"/>
      <c r="F84" s="62">
        <f t="shared" si="1"/>
        <v>0</v>
      </c>
      <c r="G84" s="201" t="s">
        <v>2303</v>
      </c>
    </row>
    <row r="85" spans="1:7" outlineLevel="1" x14ac:dyDescent="0.15">
      <c r="A85" s="149" t="s">
        <v>265</v>
      </c>
      <c r="B85" s="144" t="s">
        <v>1086</v>
      </c>
      <c r="C85" s="150" t="s">
        <v>1</v>
      </c>
      <c r="D85" s="145"/>
      <c r="E85" s="145"/>
      <c r="F85" s="146"/>
      <c r="G85" s="147"/>
    </row>
    <row r="86" spans="1:7" outlineLevel="2" x14ac:dyDescent="0.15">
      <c r="A86" s="119" t="s">
        <v>47</v>
      </c>
      <c r="B86" s="47" t="s">
        <v>3</v>
      </c>
      <c r="C86" s="118" t="s">
        <v>1</v>
      </c>
      <c r="D86" s="48"/>
      <c r="E86" s="48"/>
      <c r="F86" s="151">
        <f>SUM(F87:F101)</f>
        <v>0</v>
      </c>
      <c r="G86" s="148"/>
    </row>
    <row r="87" spans="1:7" ht="31.5" outlineLevel="3" x14ac:dyDescent="0.15">
      <c r="A87" s="61" t="s">
        <v>48</v>
      </c>
      <c r="B87" s="51" t="s">
        <v>1087</v>
      </c>
      <c r="C87" s="61" t="s">
        <v>5</v>
      </c>
      <c r="D87" s="52">
        <v>12.2</v>
      </c>
      <c r="E87" s="52"/>
      <c r="F87" s="62">
        <f t="shared" ref="F87:F100" si="2">D87*E87</f>
        <v>0</v>
      </c>
      <c r="G87" s="201" t="s">
        <v>2303</v>
      </c>
    </row>
    <row r="88" spans="1:7" ht="31.5" outlineLevel="3" x14ac:dyDescent="0.15">
      <c r="A88" s="61" t="s">
        <v>49</v>
      </c>
      <c r="B88" s="51" t="s">
        <v>1166</v>
      </c>
      <c r="C88" s="61" t="s">
        <v>5</v>
      </c>
      <c r="D88" s="52">
        <v>68.400000000000006</v>
      </c>
      <c r="E88" s="52"/>
      <c r="F88" s="62">
        <f t="shared" si="2"/>
        <v>0</v>
      </c>
      <c r="G88" s="201" t="s">
        <v>2303</v>
      </c>
    </row>
    <row r="89" spans="1:7" ht="31.5" outlineLevel="3" x14ac:dyDescent="0.15">
      <c r="A89" s="61" t="s">
        <v>50</v>
      </c>
      <c r="B89" s="51" t="s">
        <v>1167</v>
      </c>
      <c r="C89" s="61" t="s">
        <v>5</v>
      </c>
      <c r="D89" s="52">
        <v>84.6</v>
      </c>
      <c r="E89" s="52"/>
      <c r="F89" s="62">
        <f t="shared" si="2"/>
        <v>0</v>
      </c>
      <c r="G89" s="201" t="s">
        <v>2303</v>
      </c>
    </row>
    <row r="90" spans="1:7" ht="31.5" outlineLevel="3" x14ac:dyDescent="0.15">
      <c r="A90" s="61" t="s">
        <v>51</v>
      </c>
      <c r="B90" s="51" t="s">
        <v>1088</v>
      </c>
      <c r="C90" s="61" t="s">
        <v>5</v>
      </c>
      <c r="D90" s="52">
        <v>12.2</v>
      </c>
      <c r="E90" s="52"/>
      <c r="F90" s="62">
        <f t="shared" si="2"/>
        <v>0</v>
      </c>
      <c r="G90" s="201" t="s">
        <v>2303</v>
      </c>
    </row>
    <row r="91" spans="1:7" ht="31.5" outlineLevel="3" x14ac:dyDescent="0.15">
      <c r="A91" s="61" t="s">
        <v>52</v>
      </c>
      <c r="B91" s="51" t="s">
        <v>1168</v>
      </c>
      <c r="C91" s="61" t="s">
        <v>5</v>
      </c>
      <c r="D91" s="52">
        <v>68.400000000000006</v>
      </c>
      <c r="E91" s="52"/>
      <c r="F91" s="62">
        <f t="shared" si="2"/>
        <v>0</v>
      </c>
      <c r="G91" s="201" t="s">
        <v>2303</v>
      </c>
    </row>
    <row r="92" spans="1:7" ht="31.5" outlineLevel="3" x14ac:dyDescent="0.15">
      <c r="A92" s="61" t="s">
        <v>53</v>
      </c>
      <c r="B92" s="51" t="s">
        <v>1169</v>
      </c>
      <c r="C92" s="61" t="s">
        <v>18</v>
      </c>
      <c r="D92" s="52">
        <v>1</v>
      </c>
      <c r="E92" s="52"/>
      <c r="F92" s="62">
        <f t="shared" si="2"/>
        <v>0</v>
      </c>
      <c r="G92" s="201" t="s">
        <v>2303</v>
      </c>
    </row>
    <row r="93" spans="1:7" ht="31.5" outlineLevel="3" x14ac:dyDescent="0.15">
      <c r="A93" s="61" t="s">
        <v>54</v>
      </c>
      <c r="B93" s="51" t="s">
        <v>1089</v>
      </c>
      <c r="C93" s="61" t="s">
        <v>18</v>
      </c>
      <c r="D93" s="52">
        <v>12</v>
      </c>
      <c r="E93" s="52"/>
      <c r="F93" s="62">
        <f t="shared" si="2"/>
        <v>0</v>
      </c>
      <c r="G93" s="201" t="s">
        <v>2303</v>
      </c>
    </row>
    <row r="94" spans="1:7" ht="31.5" outlineLevel="3" x14ac:dyDescent="0.15">
      <c r="A94" s="61" t="s">
        <v>55</v>
      </c>
      <c r="B94" s="51" t="s">
        <v>1090</v>
      </c>
      <c r="C94" s="61" t="s">
        <v>18</v>
      </c>
      <c r="D94" s="52">
        <v>10</v>
      </c>
      <c r="E94" s="52"/>
      <c r="F94" s="62">
        <f t="shared" si="2"/>
        <v>0</v>
      </c>
      <c r="G94" s="201" t="s">
        <v>2303</v>
      </c>
    </row>
    <row r="95" spans="1:7" ht="31.5" outlineLevel="3" x14ac:dyDescent="0.15">
      <c r="A95" s="61" t="s">
        <v>56</v>
      </c>
      <c r="B95" s="51" t="s">
        <v>1091</v>
      </c>
      <c r="C95" s="61" t="s">
        <v>37</v>
      </c>
      <c r="D95" s="52">
        <v>10</v>
      </c>
      <c r="E95" s="52"/>
      <c r="F95" s="62">
        <f t="shared" si="2"/>
        <v>0</v>
      </c>
      <c r="G95" s="201" t="s">
        <v>2303</v>
      </c>
    </row>
    <row r="96" spans="1:7" ht="31.5" outlineLevel="3" x14ac:dyDescent="0.15">
      <c r="A96" s="61" t="s">
        <v>57</v>
      </c>
      <c r="B96" s="51" t="s">
        <v>1092</v>
      </c>
      <c r="C96" s="61" t="s">
        <v>713</v>
      </c>
      <c r="D96" s="52">
        <v>8</v>
      </c>
      <c r="E96" s="52"/>
      <c r="F96" s="62">
        <f t="shared" si="2"/>
        <v>0</v>
      </c>
      <c r="G96" s="201" t="s">
        <v>2303</v>
      </c>
    </row>
    <row r="97" spans="1:7" ht="31.5" outlineLevel="3" x14ac:dyDescent="0.15">
      <c r="A97" s="61" t="s">
        <v>58</v>
      </c>
      <c r="B97" s="51" t="s">
        <v>29</v>
      </c>
      <c r="C97" s="61" t="s">
        <v>30</v>
      </c>
      <c r="D97" s="52">
        <v>0.15</v>
      </c>
      <c r="E97" s="52"/>
      <c r="F97" s="62">
        <f t="shared" si="2"/>
        <v>0</v>
      </c>
      <c r="G97" s="201" t="s">
        <v>2303</v>
      </c>
    </row>
    <row r="98" spans="1:7" ht="31.5" outlineLevel="3" x14ac:dyDescent="0.15">
      <c r="A98" s="61" t="s">
        <v>59</v>
      </c>
      <c r="B98" s="51" t="s">
        <v>32</v>
      </c>
      <c r="C98" s="61" t="s">
        <v>30</v>
      </c>
      <c r="D98" s="52">
        <v>2.2000000000000002</v>
      </c>
      <c r="E98" s="52"/>
      <c r="F98" s="62">
        <f t="shared" si="2"/>
        <v>0</v>
      </c>
      <c r="G98" s="201" t="s">
        <v>2303</v>
      </c>
    </row>
    <row r="99" spans="1:7" ht="31.5" outlineLevel="3" x14ac:dyDescent="0.15">
      <c r="A99" s="61" t="s">
        <v>60</v>
      </c>
      <c r="B99" s="51" t="s">
        <v>34</v>
      </c>
      <c r="C99" s="61" t="s">
        <v>30</v>
      </c>
      <c r="D99" s="52">
        <v>2.2000000000000002</v>
      </c>
      <c r="E99" s="52"/>
      <c r="F99" s="62">
        <f t="shared" si="2"/>
        <v>0</v>
      </c>
      <c r="G99" s="201" t="s">
        <v>2303</v>
      </c>
    </row>
    <row r="100" spans="1:7" ht="31.5" outlineLevel="3" x14ac:dyDescent="0.15">
      <c r="A100" s="61" t="s">
        <v>173</v>
      </c>
      <c r="B100" s="51" t="s">
        <v>35</v>
      </c>
      <c r="C100" s="61" t="s">
        <v>30</v>
      </c>
      <c r="D100" s="52">
        <v>2.2000000000000002</v>
      </c>
      <c r="E100" s="52"/>
      <c r="F100" s="62">
        <f t="shared" si="2"/>
        <v>0</v>
      </c>
      <c r="G100" s="201" t="s">
        <v>2303</v>
      </c>
    </row>
    <row r="101" spans="1:7" outlineLevel="1" x14ac:dyDescent="0.15">
      <c r="A101" s="149" t="s">
        <v>272</v>
      </c>
      <c r="B101" s="144" t="s">
        <v>1170</v>
      </c>
      <c r="C101" s="150" t="s">
        <v>1</v>
      </c>
      <c r="D101" s="145"/>
      <c r="E101" s="145"/>
      <c r="F101" s="146"/>
      <c r="G101" s="147"/>
    </row>
    <row r="102" spans="1:7" outlineLevel="2" x14ac:dyDescent="0.15">
      <c r="A102" s="119" t="s">
        <v>45</v>
      </c>
      <c r="B102" s="47" t="s">
        <v>3</v>
      </c>
      <c r="C102" s="118" t="s">
        <v>1</v>
      </c>
      <c r="D102" s="48"/>
      <c r="E102" s="48"/>
      <c r="F102" s="151">
        <f>SUM(F103:F154)</f>
        <v>0</v>
      </c>
      <c r="G102" s="148"/>
    </row>
    <row r="103" spans="1:7" ht="31.5" outlineLevel="3" x14ac:dyDescent="0.15">
      <c r="A103" s="61" t="s">
        <v>151</v>
      </c>
      <c r="B103" s="51" t="s">
        <v>1171</v>
      </c>
      <c r="C103" s="61" t="s">
        <v>5</v>
      </c>
      <c r="D103" s="52">
        <v>42</v>
      </c>
      <c r="E103" s="52"/>
      <c r="F103" s="62">
        <f t="shared" ref="F103:F154" si="3">D103*E103</f>
        <v>0</v>
      </c>
      <c r="G103" s="201" t="s">
        <v>2303</v>
      </c>
    </row>
    <row r="104" spans="1:7" ht="31.5" outlineLevel="3" x14ac:dyDescent="0.15">
      <c r="A104" s="61" t="s">
        <v>152</v>
      </c>
      <c r="B104" s="51" t="s">
        <v>1172</v>
      </c>
      <c r="C104" s="61" t="s">
        <v>5</v>
      </c>
      <c r="D104" s="52">
        <v>24.1</v>
      </c>
      <c r="E104" s="52"/>
      <c r="F104" s="62">
        <f t="shared" si="3"/>
        <v>0</v>
      </c>
      <c r="G104" s="201" t="s">
        <v>2303</v>
      </c>
    </row>
    <row r="105" spans="1:7" ht="31.5" outlineLevel="3" x14ac:dyDescent="0.15">
      <c r="A105" s="61" t="s">
        <v>153</v>
      </c>
      <c r="B105" s="51" t="s">
        <v>1173</v>
      </c>
      <c r="C105" s="61" t="s">
        <v>18</v>
      </c>
      <c r="D105" s="52">
        <v>8</v>
      </c>
      <c r="E105" s="52"/>
      <c r="F105" s="62">
        <f t="shared" si="3"/>
        <v>0</v>
      </c>
      <c r="G105" s="201" t="s">
        <v>2303</v>
      </c>
    </row>
    <row r="106" spans="1:7" ht="31.5" outlineLevel="3" x14ac:dyDescent="0.15">
      <c r="A106" s="61" t="s">
        <v>154</v>
      </c>
      <c r="B106" s="51" t="s">
        <v>1174</v>
      </c>
      <c r="C106" s="61" t="s">
        <v>18</v>
      </c>
      <c r="D106" s="52">
        <v>1</v>
      </c>
      <c r="E106" s="52"/>
      <c r="F106" s="62">
        <f t="shared" si="3"/>
        <v>0</v>
      </c>
      <c r="G106" s="201" t="s">
        <v>2303</v>
      </c>
    </row>
    <row r="107" spans="1:7" ht="31.5" outlineLevel="3" x14ac:dyDescent="0.15">
      <c r="A107" s="61" t="s">
        <v>155</v>
      </c>
      <c r="B107" s="51" t="s">
        <v>1175</v>
      </c>
      <c r="C107" s="61" t="s">
        <v>18</v>
      </c>
      <c r="D107" s="52">
        <v>8</v>
      </c>
      <c r="E107" s="52"/>
      <c r="F107" s="62">
        <f t="shared" si="3"/>
        <v>0</v>
      </c>
      <c r="G107" s="201" t="s">
        <v>2303</v>
      </c>
    </row>
    <row r="108" spans="1:7" ht="31.5" outlineLevel="3" x14ac:dyDescent="0.15">
      <c r="A108" s="61" t="s">
        <v>156</v>
      </c>
      <c r="B108" s="51" t="s">
        <v>1176</v>
      </c>
      <c r="C108" s="61" t="s">
        <v>18</v>
      </c>
      <c r="D108" s="52">
        <v>1</v>
      </c>
      <c r="E108" s="52"/>
      <c r="F108" s="62">
        <f t="shared" si="3"/>
        <v>0</v>
      </c>
      <c r="G108" s="201" t="s">
        <v>2303</v>
      </c>
    </row>
    <row r="109" spans="1:7" ht="31.5" outlineLevel="3" x14ac:dyDescent="0.15">
      <c r="A109" s="61" t="s">
        <v>157</v>
      </c>
      <c r="B109" s="51" t="s">
        <v>1177</v>
      </c>
      <c r="C109" s="61" t="s">
        <v>18</v>
      </c>
      <c r="D109" s="52">
        <v>7</v>
      </c>
      <c r="E109" s="52"/>
      <c r="F109" s="62">
        <f t="shared" si="3"/>
        <v>0</v>
      </c>
      <c r="G109" s="201" t="s">
        <v>2303</v>
      </c>
    </row>
    <row r="110" spans="1:7" ht="31.5" outlineLevel="3" x14ac:dyDescent="0.15">
      <c r="A110" s="61" t="s">
        <v>158</v>
      </c>
      <c r="B110" s="51" t="s">
        <v>1178</v>
      </c>
      <c r="C110" s="61" t="s">
        <v>18</v>
      </c>
      <c r="D110" s="52">
        <v>3</v>
      </c>
      <c r="E110" s="52"/>
      <c r="F110" s="62">
        <f t="shared" si="3"/>
        <v>0</v>
      </c>
      <c r="G110" s="201" t="s">
        <v>2303</v>
      </c>
    </row>
    <row r="111" spans="1:7" ht="31.5" outlineLevel="3" x14ac:dyDescent="0.15">
      <c r="A111" s="61" t="s">
        <v>159</v>
      </c>
      <c r="B111" s="51" t="s">
        <v>1179</v>
      </c>
      <c r="C111" s="61" t="s">
        <v>18</v>
      </c>
      <c r="D111" s="52">
        <v>1</v>
      </c>
      <c r="E111" s="52"/>
      <c r="F111" s="62">
        <f t="shared" si="3"/>
        <v>0</v>
      </c>
      <c r="G111" s="201" t="s">
        <v>2303</v>
      </c>
    </row>
    <row r="112" spans="1:7" ht="31.5" outlineLevel="3" x14ac:dyDescent="0.15">
      <c r="A112" s="61" t="s">
        <v>160</v>
      </c>
      <c r="B112" s="51" t="s">
        <v>1180</v>
      </c>
      <c r="C112" s="61" t="s">
        <v>18</v>
      </c>
      <c r="D112" s="52">
        <v>1</v>
      </c>
      <c r="E112" s="52"/>
      <c r="F112" s="62">
        <f t="shared" si="3"/>
        <v>0</v>
      </c>
      <c r="G112" s="201" t="s">
        <v>2303</v>
      </c>
    </row>
    <row r="113" spans="1:7" ht="31.5" outlineLevel="3" x14ac:dyDescent="0.15">
      <c r="A113" s="61" t="s">
        <v>161</v>
      </c>
      <c r="B113" s="51" t="s">
        <v>1181</v>
      </c>
      <c r="C113" s="61" t="s">
        <v>18</v>
      </c>
      <c r="D113" s="52">
        <v>1</v>
      </c>
      <c r="E113" s="52"/>
      <c r="F113" s="62">
        <f t="shared" si="3"/>
        <v>0</v>
      </c>
      <c r="G113" s="201" t="s">
        <v>2303</v>
      </c>
    </row>
    <row r="114" spans="1:7" ht="31.5" outlineLevel="3" x14ac:dyDescent="0.15">
      <c r="A114" s="61" t="s">
        <v>162</v>
      </c>
      <c r="B114" s="51" t="s">
        <v>1182</v>
      </c>
      <c r="C114" s="61" t="s">
        <v>18</v>
      </c>
      <c r="D114" s="52">
        <v>21</v>
      </c>
      <c r="E114" s="52"/>
      <c r="F114" s="62">
        <f t="shared" si="3"/>
        <v>0</v>
      </c>
      <c r="G114" s="201" t="s">
        <v>2303</v>
      </c>
    </row>
    <row r="115" spans="1:7" ht="31.5" outlineLevel="3" x14ac:dyDescent="0.15">
      <c r="A115" s="61" t="s">
        <v>163</v>
      </c>
      <c r="B115" s="51" t="s">
        <v>1183</v>
      </c>
      <c r="C115" s="61" t="s">
        <v>18</v>
      </c>
      <c r="D115" s="52">
        <v>6</v>
      </c>
      <c r="E115" s="52"/>
      <c r="F115" s="62">
        <f t="shared" si="3"/>
        <v>0</v>
      </c>
      <c r="G115" s="201" t="s">
        <v>2303</v>
      </c>
    </row>
    <row r="116" spans="1:7" ht="31.5" outlineLevel="3" x14ac:dyDescent="0.15">
      <c r="A116" s="61" t="s">
        <v>164</v>
      </c>
      <c r="B116" s="51" t="s">
        <v>1184</v>
      </c>
      <c r="C116" s="61" t="s">
        <v>18</v>
      </c>
      <c r="D116" s="52">
        <v>2</v>
      </c>
      <c r="E116" s="52"/>
      <c r="F116" s="62">
        <f t="shared" si="3"/>
        <v>0</v>
      </c>
      <c r="G116" s="201" t="s">
        <v>2303</v>
      </c>
    </row>
    <row r="117" spans="1:7" ht="31.5" outlineLevel="3" x14ac:dyDescent="0.15">
      <c r="A117" s="61" t="s">
        <v>165</v>
      </c>
      <c r="B117" s="51" t="s">
        <v>1185</v>
      </c>
      <c r="C117" s="61" t="s">
        <v>37</v>
      </c>
      <c r="D117" s="52">
        <v>2</v>
      </c>
      <c r="E117" s="52"/>
      <c r="F117" s="62">
        <f t="shared" si="3"/>
        <v>0</v>
      </c>
      <c r="G117" s="201" t="s">
        <v>2303</v>
      </c>
    </row>
    <row r="118" spans="1:7" ht="42" outlineLevel="3" x14ac:dyDescent="0.15">
      <c r="A118" s="61" t="s">
        <v>166</v>
      </c>
      <c r="B118" s="51" t="s">
        <v>1186</v>
      </c>
      <c r="C118" s="61" t="s">
        <v>37</v>
      </c>
      <c r="D118" s="52">
        <v>1</v>
      </c>
      <c r="E118" s="52"/>
      <c r="F118" s="62">
        <f t="shared" si="3"/>
        <v>0</v>
      </c>
      <c r="G118" s="201" t="s">
        <v>2303</v>
      </c>
    </row>
    <row r="119" spans="1:7" ht="31.5" outlineLevel="3" x14ac:dyDescent="0.15">
      <c r="A119" s="61" t="s">
        <v>167</v>
      </c>
      <c r="B119" s="51" t="s">
        <v>1187</v>
      </c>
      <c r="C119" s="61" t="s">
        <v>5</v>
      </c>
      <c r="D119" s="52">
        <v>66.099999999999994</v>
      </c>
      <c r="E119" s="52"/>
      <c r="F119" s="62">
        <f t="shared" si="3"/>
        <v>0</v>
      </c>
      <c r="G119" s="201" t="s">
        <v>2303</v>
      </c>
    </row>
    <row r="120" spans="1:7" ht="31.5" outlineLevel="3" x14ac:dyDescent="0.15">
      <c r="A120" s="61" t="s">
        <v>168</v>
      </c>
      <c r="B120" s="51" t="s">
        <v>1188</v>
      </c>
      <c r="C120" s="61" t="s">
        <v>18</v>
      </c>
      <c r="D120" s="52">
        <v>2</v>
      </c>
      <c r="E120" s="52"/>
      <c r="F120" s="62">
        <f t="shared" si="3"/>
        <v>0</v>
      </c>
      <c r="G120" s="201" t="s">
        <v>2303</v>
      </c>
    </row>
    <row r="121" spans="1:7" ht="31.5" outlineLevel="3" x14ac:dyDescent="0.15">
      <c r="A121" s="61" t="s">
        <v>169</v>
      </c>
      <c r="B121" s="51" t="s">
        <v>1189</v>
      </c>
      <c r="C121" s="61" t="s">
        <v>18</v>
      </c>
      <c r="D121" s="52">
        <v>2</v>
      </c>
      <c r="E121" s="52"/>
      <c r="F121" s="62">
        <f t="shared" si="3"/>
        <v>0</v>
      </c>
      <c r="G121" s="201" t="s">
        <v>2303</v>
      </c>
    </row>
    <row r="122" spans="1:7" ht="31.5" outlineLevel="3" x14ac:dyDescent="0.15">
      <c r="A122" s="61" t="s">
        <v>170</v>
      </c>
      <c r="B122" s="51" t="s">
        <v>1190</v>
      </c>
      <c r="C122" s="61" t="s">
        <v>18</v>
      </c>
      <c r="D122" s="52">
        <v>2</v>
      </c>
      <c r="E122" s="52"/>
      <c r="F122" s="62">
        <f t="shared" si="3"/>
        <v>0</v>
      </c>
      <c r="G122" s="201" t="s">
        <v>2303</v>
      </c>
    </row>
    <row r="123" spans="1:7" ht="31.5" outlineLevel="3" x14ac:dyDescent="0.15">
      <c r="A123" s="61" t="s">
        <v>171</v>
      </c>
      <c r="B123" s="51" t="s">
        <v>1191</v>
      </c>
      <c r="C123" s="61" t="s">
        <v>37</v>
      </c>
      <c r="D123" s="52">
        <v>1</v>
      </c>
      <c r="E123" s="52"/>
      <c r="F123" s="62">
        <f t="shared" si="3"/>
        <v>0</v>
      </c>
      <c r="G123" s="201" t="s">
        <v>2303</v>
      </c>
    </row>
    <row r="124" spans="1:7" ht="31.5" outlineLevel="3" x14ac:dyDescent="0.15">
      <c r="A124" s="61" t="s">
        <v>172</v>
      </c>
      <c r="B124" s="51" t="s">
        <v>1192</v>
      </c>
      <c r="C124" s="61" t="s">
        <v>5</v>
      </c>
      <c r="D124" s="52">
        <v>12</v>
      </c>
      <c r="E124" s="52"/>
      <c r="F124" s="62">
        <f t="shared" si="3"/>
        <v>0</v>
      </c>
      <c r="G124" s="201" t="s">
        <v>2303</v>
      </c>
    </row>
    <row r="125" spans="1:7" ht="31.5" outlineLevel="3" x14ac:dyDescent="0.15">
      <c r="A125" s="61" t="s">
        <v>1193</v>
      </c>
      <c r="B125" s="51" t="s">
        <v>1194</v>
      </c>
      <c r="C125" s="61" t="s">
        <v>5</v>
      </c>
      <c r="D125" s="52">
        <v>2.2000000000000002</v>
      </c>
      <c r="E125" s="52"/>
      <c r="F125" s="62">
        <f t="shared" si="3"/>
        <v>0</v>
      </c>
      <c r="G125" s="201" t="s">
        <v>2303</v>
      </c>
    </row>
    <row r="126" spans="1:7" ht="31.5" outlineLevel="3" x14ac:dyDescent="0.15">
      <c r="A126" s="61" t="s">
        <v>1195</v>
      </c>
      <c r="B126" s="51" t="s">
        <v>1196</v>
      </c>
      <c r="C126" s="61" t="s">
        <v>5</v>
      </c>
      <c r="D126" s="52">
        <v>56.1</v>
      </c>
      <c r="E126" s="52"/>
      <c r="F126" s="62">
        <f t="shared" si="3"/>
        <v>0</v>
      </c>
      <c r="G126" s="201" t="s">
        <v>2303</v>
      </c>
    </row>
    <row r="127" spans="1:7" ht="31.5" outlineLevel="3" x14ac:dyDescent="0.15">
      <c r="A127" s="61" t="s">
        <v>1197</v>
      </c>
      <c r="B127" s="51" t="s">
        <v>1198</v>
      </c>
      <c r="C127" s="61" t="s">
        <v>5</v>
      </c>
      <c r="D127" s="52">
        <v>43</v>
      </c>
      <c r="E127" s="52"/>
      <c r="F127" s="62">
        <f t="shared" si="3"/>
        <v>0</v>
      </c>
      <c r="G127" s="201" t="s">
        <v>2303</v>
      </c>
    </row>
    <row r="128" spans="1:7" ht="31.5" outlineLevel="3" x14ac:dyDescent="0.15">
      <c r="A128" s="61" t="s">
        <v>1199</v>
      </c>
      <c r="B128" s="51" t="s">
        <v>1200</v>
      </c>
      <c r="C128" s="61" t="s">
        <v>18</v>
      </c>
      <c r="D128" s="52">
        <v>3</v>
      </c>
      <c r="E128" s="52"/>
      <c r="F128" s="62">
        <f t="shared" si="3"/>
        <v>0</v>
      </c>
      <c r="G128" s="201" t="s">
        <v>2303</v>
      </c>
    </row>
    <row r="129" spans="1:7" ht="31.5" outlineLevel="3" x14ac:dyDescent="0.15">
      <c r="A129" s="61" t="s">
        <v>1201</v>
      </c>
      <c r="B129" s="51" t="s">
        <v>1202</v>
      </c>
      <c r="C129" s="61" t="s">
        <v>18</v>
      </c>
      <c r="D129" s="52">
        <v>27</v>
      </c>
      <c r="E129" s="52"/>
      <c r="F129" s="62">
        <f t="shared" si="3"/>
        <v>0</v>
      </c>
      <c r="G129" s="201" t="s">
        <v>2303</v>
      </c>
    </row>
    <row r="130" spans="1:7" ht="31.5" outlineLevel="3" x14ac:dyDescent="0.15">
      <c r="A130" s="61" t="s">
        <v>1203</v>
      </c>
      <c r="B130" s="51" t="s">
        <v>1204</v>
      </c>
      <c r="C130" s="61" t="s">
        <v>1205</v>
      </c>
      <c r="D130" s="52">
        <v>1</v>
      </c>
      <c r="E130" s="52"/>
      <c r="F130" s="62">
        <f t="shared" si="3"/>
        <v>0</v>
      </c>
      <c r="G130" s="201" t="s">
        <v>2303</v>
      </c>
    </row>
    <row r="131" spans="1:7" ht="31.5" outlineLevel="3" x14ac:dyDescent="0.15">
      <c r="A131" s="61" t="s">
        <v>1206</v>
      </c>
      <c r="B131" s="51" t="s">
        <v>1207</v>
      </c>
      <c r="C131" s="61" t="s">
        <v>1205</v>
      </c>
      <c r="D131" s="52">
        <v>6</v>
      </c>
      <c r="E131" s="52"/>
      <c r="F131" s="62">
        <f t="shared" si="3"/>
        <v>0</v>
      </c>
      <c r="G131" s="201" t="s">
        <v>2303</v>
      </c>
    </row>
    <row r="132" spans="1:7" ht="31.5" outlineLevel="3" x14ac:dyDescent="0.15">
      <c r="A132" s="61" t="s">
        <v>1208</v>
      </c>
      <c r="B132" s="51" t="s">
        <v>1209</v>
      </c>
      <c r="C132" s="61" t="s">
        <v>1210</v>
      </c>
      <c r="D132" s="52">
        <v>-12</v>
      </c>
      <c r="E132" s="52"/>
      <c r="F132" s="62">
        <f t="shared" si="3"/>
        <v>0</v>
      </c>
      <c r="G132" s="201" t="s">
        <v>2303</v>
      </c>
    </row>
    <row r="133" spans="1:7" ht="31.5" outlineLevel="3" x14ac:dyDescent="0.15">
      <c r="A133" s="61" t="s">
        <v>1211</v>
      </c>
      <c r="B133" s="51" t="s">
        <v>1212</v>
      </c>
      <c r="C133" s="61" t="s">
        <v>5</v>
      </c>
      <c r="D133" s="52">
        <v>36</v>
      </c>
      <c r="E133" s="52"/>
      <c r="F133" s="62">
        <f t="shared" si="3"/>
        <v>0</v>
      </c>
      <c r="G133" s="201" t="s">
        <v>2303</v>
      </c>
    </row>
    <row r="134" spans="1:7" ht="31.5" outlineLevel="3" x14ac:dyDescent="0.15">
      <c r="A134" s="61" t="s">
        <v>1213</v>
      </c>
      <c r="B134" s="51" t="s">
        <v>1214</v>
      </c>
      <c r="C134" s="61" t="s">
        <v>5</v>
      </c>
      <c r="D134" s="52">
        <v>4.8</v>
      </c>
      <c r="E134" s="52"/>
      <c r="F134" s="62">
        <f t="shared" si="3"/>
        <v>0</v>
      </c>
      <c r="G134" s="201" t="s">
        <v>2303</v>
      </c>
    </row>
    <row r="135" spans="1:7" ht="31.5" outlineLevel="3" x14ac:dyDescent="0.15">
      <c r="A135" s="61" t="s">
        <v>1215</v>
      </c>
      <c r="B135" s="51" t="s">
        <v>1216</v>
      </c>
      <c r="C135" s="61" t="s">
        <v>5</v>
      </c>
      <c r="D135" s="52">
        <v>12</v>
      </c>
      <c r="E135" s="52"/>
      <c r="F135" s="62">
        <f t="shared" si="3"/>
        <v>0</v>
      </c>
      <c r="G135" s="201" t="s">
        <v>2303</v>
      </c>
    </row>
    <row r="136" spans="1:7" ht="31.5" outlineLevel="3" x14ac:dyDescent="0.15">
      <c r="A136" s="61" t="s">
        <v>1217</v>
      </c>
      <c r="B136" s="51" t="s">
        <v>1218</v>
      </c>
      <c r="C136" s="61" t="s">
        <v>18</v>
      </c>
      <c r="D136" s="52">
        <v>24</v>
      </c>
      <c r="E136" s="52"/>
      <c r="F136" s="62">
        <f t="shared" si="3"/>
        <v>0</v>
      </c>
      <c r="G136" s="201" t="s">
        <v>2303</v>
      </c>
    </row>
    <row r="137" spans="1:7" ht="31.5" outlineLevel="3" x14ac:dyDescent="0.15">
      <c r="A137" s="61" t="s">
        <v>1219</v>
      </c>
      <c r="B137" s="51" t="s">
        <v>1220</v>
      </c>
      <c r="C137" s="61" t="s">
        <v>18</v>
      </c>
      <c r="D137" s="52">
        <v>8</v>
      </c>
      <c r="E137" s="52"/>
      <c r="F137" s="62">
        <f t="shared" si="3"/>
        <v>0</v>
      </c>
      <c r="G137" s="201" t="s">
        <v>2303</v>
      </c>
    </row>
    <row r="138" spans="1:7" ht="31.5" outlineLevel="3" x14ac:dyDescent="0.15">
      <c r="A138" s="61" t="s">
        <v>1221</v>
      </c>
      <c r="B138" s="51" t="s">
        <v>1222</v>
      </c>
      <c r="C138" s="61" t="s">
        <v>5</v>
      </c>
      <c r="D138" s="52">
        <v>12</v>
      </c>
      <c r="E138" s="52"/>
      <c r="F138" s="62">
        <f t="shared" si="3"/>
        <v>0</v>
      </c>
      <c r="G138" s="201" t="s">
        <v>2303</v>
      </c>
    </row>
    <row r="139" spans="1:7" ht="31.5" outlineLevel="3" x14ac:dyDescent="0.15">
      <c r="A139" s="61" t="s">
        <v>1223</v>
      </c>
      <c r="B139" s="51" t="s">
        <v>1188</v>
      </c>
      <c r="C139" s="61" t="s">
        <v>18</v>
      </c>
      <c r="D139" s="52">
        <v>3</v>
      </c>
      <c r="E139" s="52"/>
      <c r="F139" s="62">
        <f t="shared" si="3"/>
        <v>0</v>
      </c>
      <c r="G139" s="201" t="s">
        <v>2303</v>
      </c>
    </row>
    <row r="140" spans="1:7" ht="31.5" outlineLevel="3" x14ac:dyDescent="0.15">
      <c r="A140" s="61" t="s">
        <v>1224</v>
      </c>
      <c r="B140" s="51" t="s">
        <v>1225</v>
      </c>
      <c r="C140" s="61" t="s">
        <v>18</v>
      </c>
      <c r="D140" s="52">
        <v>3</v>
      </c>
      <c r="E140" s="52"/>
      <c r="F140" s="62">
        <f t="shared" si="3"/>
        <v>0</v>
      </c>
      <c r="G140" s="201" t="s">
        <v>2303</v>
      </c>
    </row>
    <row r="141" spans="1:7" ht="31.5" outlineLevel="3" x14ac:dyDescent="0.15">
      <c r="A141" s="61" t="s">
        <v>1226</v>
      </c>
      <c r="B141" s="51" t="s">
        <v>1190</v>
      </c>
      <c r="C141" s="61" t="s">
        <v>18</v>
      </c>
      <c r="D141" s="52">
        <v>3</v>
      </c>
      <c r="E141" s="52"/>
      <c r="F141" s="62">
        <f t="shared" si="3"/>
        <v>0</v>
      </c>
      <c r="G141" s="201" t="s">
        <v>2303</v>
      </c>
    </row>
    <row r="142" spans="1:7" ht="31.5" outlineLevel="3" x14ac:dyDescent="0.15">
      <c r="A142" s="61" t="s">
        <v>1227</v>
      </c>
      <c r="B142" s="51" t="s">
        <v>1228</v>
      </c>
      <c r="C142" s="61" t="s">
        <v>30</v>
      </c>
      <c r="D142" s="52">
        <v>3.6</v>
      </c>
      <c r="E142" s="52"/>
      <c r="F142" s="62">
        <f t="shared" si="3"/>
        <v>0</v>
      </c>
      <c r="G142" s="201" t="s">
        <v>2303</v>
      </c>
    </row>
    <row r="143" spans="1:7" ht="31.5" outlineLevel="3" x14ac:dyDescent="0.15">
      <c r="A143" s="61" t="s">
        <v>1229</v>
      </c>
      <c r="B143" s="51" t="s">
        <v>1230</v>
      </c>
      <c r="C143" s="61" t="s">
        <v>30</v>
      </c>
      <c r="D143" s="52">
        <v>3.6</v>
      </c>
      <c r="E143" s="52"/>
      <c r="F143" s="62">
        <f t="shared" si="3"/>
        <v>0</v>
      </c>
      <c r="G143" s="201" t="s">
        <v>2303</v>
      </c>
    </row>
    <row r="144" spans="1:7" ht="31.5" outlineLevel="3" x14ac:dyDescent="0.15">
      <c r="A144" s="61" t="s">
        <v>1231</v>
      </c>
      <c r="B144" s="51" t="s">
        <v>1155</v>
      </c>
      <c r="C144" s="61" t="s">
        <v>30</v>
      </c>
      <c r="D144" s="52">
        <v>3.6</v>
      </c>
      <c r="E144" s="52"/>
      <c r="F144" s="62">
        <f t="shared" si="3"/>
        <v>0</v>
      </c>
      <c r="G144" s="201" t="s">
        <v>2303</v>
      </c>
    </row>
    <row r="145" spans="1:7" ht="31.5" outlineLevel="3" x14ac:dyDescent="0.15">
      <c r="A145" s="61" t="s">
        <v>1232</v>
      </c>
      <c r="B145" s="51" t="s">
        <v>1233</v>
      </c>
      <c r="C145" s="61" t="s">
        <v>5</v>
      </c>
      <c r="D145" s="52">
        <v>12</v>
      </c>
      <c r="E145" s="52"/>
      <c r="F145" s="62">
        <f t="shared" si="3"/>
        <v>0</v>
      </c>
      <c r="G145" s="201" t="s">
        <v>2303</v>
      </c>
    </row>
    <row r="146" spans="1:7" ht="31.5" outlineLevel="3" x14ac:dyDescent="0.15">
      <c r="A146" s="61" t="s">
        <v>1234</v>
      </c>
      <c r="B146" s="51" t="s">
        <v>1222</v>
      </c>
      <c r="C146" s="61" t="s">
        <v>5</v>
      </c>
      <c r="D146" s="52">
        <v>138.1</v>
      </c>
      <c r="E146" s="52"/>
      <c r="F146" s="62">
        <f t="shared" si="3"/>
        <v>0</v>
      </c>
      <c r="G146" s="201" t="s">
        <v>2303</v>
      </c>
    </row>
    <row r="147" spans="1:7" ht="31.5" outlineLevel="3" x14ac:dyDescent="0.15">
      <c r="A147" s="61" t="s">
        <v>1235</v>
      </c>
      <c r="B147" s="51" t="s">
        <v>1236</v>
      </c>
      <c r="C147" s="61" t="s">
        <v>30</v>
      </c>
      <c r="D147" s="52">
        <v>155.08000000000001</v>
      </c>
      <c r="E147" s="52"/>
      <c r="F147" s="62">
        <f t="shared" si="3"/>
        <v>0</v>
      </c>
      <c r="G147" s="201" t="s">
        <v>2303</v>
      </c>
    </row>
    <row r="148" spans="1:7" ht="31.5" outlineLevel="3" x14ac:dyDescent="0.15">
      <c r="A148" s="61" t="s">
        <v>1237</v>
      </c>
      <c r="B148" s="51" t="s">
        <v>1238</v>
      </c>
      <c r="C148" s="61" t="s">
        <v>713</v>
      </c>
      <c r="D148" s="52">
        <v>387.7</v>
      </c>
      <c r="E148" s="52"/>
      <c r="F148" s="62">
        <f t="shared" si="3"/>
        <v>0</v>
      </c>
      <c r="G148" s="201" t="s">
        <v>2303</v>
      </c>
    </row>
    <row r="149" spans="1:7" ht="31.5" outlineLevel="3" x14ac:dyDescent="0.15">
      <c r="A149" s="61" t="s">
        <v>1239</v>
      </c>
      <c r="B149" s="51" t="s">
        <v>1155</v>
      </c>
      <c r="C149" s="61" t="s">
        <v>30</v>
      </c>
      <c r="D149" s="52">
        <v>32.671999999999997</v>
      </c>
      <c r="E149" s="52"/>
      <c r="F149" s="62">
        <f t="shared" si="3"/>
        <v>0</v>
      </c>
      <c r="G149" s="201" t="s">
        <v>2303</v>
      </c>
    </row>
    <row r="150" spans="1:7" ht="31.5" outlineLevel="3" x14ac:dyDescent="0.15">
      <c r="A150" s="61" t="s">
        <v>1240</v>
      </c>
      <c r="B150" s="51" t="s">
        <v>1160</v>
      </c>
      <c r="C150" s="61" t="s">
        <v>30</v>
      </c>
      <c r="D150" s="52">
        <v>122.408</v>
      </c>
      <c r="E150" s="52"/>
      <c r="F150" s="62">
        <f t="shared" si="3"/>
        <v>0</v>
      </c>
      <c r="G150" s="201" t="s">
        <v>2303</v>
      </c>
    </row>
    <row r="151" spans="1:7" ht="31.5" outlineLevel="3" x14ac:dyDescent="0.15">
      <c r="A151" s="61" t="s">
        <v>1241</v>
      </c>
      <c r="B151" s="51" t="s">
        <v>1161</v>
      </c>
      <c r="C151" s="61" t="s">
        <v>30</v>
      </c>
      <c r="D151" s="52">
        <v>36.271999999999998</v>
      </c>
      <c r="E151" s="52"/>
      <c r="F151" s="62">
        <f t="shared" si="3"/>
        <v>0</v>
      </c>
      <c r="G151" s="201" t="s">
        <v>2303</v>
      </c>
    </row>
    <row r="152" spans="1:7" ht="31.5" outlineLevel="3" x14ac:dyDescent="0.15">
      <c r="A152" s="61" t="s">
        <v>1242</v>
      </c>
      <c r="B152" s="51" t="s">
        <v>1162</v>
      </c>
      <c r="C152" s="61" t="s">
        <v>30</v>
      </c>
      <c r="D152" s="52">
        <v>36.271999999999998</v>
      </c>
      <c r="E152" s="52"/>
      <c r="F152" s="62">
        <f t="shared" si="3"/>
        <v>0</v>
      </c>
      <c r="G152" s="201" t="s">
        <v>2303</v>
      </c>
    </row>
    <row r="153" spans="1:7" ht="31.5" outlineLevel="3" x14ac:dyDescent="0.15">
      <c r="A153" s="61" t="s">
        <v>1243</v>
      </c>
      <c r="B153" s="51" t="s">
        <v>1163</v>
      </c>
      <c r="C153" s="61" t="s">
        <v>30</v>
      </c>
      <c r="D153" s="52">
        <v>24.231999999999999</v>
      </c>
      <c r="E153" s="52"/>
      <c r="F153" s="62">
        <f t="shared" si="3"/>
        <v>0</v>
      </c>
      <c r="G153" s="201" t="s">
        <v>2303</v>
      </c>
    </row>
    <row r="154" spans="1:7" ht="31.5" outlineLevel="3" x14ac:dyDescent="0.15">
      <c r="A154" s="61" t="s">
        <v>1244</v>
      </c>
      <c r="B154" s="51" t="s">
        <v>1164</v>
      </c>
      <c r="C154" s="61" t="s">
        <v>30</v>
      </c>
      <c r="D154" s="52">
        <v>24.231999999999999</v>
      </c>
      <c r="E154" s="52"/>
      <c r="F154" s="62">
        <f t="shared" si="3"/>
        <v>0</v>
      </c>
      <c r="G154" s="201" t="s">
        <v>2303</v>
      </c>
    </row>
    <row r="155" spans="1:7" outlineLevel="1" x14ac:dyDescent="0.15">
      <c r="A155" s="149" t="s">
        <v>283</v>
      </c>
      <c r="B155" s="144" t="s">
        <v>1093</v>
      </c>
      <c r="C155" s="150" t="s">
        <v>1</v>
      </c>
      <c r="D155" s="145"/>
      <c r="E155" s="145"/>
      <c r="F155" s="146"/>
      <c r="G155" s="147"/>
    </row>
    <row r="156" spans="1:7" outlineLevel="2" x14ac:dyDescent="0.15">
      <c r="A156" s="119" t="s">
        <v>384</v>
      </c>
      <c r="B156" s="47" t="s">
        <v>3</v>
      </c>
      <c r="C156" s="118" t="s">
        <v>1</v>
      </c>
      <c r="D156" s="48"/>
      <c r="E156" s="48"/>
      <c r="F156" s="151">
        <f>SUM(F157:F259)</f>
        <v>0</v>
      </c>
      <c r="G156" s="148"/>
    </row>
    <row r="157" spans="1:7" ht="31.5" outlineLevel="3" x14ac:dyDescent="0.15">
      <c r="A157" s="61" t="s">
        <v>1245</v>
      </c>
      <c r="B157" s="51" t="s">
        <v>1191</v>
      </c>
      <c r="C157" s="61" t="s">
        <v>37</v>
      </c>
      <c r="D157" s="52">
        <v>2</v>
      </c>
      <c r="E157" s="52"/>
      <c r="F157" s="62">
        <f t="shared" ref="F157:F220" si="4">D157*E157</f>
        <v>0</v>
      </c>
      <c r="G157" s="201" t="s">
        <v>2303</v>
      </c>
    </row>
    <row r="158" spans="1:7" ht="31.5" outlineLevel="3" x14ac:dyDescent="0.15">
      <c r="A158" s="61" t="s">
        <v>1246</v>
      </c>
      <c r="B158" s="51" t="s">
        <v>1247</v>
      </c>
      <c r="C158" s="61" t="s">
        <v>5</v>
      </c>
      <c r="D158" s="52">
        <v>130</v>
      </c>
      <c r="E158" s="52"/>
      <c r="F158" s="62">
        <f t="shared" si="4"/>
        <v>0</v>
      </c>
      <c r="G158" s="201" t="s">
        <v>2303</v>
      </c>
    </row>
    <row r="159" spans="1:7" ht="31.5" outlineLevel="3" x14ac:dyDescent="0.15">
      <c r="A159" s="61" t="s">
        <v>1248</v>
      </c>
      <c r="B159" s="51" t="s">
        <v>1249</v>
      </c>
      <c r="C159" s="61" t="s">
        <v>5</v>
      </c>
      <c r="D159" s="52">
        <v>80</v>
      </c>
      <c r="E159" s="52"/>
      <c r="F159" s="62">
        <f t="shared" si="4"/>
        <v>0</v>
      </c>
      <c r="G159" s="201" t="s">
        <v>2303</v>
      </c>
    </row>
    <row r="160" spans="1:7" ht="31.5" outlineLevel="3" x14ac:dyDescent="0.15">
      <c r="A160" s="61" t="s">
        <v>1250</v>
      </c>
      <c r="B160" s="51" t="s">
        <v>1251</v>
      </c>
      <c r="C160" s="61" t="s">
        <v>5</v>
      </c>
      <c r="D160" s="52">
        <v>10</v>
      </c>
      <c r="E160" s="52"/>
      <c r="F160" s="62">
        <f t="shared" si="4"/>
        <v>0</v>
      </c>
      <c r="G160" s="201" t="s">
        <v>2303</v>
      </c>
    </row>
    <row r="161" spans="1:7" ht="31.5" outlineLevel="3" x14ac:dyDescent="0.15">
      <c r="A161" s="61" t="s">
        <v>1252</v>
      </c>
      <c r="B161" s="51" t="s">
        <v>1253</v>
      </c>
      <c r="C161" s="61" t="s">
        <v>18</v>
      </c>
      <c r="D161" s="52">
        <v>1</v>
      </c>
      <c r="E161" s="52"/>
      <c r="F161" s="62">
        <f t="shared" si="4"/>
        <v>0</v>
      </c>
      <c r="G161" s="201" t="s">
        <v>2303</v>
      </c>
    </row>
    <row r="162" spans="1:7" ht="31.5" outlineLevel="3" x14ac:dyDescent="0.15">
      <c r="A162" s="61" t="s">
        <v>1254</v>
      </c>
      <c r="B162" s="51" t="s">
        <v>1255</v>
      </c>
      <c r="C162" s="61" t="s">
        <v>5</v>
      </c>
      <c r="D162" s="52">
        <v>510</v>
      </c>
      <c r="E162" s="52"/>
      <c r="F162" s="62">
        <f t="shared" si="4"/>
        <v>0</v>
      </c>
      <c r="G162" s="201" t="s">
        <v>2303</v>
      </c>
    </row>
    <row r="163" spans="1:7" ht="31.5" outlineLevel="3" x14ac:dyDescent="0.15">
      <c r="A163" s="61" t="s">
        <v>1256</v>
      </c>
      <c r="B163" s="51" t="s">
        <v>1094</v>
      </c>
      <c r="C163" s="61" t="s">
        <v>5</v>
      </c>
      <c r="D163" s="52">
        <v>45.5</v>
      </c>
      <c r="E163" s="52"/>
      <c r="F163" s="62">
        <f t="shared" si="4"/>
        <v>0</v>
      </c>
      <c r="G163" s="201" t="s">
        <v>2303</v>
      </c>
    </row>
    <row r="164" spans="1:7" ht="31.5" outlineLevel="3" x14ac:dyDescent="0.15">
      <c r="A164" s="61" t="s">
        <v>1257</v>
      </c>
      <c r="B164" s="51" t="s">
        <v>1095</v>
      </c>
      <c r="C164" s="61" t="s">
        <v>5</v>
      </c>
      <c r="D164" s="52">
        <v>48</v>
      </c>
      <c r="E164" s="52"/>
      <c r="F164" s="62">
        <f t="shared" si="4"/>
        <v>0</v>
      </c>
      <c r="G164" s="201" t="s">
        <v>2303</v>
      </c>
    </row>
    <row r="165" spans="1:7" ht="31.5" outlineLevel="3" x14ac:dyDescent="0.15">
      <c r="A165" s="61" t="s">
        <v>1258</v>
      </c>
      <c r="B165" s="51" t="s">
        <v>1096</v>
      </c>
      <c r="C165" s="61" t="s">
        <v>5</v>
      </c>
      <c r="D165" s="52">
        <v>185</v>
      </c>
      <c r="E165" s="52"/>
      <c r="F165" s="62">
        <f t="shared" si="4"/>
        <v>0</v>
      </c>
      <c r="G165" s="201" t="s">
        <v>2303</v>
      </c>
    </row>
    <row r="166" spans="1:7" ht="31.5" outlineLevel="3" x14ac:dyDescent="0.15">
      <c r="A166" s="61" t="s">
        <v>1259</v>
      </c>
      <c r="B166" s="51" t="s">
        <v>1260</v>
      </c>
      <c r="C166" s="61" t="s">
        <v>18</v>
      </c>
      <c r="D166" s="52">
        <v>29</v>
      </c>
      <c r="E166" s="52"/>
      <c r="F166" s="62">
        <f t="shared" si="4"/>
        <v>0</v>
      </c>
      <c r="G166" s="201" t="s">
        <v>2303</v>
      </c>
    </row>
    <row r="167" spans="1:7" ht="31.5" outlineLevel="3" x14ac:dyDescent="0.15">
      <c r="A167" s="61" t="s">
        <v>1261</v>
      </c>
      <c r="B167" s="51" t="s">
        <v>132</v>
      </c>
      <c r="C167" s="61" t="s">
        <v>37</v>
      </c>
      <c r="D167" s="52">
        <v>29</v>
      </c>
      <c r="E167" s="52"/>
      <c r="F167" s="62">
        <f t="shared" si="4"/>
        <v>0</v>
      </c>
      <c r="G167" s="201" t="s">
        <v>2303</v>
      </c>
    </row>
    <row r="168" spans="1:7" ht="31.5" outlineLevel="3" x14ac:dyDescent="0.15">
      <c r="A168" s="61" t="s">
        <v>1262</v>
      </c>
      <c r="B168" s="51" t="s">
        <v>1263</v>
      </c>
      <c r="C168" s="61" t="s">
        <v>5</v>
      </c>
      <c r="D168" s="52">
        <v>60</v>
      </c>
      <c r="E168" s="52"/>
      <c r="F168" s="62">
        <f t="shared" si="4"/>
        <v>0</v>
      </c>
      <c r="G168" s="201" t="s">
        <v>2303</v>
      </c>
    </row>
    <row r="169" spans="1:7" ht="31.5" outlineLevel="3" x14ac:dyDescent="0.15">
      <c r="A169" s="61" t="s">
        <v>1264</v>
      </c>
      <c r="B169" s="51" t="s">
        <v>1265</v>
      </c>
      <c r="C169" s="61" t="s">
        <v>5</v>
      </c>
      <c r="D169" s="52">
        <v>40</v>
      </c>
      <c r="E169" s="52"/>
      <c r="F169" s="62">
        <f t="shared" si="4"/>
        <v>0</v>
      </c>
      <c r="G169" s="201" t="s">
        <v>2303</v>
      </c>
    </row>
    <row r="170" spans="1:7" ht="31.5" outlineLevel="3" x14ac:dyDescent="0.15">
      <c r="A170" s="61" t="s">
        <v>1266</v>
      </c>
      <c r="B170" s="51" t="s">
        <v>1267</v>
      </c>
      <c r="C170" s="61" t="s">
        <v>5</v>
      </c>
      <c r="D170" s="52">
        <v>95</v>
      </c>
      <c r="E170" s="52"/>
      <c r="F170" s="62">
        <f t="shared" si="4"/>
        <v>0</v>
      </c>
      <c r="G170" s="201" t="s">
        <v>2303</v>
      </c>
    </row>
    <row r="171" spans="1:7" ht="31.5" outlineLevel="3" x14ac:dyDescent="0.15">
      <c r="A171" s="61" t="s">
        <v>1268</v>
      </c>
      <c r="B171" s="51" t="s">
        <v>1267</v>
      </c>
      <c r="C171" s="61" t="s">
        <v>5</v>
      </c>
      <c r="D171" s="52">
        <v>15</v>
      </c>
      <c r="E171" s="52"/>
      <c r="F171" s="62">
        <f t="shared" si="4"/>
        <v>0</v>
      </c>
      <c r="G171" s="201" t="s">
        <v>2303</v>
      </c>
    </row>
    <row r="172" spans="1:7" ht="31.5" outlineLevel="3" x14ac:dyDescent="0.15">
      <c r="A172" s="61" t="s">
        <v>1269</v>
      </c>
      <c r="B172" s="51" t="s">
        <v>1270</v>
      </c>
      <c r="C172" s="61" t="s">
        <v>18</v>
      </c>
      <c r="D172" s="52">
        <v>36</v>
      </c>
      <c r="E172" s="52"/>
      <c r="F172" s="62">
        <f t="shared" si="4"/>
        <v>0</v>
      </c>
      <c r="G172" s="201" t="s">
        <v>2303</v>
      </c>
    </row>
    <row r="173" spans="1:7" ht="31.5" outlineLevel="3" x14ac:dyDescent="0.15">
      <c r="A173" s="61" t="s">
        <v>1271</v>
      </c>
      <c r="B173" s="51" t="s">
        <v>1272</v>
      </c>
      <c r="C173" s="61" t="s">
        <v>18</v>
      </c>
      <c r="D173" s="52">
        <v>3</v>
      </c>
      <c r="E173" s="52"/>
      <c r="F173" s="62">
        <f t="shared" si="4"/>
        <v>0</v>
      </c>
      <c r="G173" s="201" t="s">
        <v>2303</v>
      </c>
    </row>
    <row r="174" spans="1:7" ht="31.5" outlineLevel="3" x14ac:dyDescent="0.15">
      <c r="A174" s="61" t="s">
        <v>1273</v>
      </c>
      <c r="B174" s="51" t="s">
        <v>1274</v>
      </c>
      <c r="C174" s="61" t="s">
        <v>18</v>
      </c>
      <c r="D174" s="52">
        <v>3</v>
      </c>
      <c r="E174" s="52"/>
      <c r="F174" s="62">
        <f t="shared" si="4"/>
        <v>0</v>
      </c>
      <c r="G174" s="201" t="s">
        <v>2303</v>
      </c>
    </row>
    <row r="175" spans="1:7" ht="31.5" outlineLevel="3" x14ac:dyDescent="0.15">
      <c r="A175" s="61" t="s">
        <v>1275</v>
      </c>
      <c r="B175" s="51" t="s">
        <v>1276</v>
      </c>
      <c r="C175" s="61" t="s">
        <v>18</v>
      </c>
      <c r="D175" s="52">
        <v>1</v>
      </c>
      <c r="E175" s="52"/>
      <c r="F175" s="62">
        <f t="shared" si="4"/>
        <v>0</v>
      </c>
      <c r="G175" s="201" t="s">
        <v>2303</v>
      </c>
    </row>
    <row r="176" spans="1:7" ht="31.5" outlineLevel="3" x14ac:dyDescent="0.15">
      <c r="A176" s="61" t="s">
        <v>1277</v>
      </c>
      <c r="B176" s="51" t="s">
        <v>1278</v>
      </c>
      <c r="C176" s="61" t="s">
        <v>18</v>
      </c>
      <c r="D176" s="52">
        <v>2</v>
      </c>
      <c r="E176" s="52"/>
      <c r="F176" s="62">
        <f t="shared" si="4"/>
        <v>0</v>
      </c>
      <c r="G176" s="201" t="s">
        <v>2303</v>
      </c>
    </row>
    <row r="177" spans="1:7" ht="31.5" outlineLevel="3" x14ac:dyDescent="0.15">
      <c r="A177" s="61" t="s">
        <v>1279</v>
      </c>
      <c r="B177" s="51" t="s">
        <v>1280</v>
      </c>
      <c r="C177" s="61" t="s">
        <v>37</v>
      </c>
      <c r="D177" s="52">
        <v>6</v>
      </c>
      <c r="E177" s="52"/>
      <c r="F177" s="62">
        <f t="shared" si="4"/>
        <v>0</v>
      </c>
      <c r="G177" s="201" t="s">
        <v>2303</v>
      </c>
    </row>
    <row r="178" spans="1:7" ht="31.5" outlineLevel="3" x14ac:dyDescent="0.15">
      <c r="A178" s="61" t="s">
        <v>1281</v>
      </c>
      <c r="B178" s="51" t="s">
        <v>1282</v>
      </c>
      <c r="C178" s="61" t="s">
        <v>5</v>
      </c>
      <c r="D178" s="52">
        <v>10</v>
      </c>
      <c r="E178" s="52"/>
      <c r="F178" s="62">
        <f t="shared" si="4"/>
        <v>0</v>
      </c>
      <c r="G178" s="201" t="s">
        <v>2303</v>
      </c>
    </row>
    <row r="179" spans="1:7" ht="31.5" outlineLevel="3" x14ac:dyDescent="0.15">
      <c r="A179" s="61" t="s">
        <v>1283</v>
      </c>
      <c r="B179" s="51" t="s">
        <v>1284</v>
      </c>
      <c r="C179" s="61" t="s">
        <v>5</v>
      </c>
      <c r="D179" s="52">
        <v>30</v>
      </c>
      <c r="E179" s="52"/>
      <c r="F179" s="62">
        <f t="shared" si="4"/>
        <v>0</v>
      </c>
      <c r="G179" s="201" t="s">
        <v>2303</v>
      </c>
    </row>
    <row r="180" spans="1:7" ht="31.5" outlineLevel="3" x14ac:dyDescent="0.15">
      <c r="A180" s="61" t="s">
        <v>1285</v>
      </c>
      <c r="B180" s="51" t="s">
        <v>1286</v>
      </c>
      <c r="C180" s="61" t="s">
        <v>5</v>
      </c>
      <c r="D180" s="52">
        <v>20</v>
      </c>
      <c r="E180" s="52"/>
      <c r="F180" s="62">
        <f t="shared" si="4"/>
        <v>0</v>
      </c>
      <c r="G180" s="201" t="s">
        <v>2303</v>
      </c>
    </row>
    <row r="181" spans="1:7" ht="31.5" outlineLevel="3" x14ac:dyDescent="0.15">
      <c r="A181" s="61" t="s">
        <v>1287</v>
      </c>
      <c r="B181" s="51" t="s">
        <v>1288</v>
      </c>
      <c r="C181" s="61" t="s">
        <v>18</v>
      </c>
      <c r="D181" s="52">
        <v>1</v>
      </c>
      <c r="E181" s="52"/>
      <c r="F181" s="62">
        <f t="shared" si="4"/>
        <v>0</v>
      </c>
      <c r="G181" s="201" t="s">
        <v>2303</v>
      </c>
    </row>
    <row r="182" spans="1:7" ht="31.5" outlineLevel="3" x14ac:dyDescent="0.15">
      <c r="A182" s="61" t="s">
        <v>1289</v>
      </c>
      <c r="B182" s="51" t="s">
        <v>1290</v>
      </c>
      <c r="C182" s="61" t="s">
        <v>18</v>
      </c>
      <c r="D182" s="52">
        <v>1</v>
      </c>
      <c r="E182" s="52"/>
      <c r="F182" s="62">
        <f t="shared" si="4"/>
        <v>0</v>
      </c>
      <c r="G182" s="201" t="s">
        <v>2303</v>
      </c>
    </row>
    <row r="183" spans="1:7" ht="31.5" outlineLevel="3" x14ac:dyDescent="0.15">
      <c r="A183" s="61" t="s">
        <v>1291</v>
      </c>
      <c r="B183" s="51" t="s">
        <v>1097</v>
      </c>
      <c r="C183" s="61" t="s">
        <v>18</v>
      </c>
      <c r="D183" s="52">
        <v>40</v>
      </c>
      <c r="E183" s="52"/>
      <c r="F183" s="62">
        <f t="shared" si="4"/>
        <v>0</v>
      </c>
      <c r="G183" s="201" t="s">
        <v>2303</v>
      </c>
    </row>
    <row r="184" spans="1:7" ht="31.5" outlineLevel="3" x14ac:dyDescent="0.15">
      <c r="A184" s="61" t="s">
        <v>1292</v>
      </c>
      <c r="B184" s="51" t="s">
        <v>1293</v>
      </c>
      <c r="C184" s="61" t="s">
        <v>18</v>
      </c>
      <c r="D184" s="52">
        <v>24</v>
      </c>
      <c r="E184" s="52"/>
      <c r="F184" s="62">
        <f t="shared" si="4"/>
        <v>0</v>
      </c>
      <c r="G184" s="201" t="s">
        <v>2303</v>
      </c>
    </row>
    <row r="185" spans="1:7" ht="31.5" outlineLevel="3" x14ac:dyDescent="0.15">
      <c r="A185" s="61" t="s">
        <v>1294</v>
      </c>
      <c r="B185" s="51" t="s">
        <v>1098</v>
      </c>
      <c r="C185" s="61" t="s">
        <v>18</v>
      </c>
      <c r="D185" s="52">
        <v>76</v>
      </c>
      <c r="E185" s="52"/>
      <c r="F185" s="62">
        <f t="shared" si="4"/>
        <v>0</v>
      </c>
      <c r="G185" s="201" t="s">
        <v>2303</v>
      </c>
    </row>
    <row r="186" spans="1:7" ht="31.5" outlineLevel="3" x14ac:dyDescent="0.15">
      <c r="A186" s="61" t="s">
        <v>1295</v>
      </c>
      <c r="B186" s="51" t="s">
        <v>1296</v>
      </c>
      <c r="C186" s="61" t="s">
        <v>18</v>
      </c>
      <c r="D186" s="52">
        <v>4</v>
      </c>
      <c r="E186" s="52"/>
      <c r="F186" s="62">
        <f t="shared" si="4"/>
        <v>0</v>
      </c>
      <c r="G186" s="201" t="s">
        <v>2303</v>
      </c>
    </row>
    <row r="187" spans="1:7" ht="31.5" outlineLevel="3" x14ac:dyDescent="0.15">
      <c r="A187" s="61" t="s">
        <v>1297</v>
      </c>
      <c r="B187" s="51" t="s">
        <v>1298</v>
      </c>
      <c r="C187" s="61" t="s">
        <v>18</v>
      </c>
      <c r="D187" s="52">
        <v>2</v>
      </c>
      <c r="E187" s="52"/>
      <c r="F187" s="62">
        <f t="shared" si="4"/>
        <v>0</v>
      </c>
      <c r="G187" s="201" t="s">
        <v>2303</v>
      </c>
    </row>
    <row r="188" spans="1:7" ht="31.5" outlineLevel="3" x14ac:dyDescent="0.15">
      <c r="A188" s="61" t="s">
        <v>1299</v>
      </c>
      <c r="B188" s="51" t="s">
        <v>1300</v>
      </c>
      <c r="C188" s="61" t="s">
        <v>18</v>
      </c>
      <c r="D188" s="52">
        <v>4</v>
      </c>
      <c r="E188" s="52"/>
      <c r="F188" s="62">
        <f t="shared" si="4"/>
        <v>0</v>
      </c>
      <c r="G188" s="201" t="s">
        <v>2303</v>
      </c>
    </row>
    <row r="189" spans="1:7" ht="31.5" outlineLevel="3" x14ac:dyDescent="0.15">
      <c r="A189" s="61" t="s">
        <v>1301</v>
      </c>
      <c r="B189" s="51" t="s">
        <v>1302</v>
      </c>
      <c r="C189" s="61" t="s">
        <v>37</v>
      </c>
      <c r="D189" s="52">
        <v>2</v>
      </c>
      <c r="E189" s="52"/>
      <c r="F189" s="62">
        <f t="shared" si="4"/>
        <v>0</v>
      </c>
      <c r="G189" s="201" t="s">
        <v>2303</v>
      </c>
    </row>
    <row r="190" spans="1:7" ht="31.5" outlineLevel="3" x14ac:dyDescent="0.15">
      <c r="A190" s="61" t="s">
        <v>1303</v>
      </c>
      <c r="B190" s="51" t="s">
        <v>1304</v>
      </c>
      <c r="C190" s="61" t="s">
        <v>37</v>
      </c>
      <c r="D190" s="52">
        <v>2</v>
      </c>
      <c r="E190" s="52"/>
      <c r="F190" s="62">
        <f t="shared" si="4"/>
        <v>0</v>
      </c>
      <c r="G190" s="201" t="s">
        <v>2303</v>
      </c>
    </row>
    <row r="191" spans="1:7" ht="31.5" outlineLevel="3" x14ac:dyDescent="0.15">
      <c r="A191" s="61" t="s">
        <v>1305</v>
      </c>
      <c r="B191" s="51" t="s">
        <v>1306</v>
      </c>
      <c r="C191" s="61" t="s">
        <v>18</v>
      </c>
      <c r="D191" s="52">
        <v>1</v>
      </c>
      <c r="E191" s="52"/>
      <c r="F191" s="62">
        <f t="shared" si="4"/>
        <v>0</v>
      </c>
      <c r="G191" s="201" t="s">
        <v>2303</v>
      </c>
    </row>
    <row r="192" spans="1:7" ht="31.5" outlineLevel="3" x14ac:dyDescent="0.15">
      <c r="A192" s="61" t="s">
        <v>1307</v>
      </c>
      <c r="B192" s="51" t="s">
        <v>1099</v>
      </c>
      <c r="C192" s="61" t="s">
        <v>18</v>
      </c>
      <c r="D192" s="52">
        <v>15</v>
      </c>
      <c r="E192" s="52"/>
      <c r="F192" s="62">
        <f t="shared" si="4"/>
        <v>0</v>
      </c>
      <c r="G192" s="201" t="s">
        <v>2303</v>
      </c>
    </row>
    <row r="193" spans="1:7" ht="31.5" outlineLevel="3" x14ac:dyDescent="0.15">
      <c r="A193" s="61" t="s">
        <v>1308</v>
      </c>
      <c r="B193" s="51" t="s">
        <v>1309</v>
      </c>
      <c r="C193" s="61" t="s">
        <v>18</v>
      </c>
      <c r="D193" s="52">
        <v>11</v>
      </c>
      <c r="E193" s="52"/>
      <c r="F193" s="62">
        <f t="shared" si="4"/>
        <v>0</v>
      </c>
      <c r="G193" s="201" t="s">
        <v>2303</v>
      </c>
    </row>
    <row r="194" spans="1:7" ht="31.5" outlineLevel="3" x14ac:dyDescent="0.15">
      <c r="A194" s="61" t="s">
        <v>1310</v>
      </c>
      <c r="B194" s="51" t="s">
        <v>1311</v>
      </c>
      <c r="C194" s="61" t="s">
        <v>18</v>
      </c>
      <c r="D194" s="52">
        <v>3</v>
      </c>
      <c r="E194" s="52"/>
      <c r="F194" s="62">
        <f t="shared" si="4"/>
        <v>0</v>
      </c>
      <c r="G194" s="201" t="s">
        <v>2303</v>
      </c>
    </row>
    <row r="195" spans="1:7" ht="31.5" outlineLevel="3" x14ac:dyDescent="0.15">
      <c r="A195" s="61" t="s">
        <v>1312</v>
      </c>
      <c r="B195" s="51" t="s">
        <v>1313</v>
      </c>
      <c r="C195" s="61" t="s">
        <v>18</v>
      </c>
      <c r="D195" s="52">
        <v>1</v>
      </c>
      <c r="E195" s="52"/>
      <c r="F195" s="62">
        <f t="shared" si="4"/>
        <v>0</v>
      </c>
      <c r="G195" s="201" t="s">
        <v>2303</v>
      </c>
    </row>
    <row r="196" spans="1:7" ht="31.5" outlineLevel="3" x14ac:dyDescent="0.15">
      <c r="A196" s="61" t="s">
        <v>1314</v>
      </c>
      <c r="B196" s="51" t="s">
        <v>1315</v>
      </c>
      <c r="C196" s="61" t="s">
        <v>37</v>
      </c>
      <c r="D196" s="52">
        <v>1</v>
      </c>
      <c r="E196" s="52"/>
      <c r="F196" s="62">
        <f t="shared" si="4"/>
        <v>0</v>
      </c>
      <c r="G196" s="201" t="s">
        <v>2303</v>
      </c>
    </row>
    <row r="197" spans="1:7" ht="31.5" outlineLevel="3" x14ac:dyDescent="0.15">
      <c r="A197" s="61" t="s">
        <v>1316</v>
      </c>
      <c r="B197" s="51" t="s">
        <v>1100</v>
      </c>
      <c r="C197" s="61" t="s">
        <v>37</v>
      </c>
      <c r="D197" s="52">
        <v>20</v>
      </c>
      <c r="E197" s="52"/>
      <c r="F197" s="62">
        <f t="shared" si="4"/>
        <v>0</v>
      </c>
      <c r="G197" s="201" t="s">
        <v>2303</v>
      </c>
    </row>
    <row r="198" spans="1:7" ht="31.5" outlineLevel="3" x14ac:dyDescent="0.15">
      <c r="A198" s="61" t="s">
        <v>1317</v>
      </c>
      <c r="B198" s="51" t="s">
        <v>1101</v>
      </c>
      <c r="C198" s="61" t="s">
        <v>37</v>
      </c>
      <c r="D198" s="52">
        <v>20</v>
      </c>
      <c r="E198" s="52"/>
      <c r="F198" s="62">
        <f t="shared" si="4"/>
        <v>0</v>
      </c>
      <c r="G198" s="201" t="s">
        <v>2303</v>
      </c>
    </row>
    <row r="199" spans="1:7" ht="31.5" outlineLevel="3" x14ac:dyDescent="0.15">
      <c r="A199" s="61" t="s">
        <v>1318</v>
      </c>
      <c r="B199" s="51" t="s">
        <v>1102</v>
      </c>
      <c r="C199" s="61" t="s">
        <v>18</v>
      </c>
      <c r="D199" s="52">
        <v>20</v>
      </c>
      <c r="E199" s="52"/>
      <c r="F199" s="62">
        <f t="shared" si="4"/>
        <v>0</v>
      </c>
      <c r="G199" s="201" t="s">
        <v>2303</v>
      </c>
    </row>
    <row r="200" spans="1:7" ht="31.5" outlineLevel="3" x14ac:dyDescent="0.15">
      <c r="A200" s="61" t="s">
        <v>1319</v>
      </c>
      <c r="B200" s="51" t="s">
        <v>1103</v>
      </c>
      <c r="C200" s="61" t="s">
        <v>37</v>
      </c>
      <c r="D200" s="52">
        <v>5</v>
      </c>
      <c r="E200" s="52"/>
      <c r="F200" s="62">
        <f t="shared" si="4"/>
        <v>0</v>
      </c>
      <c r="G200" s="201" t="s">
        <v>2303</v>
      </c>
    </row>
    <row r="201" spans="1:7" ht="31.5" outlineLevel="3" x14ac:dyDescent="0.15">
      <c r="A201" s="61" t="s">
        <v>1320</v>
      </c>
      <c r="B201" s="51" t="s">
        <v>1104</v>
      </c>
      <c r="C201" s="61" t="s">
        <v>37</v>
      </c>
      <c r="D201" s="52">
        <v>5</v>
      </c>
      <c r="E201" s="52"/>
      <c r="F201" s="62">
        <f t="shared" si="4"/>
        <v>0</v>
      </c>
      <c r="G201" s="201" t="s">
        <v>2303</v>
      </c>
    </row>
    <row r="202" spans="1:7" ht="31.5" outlineLevel="3" x14ac:dyDescent="0.15">
      <c r="A202" s="61" t="s">
        <v>1321</v>
      </c>
      <c r="B202" s="51" t="s">
        <v>1102</v>
      </c>
      <c r="C202" s="61" t="s">
        <v>18</v>
      </c>
      <c r="D202" s="52">
        <v>5</v>
      </c>
      <c r="E202" s="52"/>
      <c r="F202" s="62">
        <f t="shared" si="4"/>
        <v>0</v>
      </c>
      <c r="G202" s="201" t="s">
        <v>2303</v>
      </c>
    </row>
    <row r="203" spans="1:7" ht="31.5" outlineLevel="3" x14ac:dyDescent="0.15">
      <c r="A203" s="61" t="s">
        <v>1322</v>
      </c>
      <c r="B203" s="51" t="s">
        <v>1105</v>
      </c>
      <c r="C203" s="61" t="s">
        <v>37</v>
      </c>
      <c r="D203" s="52">
        <v>5</v>
      </c>
      <c r="E203" s="52"/>
      <c r="F203" s="62">
        <f t="shared" si="4"/>
        <v>0</v>
      </c>
      <c r="G203" s="201" t="s">
        <v>2303</v>
      </c>
    </row>
    <row r="204" spans="1:7" ht="31.5" outlineLevel="3" x14ac:dyDescent="0.15">
      <c r="A204" s="61" t="s">
        <v>1323</v>
      </c>
      <c r="B204" s="51" t="s">
        <v>1106</v>
      </c>
      <c r="C204" s="61" t="s">
        <v>18</v>
      </c>
      <c r="D204" s="52">
        <v>5</v>
      </c>
      <c r="E204" s="52"/>
      <c r="F204" s="62">
        <f t="shared" si="4"/>
        <v>0</v>
      </c>
      <c r="G204" s="201" t="s">
        <v>2303</v>
      </c>
    </row>
    <row r="205" spans="1:7" ht="31.5" outlineLevel="3" x14ac:dyDescent="0.15">
      <c r="A205" s="61" t="s">
        <v>1324</v>
      </c>
      <c r="B205" s="51" t="s">
        <v>1107</v>
      </c>
      <c r="C205" s="61" t="s">
        <v>18</v>
      </c>
      <c r="D205" s="52">
        <v>5</v>
      </c>
      <c r="E205" s="52"/>
      <c r="F205" s="62">
        <f t="shared" si="4"/>
        <v>0</v>
      </c>
      <c r="G205" s="201" t="s">
        <v>2303</v>
      </c>
    </row>
    <row r="206" spans="1:7" ht="31.5" outlineLevel="3" x14ac:dyDescent="0.15">
      <c r="A206" s="61" t="s">
        <v>1325</v>
      </c>
      <c r="B206" s="51" t="s">
        <v>1108</v>
      </c>
      <c r="C206" s="61" t="s">
        <v>37</v>
      </c>
      <c r="D206" s="52">
        <v>5</v>
      </c>
      <c r="E206" s="52"/>
      <c r="F206" s="62">
        <f t="shared" si="4"/>
        <v>0</v>
      </c>
      <c r="G206" s="201" t="s">
        <v>2303</v>
      </c>
    </row>
    <row r="207" spans="1:7" ht="31.5" outlineLevel="3" x14ac:dyDescent="0.15">
      <c r="A207" s="61" t="s">
        <v>1326</v>
      </c>
      <c r="B207" s="51" t="s">
        <v>1109</v>
      </c>
      <c r="C207" s="61" t="s">
        <v>37</v>
      </c>
      <c r="D207" s="52">
        <v>5</v>
      </c>
      <c r="E207" s="52"/>
      <c r="F207" s="62">
        <f t="shared" si="4"/>
        <v>0</v>
      </c>
      <c r="G207" s="201" t="s">
        <v>2303</v>
      </c>
    </row>
    <row r="208" spans="1:7" ht="31.5" outlineLevel="3" x14ac:dyDescent="0.15">
      <c r="A208" s="61" t="s">
        <v>1327</v>
      </c>
      <c r="B208" s="51" t="s">
        <v>1110</v>
      </c>
      <c r="C208" s="61" t="s">
        <v>37</v>
      </c>
      <c r="D208" s="52">
        <v>21</v>
      </c>
      <c r="E208" s="52"/>
      <c r="F208" s="62">
        <f t="shared" si="4"/>
        <v>0</v>
      </c>
      <c r="G208" s="201" t="s">
        <v>2303</v>
      </c>
    </row>
    <row r="209" spans="1:7" ht="31.5" outlineLevel="3" x14ac:dyDescent="0.15">
      <c r="A209" s="61" t="s">
        <v>1328</v>
      </c>
      <c r="B209" s="51" t="s">
        <v>1111</v>
      </c>
      <c r="C209" s="61" t="s">
        <v>37</v>
      </c>
      <c r="D209" s="52">
        <v>6</v>
      </c>
      <c r="E209" s="52"/>
      <c r="F209" s="62">
        <f t="shared" si="4"/>
        <v>0</v>
      </c>
      <c r="G209" s="201" t="s">
        <v>2303</v>
      </c>
    </row>
    <row r="210" spans="1:7" ht="31.5" outlineLevel="3" x14ac:dyDescent="0.15">
      <c r="A210" s="61" t="s">
        <v>1329</v>
      </c>
      <c r="B210" s="51" t="s">
        <v>1112</v>
      </c>
      <c r="C210" s="61" t="s">
        <v>18</v>
      </c>
      <c r="D210" s="52">
        <v>5</v>
      </c>
      <c r="E210" s="52"/>
      <c r="F210" s="62">
        <f t="shared" si="4"/>
        <v>0</v>
      </c>
      <c r="G210" s="201" t="s">
        <v>2303</v>
      </c>
    </row>
    <row r="211" spans="1:7" ht="31.5" outlineLevel="3" x14ac:dyDescent="0.15">
      <c r="A211" s="61" t="s">
        <v>1330</v>
      </c>
      <c r="B211" s="51" t="s">
        <v>1331</v>
      </c>
      <c r="C211" s="61" t="s">
        <v>18</v>
      </c>
      <c r="D211" s="52">
        <v>4</v>
      </c>
      <c r="E211" s="52"/>
      <c r="F211" s="62">
        <f t="shared" si="4"/>
        <v>0</v>
      </c>
      <c r="G211" s="201" t="s">
        <v>2303</v>
      </c>
    </row>
    <row r="212" spans="1:7" ht="31.5" outlineLevel="3" x14ac:dyDescent="0.15">
      <c r="A212" s="61" t="s">
        <v>1332</v>
      </c>
      <c r="B212" s="51" t="s">
        <v>1333</v>
      </c>
      <c r="C212" s="61" t="s">
        <v>18</v>
      </c>
      <c r="D212" s="52">
        <v>4</v>
      </c>
      <c r="E212" s="52"/>
      <c r="F212" s="62">
        <f t="shared" si="4"/>
        <v>0</v>
      </c>
      <c r="G212" s="201" t="s">
        <v>2303</v>
      </c>
    </row>
    <row r="213" spans="1:7" ht="31.5" outlineLevel="3" x14ac:dyDescent="0.15">
      <c r="A213" s="61" t="s">
        <v>1334</v>
      </c>
      <c r="B213" s="51" t="s">
        <v>1335</v>
      </c>
      <c r="C213" s="61" t="s">
        <v>18</v>
      </c>
      <c r="D213" s="52">
        <v>1</v>
      </c>
      <c r="E213" s="52"/>
      <c r="F213" s="62">
        <f t="shared" si="4"/>
        <v>0</v>
      </c>
      <c r="G213" s="201" t="s">
        <v>2303</v>
      </c>
    </row>
    <row r="214" spans="1:7" ht="31.5" outlineLevel="3" x14ac:dyDescent="0.15">
      <c r="A214" s="61" t="s">
        <v>1336</v>
      </c>
      <c r="B214" s="51" t="s">
        <v>1113</v>
      </c>
      <c r="C214" s="61" t="s">
        <v>18</v>
      </c>
      <c r="D214" s="52">
        <v>11</v>
      </c>
      <c r="E214" s="52"/>
      <c r="F214" s="62">
        <f t="shared" si="4"/>
        <v>0</v>
      </c>
      <c r="G214" s="201" t="s">
        <v>2303</v>
      </c>
    </row>
    <row r="215" spans="1:7" ht="31.5" outlineLevel="3" x14ac:dyDescent="0.15">
      <c r="A215" s="61" t="s">
        <v>1337</v>
      </c>
      <c r="B215" s="51" t="s">
        <v>1338</v>
      </c>
      <c r="C215" s="61" t="s">
        <v>18</v>
      </c>
      <c r="D215" s="52">
        <v>4</v>
      </c>
      <c r="E215" s="52"/>
      <c r="F215" s="62">
        <f t="shared" si="4"/>
        <v>0</v>
      </c>
      <c r="G215" s="201" t="s">
        <v>2303</v>
      </c>
    </row>
    <row r="216" spans="1:7" ht="31.5" outlineLevel="3" x14ac:dyDescent="0.15">
      <c r="A216" s="61" t="s">
        <v>1339</v>
      </c>
      <c r="B216" s="51" t="s">
        <v>1114</v>
      </c>
      <c r="C216" s="61" t="s">
        <v>37</v>
      </c>
      <c r="D216" s="52">
        <v>12</v>
      </c>
      <c r="E216" s="52"/>
      <c r="F216" s="62">
        <f t="shared" si="4"/>
        <v>0</v>
      </c>
      <c r="G216" s="201" t="s">
        <v>2303</v>
      </c>
    </row>
    <row r="217" spans="1:7" ht="31.5" outlineLevel="3" x14ac:dyDescent="0.15">
      <c r="A217" s="61" t="s">
        <v>1340</v>
      </c>
      <c r="B217" s="51" t="s">
        <v>1341</v>
      </c>
      <c r="C217" s="61" t="s">
        <v>37</v>
      </c>
      <c r="D217" s="52">
        <v>4</v>
      </c>
      <c r="E217" s="52"/>
      <c r="F217" s="62">
        <f t="shared" si="4"/>
        <v>0</v>
      </c>
      <c r="G217" s="201" t="s">
        <v>2303</v>
      </c>
    </row>
    <row r="218" spans="1:7" ht="31.5" outlineLevel="3" x14ac:dyDescent="0.15">
      <c r="A218" s="61" t="s">
        <v>1342</v>
      </c>
      <c r="B218" s="51" t="s">
        <v>1343</v>
      </c>
      <c r="C218" s="61" t="s">
        <v>18</v>
      </c>
      <c r="D218" s="52">
        <v>4</v>
      </c>
      <c r="E218" s="52"/>
      <c r="F218" s="62">
        <f t="shared" si="4"/>
        <v>0</v>
      </c>
      <c r="G218" s="201" t="s">
        <v>2303</v>
      </c>
    </row>
    <row r="219" spans="1:7" ht="31.5" outlineLevel="3" x14ac:dyDescent="0.15">
      <c r="A219" s="61" t="s">
        <v>1344</v>
      </c>
      <c r="B219" s="51" t="s">
        <v>1345</v>
      </c>
      <c r="C219" s="61" t="s">
        <v>18</v>
      </c>
      <c r="D219" s="52">
        <v>2</v>
      </c>
      <c r="E219" s="52"/>
      <c r="F219" s="62">
        <f t="shared" si="4"/>
        <v>0</v>
      </c>
      <c r="G219" s="201" t="s">
        <v>2303</v>
      </c>
    </row>
    <row r="220" spans="1:7" ht="31.5" outlineLevel="3" x14ac:dyDescent="0.15">
      <c r="A220" s="61" t="s">
        <v>1346</v>
      </c>
      <c r="B220" s="51" t="s">
        <v>1116</v>
      </c>
      <c r="C220" s="61" t="s">
        <v>18</v>
      </c>
      <c r="D220" s="52">
        <v>1</v>
      </c>
      <c r="E220" s="52"/>
      <c r="F220" s="62">
        <f t="shared" si="4"/>
        <v>0</v>
      </c>
      <c r="G220" s="201" t="s">
        <v>2303</v>
      </c>
    </row>
    <row r="221" spans="1:7" ht="31.5" outlineLevel="3" x14ac:dyDescent="0.15">
      <c r="A221" s="61" t="s">
        <v>1347</v>
      </c>
      <c r="B221" s="51" t="s">
        <v>1348</v>
      </c>
      <c r="C221" s="61" t="s">
        <v>18</v>
      </c>
      <c r="D221" s="52">
        <v>2</v>
      </c>
      <c r="E221" s="52"/>
      <c r="F221" s="62">
        <f t="shared" ref="F221:F259" si="5">D221*E221</f>
        <v>0</v>
      </c>
      <c r="G221" s="201" t="s">
        <v>2303</v>
      </c>
    </row>
    <row r="222" spans="1:7" ht="31.5" outlineLevel="3" x14ac:dyDescent="0.15">
      <c r="A222" s="61" t="s">
        <v>1349</v>
      </c>
      <c r="B222" s="51" t="s">
        <v>1350</v>
      </c>
      <c r="C222" s="61" t="s">
        <v>18</v>
      </c>
      <c r="D222" s="52">
        <v>2</v>
      </c>
      <c r="E222" s="52"/>
      <c r="F222" s="62">
        <f t="shared" si="5"/>
        <v>0</v>
      </c>
      <c r="G222" s="201" t="s">
        <v>2303</v>
      </c>
    </row>
    <row r="223" spans="1:7" ht="31.5" outlineLevel="3" x14ac:dyDescent="0.15">
      <c r="A223" s="61" t="s">
        <v>1351</v>
      </c>
      <c r="B223" s="51" t="s">
        <v>1352</v>
      </c>
      <c r="C223" s="61" t="s">
        <v>18</v>
      </c>
      <c r="D223" s="52">
        <v>3</v>
      </c>
      <c r="E223" s="52"/>
      <c r="F223" s="62">
        <f t="shared" si="5"/>
        <v>0</v>
      </c>
      <c r="G223" s="201" t="s">
        <v>2303</v>
      </c>
    </row>
    <row r="224" spans="1:7" ht="31.5" outlineLevel="3" x14ac:dyDescent="0.15">
      <c r="A224" s="61" t="s">
        <v>1353</v>
      </c>
      <c r="B224" s="51" t="s">
        <v>1354</v>
      </c>
      <c r="C224" s="61" t="s">
        <v>18</v>
      </c>
      <c r="D224" s="52">
        <v>4</v>
      </c>
      <c r="E224" s="52"/>
      <c r="F224" s="62">
        <f t="shared" si="5"/>
        <v>0</v>
      </c>
      <c r="G224" s="201" t="s">
        <v>2303</v>
      </c>
    </row>
    <row r="225" spans="1:7" ht="31.5" outlineLevel="3" x14ac:dyDescent="0.15">
      <c r="A225" s="61" t="s">
        <v>1355</v>
      </c>
      <c r="B225" s="51" t="s">
        <v>1356</v>
      </c>
      <c r="C225" s="61" t="s">
        <v>18</v>
      </c>
      <c r="D225" s="52">
        <v>4</v>
      </c>
      <c r="E225" s="52"/>
      <c r="F225" s="62">
        <f t="shared" si="5"/>
        <v>0</v>
      </c>
      <c r="G225" s="201" t="s">
        <v>2303</v>
      </c>
    </row>
    <row r="226" spans="1:7" ht="31.5" outlineLevel="3" x14ac:dyDescent="0.15">
      <c r="A226" s="61" t="s">
        <v>1357</v>
      </c>
      <c r="B226" s="51" t="s">
        <v>1117</v>
      </c>
      <c r="C226" s="61" t="s">
        <v>18</v>
      </c>
      <c r="D226" s="52">
        <v>5</v>
      </c>
      <c r="E226" s="52"/>
      <c r="F226" s="62">
        <f t="shared" si="5"/>
        <v>0</v>
      </c>
      <c r="G226" s="201" t="s">
        <v>2303</v>
      </c>
    </row>
    <row r="227" spans="1:7" ht="31.5" outlineLevel="3" x14ac:dyDescent="0.15">
      <c r="A227" s="61" t="s">
        <v>1358</v>
      </c>
      <c r="B227" s="51" t="s">
        <v>1113</v>
      </c>
      <c r="C227" s="61" t="s">
        <v>18</v>
      </c>
      <c r="D227" s="52">
        <v>1</v>
      </c>
      <c r="E227" s="52"/>
      <c r="F227" s="62">
        <f t="shared" si="5"/>
        <v>0</v>
      </c>
      <c r="G227" s="201" t="s">
        <v>2303</v>
      </c>
    </row>
    <row r="228" spans="1:7" ht="31.5" outlineLevel="3" x14ac:dyDescent="0.15">
      <c r="A228" s="61" t="s">
        <v>1359</v>
      </c>
      <c r="B228" s="51" t="s">
        <v>1118</v>
      </c>
      <c r="C228" s="61" t="s">
        <v>37</v>
      </c>
      <c r="D228" s="52">
        <v>5</v>
      </c>
      <c r="E228" s="52"/>
      <c r="F228" s="62">
        <f t="shared" si="5"/>
        <v>0</v>
      </c>
      <c r="G228" s="201" t="s">
        <v>2303</v>
      </c>
    </row>
    <row r="229" spans="1:7" ht="31.5" outlineLevel="3" x14ac:dyDescent="0.15">
      <c r="A229" s="61" t="s">
        <v>1360</v>
      </c>
      <c r="B229" s="51" t="s">
        <v>1361</v>
      </c>
      <c r="C229" s="61" t="s">
        <v>37</v>
      </c>
      <c r="D229" s="52">
        <v>1</v>
      </c>
      <c r="E229" s="52"/>
      <c r="F229" s="62">
        <f t="shared" si="5"/>
        <v>0</v>
      </c>
      <c r="G229" s="201" t="s">
        <v>2303</v>
      </c>
    </row>
    <row r="230" spans="1:7" ht="31.5" outlineLevel="3" x14ac:dyDescent="0.15">
      <c r="A230" s="61" t="s">
        <v>1362</v>
      </c>
      <c r="B230" s="51" t="s">
        <v>29</v>
      </c>
      <c r="C230" s="61" t="s">
        <v>30</v>
      </c>
      <c r="D230" s="52">
        <v>4</v>
      </c>
      <c r="E230" s="52"/>
      <c r="F230" s="62">
        <f t="shared" si="5"/>
        <v>0</v>
      </c>
      <c r="G230" s="201" t="s">
        <v>2303</v>
      </c>
    </row>
    <row r="231" spans="1:7" ht="31.5" outlineLevel="3" x14ac:dyDescent="0.15">
      <c r="A231" s="61" t="s">
        <v>1363</v>
      </c>
      <c r="B231" s="51" t="s">
        <v>31</v>
      </c>
      <c r="C231" s="61" t="s">
        <v>30</v>
      </c>
      <c r="D231" s="52">
        <v>0.8</v>
      </c>
      <c r="E231" s="52"/>
      <c r="F231" s="62">
        <f t="shared" si="5"/>
        <v>0</v>
      </c>
      <c r="G231" s="201" t="s">
        <v>2303</v>
      </c>
    </row>
    <row r="232" spans="1:7" ht="31.5" outlineLevel="3" x14ac:dyDescent="0.15">
      <c r="A232" s="61" t="s">
        <v>1364</v>
      </c>
      <c r="B232" s="51" t="s">
        <v>32</v>
      </c>
      <c r="C232" s="61" t="s">
        <v>30</v>
      </c>
      <c r="D232" s="52">
        <v>4.8</v>
      </c>
      <c r="E232" s="52"/>
      <c r="F232" s="62">
        <f t="shared" si="5"/>
        <v>0</v>
      </c>
      <c r="G232" s="201" t="s">
        <v>2303</v>
      </c>
    </row>
    <row r="233" spans="1:7" ht="31.5" outlineLevel="3" x14ac:dyDescent="0.15">
      <c r="A233" s="61" t="s">
        <v>1365</v>
      </c>
      <c r="B233" s="51" t="s">
        <v>34</v>
      </c>
      <c r="C233" s="61" t="s">
        <v>30</v>
      </c>
      <c r="D233" s="52">
        <v>4.8</v>
      </c>
      <c r="E233" s="52"/>
      <c r="F233" s="62">
        <f t="shared" si="5"/>
        <v>0</v>
      </c>
      <c r="G233" s="201" t="s">
        <v>2303</v>
      </c>
    </row>
    <row r="234" spans="1:7" ht="31.5" outlineLevel="3" x14ac:dyDescent="0.15">
      <c r="A234" s="61" t="s">
        <v>1366</v>
      </c>
      <c r="B234" s="51" t="s">
        <v>35</v>
      </c>
      <c r="C234" s="61" t="s">
        <v>30</v>
      </c>
      <c r="D234" s="52">
        <v>4.8</v>
      </c>
      <c r="E234" s="52"/>
      <c r="F234" s="62">
        <f t="shared" si="5"/>
        <v>0</v>
      </c>
      <c r="G234" s="201" t="s">
        <v>2303</v>
      </c>
    </row>
    <row r="235" spans="1:7" ht="31.5" outlineLevel="3" x14ac:dyDescent="0.15">
      <c r="A235" s="61" t="s">
        <v>1367</v>
      </c>
      <c r="B235" s="51" t="s">
        <v>1222</v>
      </c>
      <c r="C235" s="61" t="s">
        <v>5</v>
      </c>
      <c r="D235" s="52">
        <v>187</v>
      </c>
      <c r="E235" s="52"/>
      <c r="F235" s="62">
        <f t="shared" si="5"/>
        <v>0</v>
      </c>
      <c r="G235" s="201" t="s">
        <v>2303</v>
      </c>
    </row>
    <row r="236" spans="1:7" ht="31.5" outlineLevel="3" x14ac:dyDescent="0.15">
      <c r="A236" s="61" t="s">
        <v>1368</v>
      </c>
      <c r="B236" s="51" t="s">
        <v>1188</v>
      </c>
      <c r="C236" s="61" t="s">
        <v>18</v>
      </c>
      <c r="D236" s="52">
        <v>10</v>
      </c>
      <c r="E236" s="52"/>
      <c r="F236" s="62">
        <f t="shared" si="5"/>
        <v>0</v>
      </c>
      <c r="G236" s="201" t="s">
        <v>2303</v>
      </c>
    </row>
    <row r="237" spans="1:7" ht="31.5" outlineLevel="3" x14ac:dyDescent="0.15">
      <c r="A237" s="61" t="s">
        <v>1369</v>
      </c>
      <c r="B237" s="51" t="s">
        <v>1370</v>
      </c>
      <c r="C237" s="61" t="s">
        <v>18</v>
      </c>
      <c r="D237" s="52">
        <v>10</v>
      </c>
      <c r="E237" s="52"/>
      <c r="F237" s="62">
        <f t="shared" si="5"/>
        <v>0</v>
      </c>
      <c r="G237" s="201" t="s">
        <v>2303</v>
      </c>
    </row>
    <row r="238" spans="1:7" ht="31.5" outlineLevel="3" x14ac:dyDescent="0.15">
      <c r="A238" s="61" t="s">
        <v>1371</v>
      </c>
      <c r="B238" s="51" t="s">
        <v>1190</v>
      </c>
      <c r="C238" s="61" t="s">
        <v>18</v>
      </c>
      <c r="D238" s="52">
        <v>10</v>
      </c>
      <c r="E238" s="52"/>
      <c r="F238" s="62">
        <f t="shared" si="5"/>
        <v>0</v>
      </c>
      <c r="G238" s="201" t="s">
        <v>2303</v>
      </c>
    </row>
    <row r="239" spans="1:7" ht="31.5" outlineLevel="3" x14ac:dyDescent="0.15">
      <c r="A239" s="61" t="s">
        <v>1372</v>
      </c>
      <c r="B239" s="51" t="s">
        <v>1228</v>
      </c>
      <c r="C239" s="61" t="s">
        <v>30</v>
      </c>
      <c r="D239" s="52">
        <v>56.1</v>
      </c>
      <c r="E239" s="52"/>
      <c r="F239" s="62">
        <f t="shared" si="5"/>
        <v>0</v>
      </c>
      <c r="G239" s="201" t="s">
        <v>2303</v>
      </c>
    </row>
    <row r="240" spans="1:7" ht="31.5" outlineLevel="3" x14ac:dyDescent="0.15">
      <c r="A240" s="61" t="s">
        <v>1373</v>
      </c>
      <c r="B240" s="51" t="s">
        <v>1230</v>
      </c>
      <c r="C240" s="61" t="s">
        <v>30</v>
      </c>
      <c r="D240" s="52">
        <v>56.1</v>
      </c>
      <c r="E240" s="52"/>
      <c r="F240" s="62">
        <f t="shared" si="5"/>
        <v>0</v>
      </c>
      <c r="G240" s="201" t="s">
        <v>2303</v>
      </c>
    </row>
    <row r="241" spans="1:7" ht="31.5" outlineLevel="3" x14ac:dyDescent="0.15">
      <c r="A241" s="61" t="s">
        <v>1374</v>
      </c>
      <c r="B241" s="51" t="s">
        <v>1155</v>
      </c>
      <c r="C241" s="61" t="s">
        <v>30</v>
      </c>
      <c r="D241" s="52">
        <v>56.1</v>
      </c>
      <c r="E241" s="52"/>
      <c r="F241" s="62">
        <f t="shared" si="5"/>
        <v>0</v>
      </c>
      <c r="G241" s="201" t="s">
        <v>2303</v>
      </c>
    </row>
    <row r="242" spans="1:7" ht="31.5" outlineLevel="3" x14ac:dyDescent="0.15">
      <c r="A242" s="61" t="s">
        <v>1375</v>
      </c>
      <c r="B242" s="51" t="s">
        <v>1233</v>
      </c>
      <c r="C242" s="61" t="s">
        <v>5</v>
      </c>
      <c r="D242" s="52">
        <v>187</v>
      </c>
      <c r="E242" s="52"/>
      <c r="F242" s="62">
        <f t="shared" si="5"/>
        <v>0</v>
      </c>
      <c r="G242" s="201" t="s">
        <v>2303</v>
      </c>
    </row>
    <row r="243" spans="1:7" ht="31.5" outlineLevel="3" x14ac:dyDescent="0.15">
      <c r="A243" s="61" t="s">
        <v>1376</v>
      </c>
      <c r="B243" s="51" t="s">
        <v>1222</v>
      </c>
      <c r="C243" s="61" t="s">
        <v>5</v>
      </c>
      <c r="D243" s="52">
        <v>10.5</v>
      </c>
      <c r="E243" s="52"/>
      <c r="F243" s="62">
        <f t="shared" si="5"/>
        <v>0</v>
      </c>
      <c r="G243" s="201" t="s">
        <v>2303</v>
      </c>
    </row>
    <row r="244" spans="1:7" ht="31.5" outlineLevel="3" x14ac:dyDescent="0.15">
      <c r="A244" s="61" t="s">
        <v>1377</v>
      </c>
      <c r="B244" s="51" t="s">
        <v>1152</v>
      </c>
      <c r="C244" s="61" t="s">
        <v>30</v>
      </c>
      <c r="D244" s="52">
        <v>14.32</v>
      </c>
      <c r="E244" s="52"/>
      <c r="F244" s="62">
        <f t="shared" si="5"/>
        <v>0</v>
      </c>
      <c r="G244" s="201" t="s">
        <v>2303</v>
      </c>
    </row>
    <row r="245" spans="1:7" ht="31.5" outlineLevel="3" x14ac:dyDescent="0.15">
      <c r="A245" s="61" t="s">
        <v>1378</v>
      </c>
      <c r="B245" s="51" t="s">
        <v>1238</v>
      </c>
      <c r="C245" s="61" t="s">
        <v>713</v>
      </c>
      <c r="D245" s="52">
        <v>35.799999999999997</v>
      </c>
      <c r="E245" s="52"/>
      <c r="F245" s="62">
        <f t="shared" si="5"/>
        <v>0</v>
      </c>
      <c r="G245" s="201" t="s">
        <v>2303</v>
      </c>
    </row>
    <row r="246" spans="1:7" ht="31.5" outlineLevel="3" x14ac:dyDescent="0.15">
      <c r="A246" s="61" t="s">
        <v>1379</v>
      </c>
      <c r="B246" s="51" t="s">
        <v>1188</v>
      </c>
      <c r="C246" s="61" t="s">
        <v>18</v>
      </c>
      <c r="D246" s="52">
        <v>2</v>
      </c>
      <c r="E246" s="52"/>
      <c r="F246" s="62">
        <f t="shared" si="5"/>
        <v>0</v>
      </c>
      <c r="G246" s="201" t="s">
        <v>2303</v>
      </c>
    </row>
    <row r="247" spans="1:7" ht="31.5" outlineLevel="3" x14ac:dyDescent="0.15">
      <c r="A247" s="61" t="s">
        <v>1380</v>
      </c>
      <c r="B247" s="51" t="s">
        <v>1370</v>
      </c>
      <c r="C247" s="61" t="s">
        <v>18</v>
      </c>
      <c r="D247" s="52">
        <v>1</v>
      </c>
      <c r="E247" s="52"/>
      <c r="F247" s="62">
        <f t="shared" si="5"/>
        <v>0</v>
      </c>
      <c r="G247" s="201" t="s">
        <v>2303</v>
      </c>
    </row>
    <row r="248" spans="1:7" ht="31.5" outlineLevel="3" x14ac:dyDescent="0.15">
      <c r="A248" s="61" t="s">
        <v>1381</v>
      </c>
      <c r="B248" s="51" t="s">
        <v>1382</v>
      </c>
      <c r="C248" s="61" t="s">
        <v>18</v>
      </c>
      <c r="D248" s="52">
        <v>1</v>
      </c>
      <c r="E248" s="52"/>
      <c r="F248" s="62">
        <f t="shared" si="5"/>
        <v>0</v>
      </c>
      <c r="G248" s="201" t="s">
        <v>2303</v>
      </c>
    </row>
    <row r="249" spans="1:7" ht="31.5" outlineLevel="3" x14ac:dyDescent="0.15">
      <c r="A249" s="61" t="s">
        <v>1383</v>
      </c>
      <c r="B249" s="51" t="s">
        <v>1190</v>
      </c>
      <c r="C249" s="61" t="s">
        <v>18</v>
      </c>
      <c r="D249" s="52">
        <v>2</v>
      </c>
      <c r="E249" s="52"/>
      <c r="F249" s="62">
        <f t="shared" si="5"/>
        <v>0</v>
      </c>
      <c r="G249" s="201" t="s">
        <v>2303</v>
      </c>
    </row>
    <row r="250" spans="1:7" ht="31.5" outlineLevel="3" x14ac:dyDescent="0.15">
      <c r="A250" s="61" t="s">
        <v>1384</v>
      </c>
      <c r="B250" s="51" t="s">
        <v>1155</v>
      </c>
      <c r="C250" s="61" t="s">
        <v>30</v>
      </c>
      <c r="D250" s="52">
        <v>3.36</v>
      </c>
      <c r="E250" s="52"/>
      <c r="F250" s="62">
        <f t="shared" si="5"/>
        <v>0</v>
      </c>
      <c r="G250" s="201" t="s">
        <v>2303</v>
      </c>
    </row>
    <row r="251" spans="1:7" ht="31.5" outlineLevel="3" x14ac:dyDescent="0.15">
      <c r="A251" s="61" t="s">
        <v>1385</v>
      </c>
      <c r="B251" s="51" t="s">
        <v>1207</v>
      </c>
      <c r="C251" s="61" t="s">
        <v>1205</v>
      </c>
      <c r="D251" s="52">
        <v>2</v>
      </c>
      <c r="E251" s="52"/>
      <c r="F251" s="62">
        <f t="shared" si="5"/>
        <v>0</v>
      </c>
      <c r="G251" s="201" t="s">
        <v>2303</v>
      </c>
    </row>
    <row r="252" spans="1:7" ht="31.5" outlineLevel="3" x14ac:dyDescent="0.15">
      <c r="A252" s="61" t="s">
        <v>1386</v>
      </c>
      <c r="B252" s="51" t="s">
        <v>1209</v>
      </c>
      <c r="C252" s="61" t="s">
        <v>1210</v>
      </c>
      <c r="D252" s="52">
        <v>-4</v>
      </c>
      <c r="E252" s="52"/>
      <c r="F252" s="62">
        <f t="shared" si="5"/>
        <v>0</v>
      </c>
      <c r="G252" s="201" t="s">
        <v>2303</v>
      </c>
    </row>
    <row r="253" spans="1:7" ht="31.5" outlineLevel="3" x14ac:dyDescent="0.15">
      <c r="A253" s="61" t="s">
        <v>1387</v>
      </c>
      <c r="B253" s="51" t="s">
        <v>1198</v>
      </c>
      <c r="C253" s="61" t="s">
        <v>5</v>
      </c>
      <c r="D253" s="52">
        <v>9.1</v>
      </c>
      <c r="E253" s="52"/>
      <c r="F253" s="62">
        <f t="shared" si="5"/>
        <v>0</v>
      </c>
      <c r="G253" s="201" t="s">
        <v>2303</v>
      </c>
    </row>
    <row r="254" spans="1:7" ht="31.5" outlineLevel="3" x14ac:dyDescent="0.15">
      <c r="A254" s="61" t="s">
        <v>1388</v>
      </c>
      <c r="B254" s="51" t="s">
        <v>1389</v>
      </c>
      <c r="C254" s="61" t="s">
        <v>5</v>
      </c>
      <c r="D254" s="52">
        <v>1.8</v>
      </c>
      <c r="E254" s="52"/>
      <c r="F254" s="62">
        <f t="shared" si="5"/>
        <v>0</v>
      </c>
      <c r="G254" s="201" t="s">
        <v>2303</v>
      </c>
    </row>
    <row r="255" spans="1:7" ht="31.5" outlineLevel="3" x14ac:dyDescent="0.15">
      <c r="A255" s="61" t="s">
        <v>1390</v>
      </c>
      <c r="B255" s="51" t="s">
        <v>1160</v>
      </c>
      <c r="C255" s="61" t="s">
        <v>30</v>
      </c>
      <c r="D255" s="52">
        <v>10.96</v>
      </c>
      <c r="E255" s="52"/>
      <c r="F255" s="62">
        <f t="shared" si="5"/>
        <v>0</v>
      </c>
      <c r="G255" s="201" t="s">
        <v>2303</v>
      </c>
    </row>
    <row r="256" spans="1:7" ht="31.5" outlineLevel="3" x14ac:dyDescent="0.15">
      <c r="A256" s="61" t="s">
        <v>1391</v>
      </c>
      <c r="B256" s="51" t="s">
        <v>1161</v>
      </c>
      <c r="C256" s="61" t="s">
        <v>30</v>
      </c>
      <c r="D256" s="52">
        <v>59.46</v>
      </c>
      <c r="E256" s="52"/>
      <c r="F256" s="62">
        <f t="shared" si="5"/>
        <v>0</v>
      </c>
      <c r="G256" s="201" t="s">
        <v>2303</v>
      </c>
    </row>
    <row r="257" spans="1:7" ht="31.5" outlineLevel="3" x14ac:dyDescent="0.15">
      <c r="A257" s="61" t="s">
        <v>1392</v>
      </c>
      <c r="B257" s="51" t="s">
        <v>1162</v>
      </c>
      <c r="C257" s="61" t="s">
        <v>30</v>
      </c>
      <c r="D257" s="52">
        <v>59.46</v>
      </c>
      <c r="E257" s="52"/>
      <c r="F257" s="62">
        <f t="shared" si="5"/>
        <v>0</v>
      </c>
      <c r="G257" s="201" t="s">
        <v>2303</v>
      </c>
    </row>
    <row r="258" spans="1:7" ht="31.5" outlineLevel="3" x14ac:dyDescent="0.15">
      <c r="A258" s="61" t="s">
        <v>1393</v>
      </c>
      <c r="B258" s="51" t="s">
        <v>1163</v>
      </c>
      <c r="C258" s="61" t="s">
        <v>30</v>
      </c>
      <c r="D258" s="52">
        <v>25.404</v>
      </c>
      <c r="E258" s="52"/>
      <c r="F258" s="62">
        <f t="shared" si="5"/>
        <v>0</v>
      </c>
      <c r="G258" s="201" t="s">
        <v>2303</v>
      </c>
    </row>
    <row r="259" spans="1:7" ht="31.5" outlineLevel="3" x14ac:dyDescent="0.15">
      <c r="A259" s="61" t="s">
        <v>1394</v>
      </c>
      <c r="B259" s="51" t="s">
        <v>1164</v>
      </c>
      <c r="C259" s="61" t="s">
        <v>30</v>
      </c>
      <c r="D259" s="52">
        <v>25.404</v>
      </c>
      <c r="E259" s="52"/>
      <c r="F259" s="62">
        <f t="shared" si="5"/>
        <v>0</v>
      </c>
      <c r="G259" s="201" t="s">
        <v>2303</v>
      </c>
    </row>
    <row r="260" spans="1:7" ht="21.75" customHeight="1" x14ac:dyDescent="0.15">
      <c r="A260" s="209" t="s">
        <v>1891</v>
      </c>
      <c r="B260" s="210"/>
      <c r="C260" s="74"/>
      <c r="D260" s="74"/>
      <c r="E260" s="74"/>
      <c r="F260" s="134">
        <f>F156+F102+F86+F6</f>
        <v>0</v>
      </c>
      <c r="G260" s="74"/>
    </row>
  </sheetData>
  <mergeCells count="3">
    <mergeCell ref="A3:G3"/>
    <mergeCell ref="B2:E2"/>
    <mergeCell ref="A260:B26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9CCFF"/>
  </sheetPr>
  <dimension ref="A1:G78"/>
  <sheetViews>
    <sheetView zoomScale="85" zoomScaleNormal="85" workbookViewId="0">
      <selection activeCell="A3" sqref="A3:G3"/>
    </sheetView>
  </sheetViews>
  <sheetFormatPr defaultColWidth="9.140625" defaultRowHeight="11.25" outlineLevelRow="3" x14ac:dyDescent="0.25"/>
  <cols>
    <col min="1" max="1" width="6" style="155" customWidth="1"/>
    <col min="2" max="2" width="50.5703125" style="153" customWidth="1"/>
    <col min="3" max="3" width="11" style="155" customWidth="1"/>
    <col min="4" max="4" width="9.140625" style="153"/>
    <col min="5" max="5" width="12.28515625" style="153" customWidth="1"/>
    <col min="6" max="6" width="15.42578125" style="157" customWidth="1"/>
    <col min="7" max="7" width="27.28515625" style="153" customWidth="1"/>
    <col min="8" max="16384" width="9.140625" style="153"/>
  </cols>
  <sheetData>
    <row r="1" spans="1:7" ht="22.5" customHeight="1" x14ac:dyDescent="0.25">
      <c r="A1" s="105"/>
      <c r="B1" s="106" t="s">
        <v>1864</v>
      </c>
      <c r="C1" s="110"/>
      <c r="D1" s="78"/>
      <c r="E1" s="78"/>
      <c r="F1" s="120"/>
      <c r="G1" s="78"/>
    </row>
    <row r="2" spans="1:7" ht="24" customHeight="1" x14ac:dyDescent="0.25">
      <c r="A2" s="54"/>
      <c r="B2" s="202" t="s">
        <v>2185</v>
      </c>
      <c r="C2" s="202"/>
      <c r="D2" s="202"/>
      <c r="E2" s="202"/>
      <c r="F2" s="120"/>
      <c r="G2" s="78"/>
    </row>
    <row r="3" spans="1:7" ht="18.75" customHeight="1" x14ac:dyDescent="0.25">
      <c r="A3" s="208" t="s">
        <v>2316</v>
      </c>
      <c r="B3" s="208"/>
      <c r="C3" s="208"/>
      <c r="D3" s="208"/>
      <c r="E3" s="208"/>
      <c r="F3" s="208"/>
      <c r="G3" s="208"/>
    </row>
    <row r="4" spans="1:7" ht="31.5" x14ac:dyDescent="0.2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7.25" customHeight="1" outlineLevel="1" x14ac:dyDescent="0.25">
      <c r="A5" s="159" t="s">
        <v>40</v>
      </c>
      <c r="B5" s="160" t="s">
        <v>1890</v>
      </c>
      <c r="C5" s="159" t="s">
        <v>1</v>
      </c>
      <c r="D5" s="161"/>
      <c r="E5" s="161"/>
      <c r="F5" s="162">
        <f>SUM(F6:F34)</f>
        <v>0</v>
      </c>
      <c r="G5" s="163" t="s">
        <v>1</v>
      </c>
    </row>
    <row r="6" spans="1:7" ht="31.5" outlineLevel="3" x14ac:dyDescent="0.25">
      <c r="A6" s="158" t="s">
        <v>61</v>
      </c>
      <c r="B6" s="152" t="s">
        <v>1061</v>
      </c>
      <c r="C6" s="154" t="s">
        <v>5</v>
      </c>
      <c r="D6" s="156">
        <v>14</v>
      </c>
      <c r="E6" s="156"/>
      <c r="F6" s="62">
        <f t="shared" ref="F6:F34" si="0">D6*E6</f>
        <v>0</v>
      </c>
      <c r="G6" s="201" t="s">
        <v>2303</v>
      </c>
    </row>
    <row r="7" spans="1:7" ht="31.5" outlineLevel="3" x14ac:dyDescent="0.25">
      <c r="A7" s="158" t="s">
        <v>243</v>
      </c>
      <c r="B7" s="152" t="s">
        <v>1062</v>
      </c>
      <c r="C7" s="154" t="s">
        <v>5</v>
      </c>
      <c r="D7" s="156">
        <v>3</v>
      </c>
      <c r="E7" s="156"/>
      <c r="F7" s="62">
        <f t="shared" si="0"/>
        <v>0</v>
      </c>
      <c r="G7" s="201" t="s">
        <v>2303</v>
      </c>
    </row>
    <row r="8" spans="1:7" ht="31.5" outlineLevel="3" x14ac:dyDescent="0.25">
      <c r="A8" s="158" t="s">
        <v>244</v>
      </c>
      <c r="B8" s="152" t="s">
        <v>1063</v>
      </c>
      <c r="C8" s="154" t="s">
        <v>5</v>
      </c>
      <c r="D8" s="156">
        <v>3</v>
      </c>
      <c r="E8" s="156"/>
      <c r="F8" s="62">
        <f t="shared" si="0"/>
        <v>0</v>
      </c>
      <c r="G8" s="201" t="s">
        <v>2303</v>
      </c>
    </row>
    <row r="9" spans="1:7" ht="31.5" outlineLevel="3" x14ac:dyDescent="0.25">
      <c r="A9" s="158" t="s">
        <v>245</v>
      </c>
      <c r="B9" s="152" t="s">
        <v>1064</v>
      </c>
      <c r="C9" s="154" t="s">
        <v>5</v>
      </c>
      <c r="D9" s="156">
        <v>9.5</v>
      </c>
      <c r="E9" s="156"/>
      <c r="F9" s="62">
        <f t="shared" si="0"/>
        <v>0</v>
      </c>
      <c r="G9" s="201" t="s">
        <v>2303</v>
      </c>
    </row>
    <row r="10" spans="1:7" ht="31.5" outlineLevel="3" x14ac:dyDescent="0.25">
      <c r="A10" s="158" t="s">
        <v>246</v>
      </c>
      <c r="B10" s="152" t="s">
        <v>1065</v>
      </c>
      <c r="C10" s="154" t="s">
        <v>12</v>
      </c>
      <c r="D10" s="156">
        <v>1</v>
      </c>
      <c r="E10" s="156"/>
      <c r="F10" s="62">
        <f t="shared" si="0"/>
        <v>0</v>
      </c>
      <c r="G10" s="201" t="s">
        <v>2303</v>
      </c>
    </row>
    <row r="11" spans="1:7" ht="33.75" outlineLevel="3" x14ac:dyDescent="0.25">
      <c r="A11" s="158" t="s">
        <v>247</v>
      </c>
      <c r="B11" s="152" t="s">
        <v>1066</v>
      </c>
      <c r="C11" s="154" t="s">
        <v>5</v>
      </c>
      <c r="D11" s="156">
        <v>29.5</v>
      </c>
      <c r="E11" s="156"/>
      <c r="F11" s="62">
        <f t="shared" si="0"/>
        <v>0</v>
      </c>
      <c r="G11" s="201" t="s">
        <v>2303</v>
      </c>
    </row>
    <row r="12" spans="1:7" ht="31.5" outlineLevel="3" x14ac:dyDescent="0.25">
      <c r="A12" s="158" t="s">
        <v>363</v>
      </c>
      <c r="B12" s="152" t="s">
        <v>1067</v>
      </c>
      <c r="C12" s="154" t="s">
        <v>5</v>
      </c>
      <c r="D12" s="156">
        <v>21</v>
      </c>
      <c r="E12" s="156"/>
      <c r="F12" s="62">
        <f t="shared" si="0"/>
        <v>0</v>
      </c>
      <c r="G12" s="201" t="s">
        <v>2303</v>
      </c>
    </row>
    <row r="13" spans="1:7" ht="31.5" outlineLevel="3" x14ac:dyDescent="0.25">
      <c r="A13" s="158" t="s">
        <v>364</v>
      </c>
      <c r="B13" s="152" t="s">
        <v>1068</v>
      </c>
      <c r="C13" s="154" t="s">
        <v>5</v>
      </c>
      <c r="D13" s="156">
        <v>10</v>
      </c>
      <c r="E13" s="156"/>
      <c r="F13" s="62">
        <f t="shared" si="0"/>
        <v>0</v>
      </c>
      <c r="G13" s="201" t="s">
        <v>2303</v>
      </c>
    </row>
    <row r="14" spans="1:7" ht="31.5" outlineLevel="3" x14ac:dyDescent="0.25">
      <c r="A14" s="158" t="s">
        <v>365</v>
      </c>
      <c r="B14" s="152" t="s">
        <v>1069</v>
      </c>
      <c r="C14" s="154" t="s">
        <v>5</v>
      </c>
      <c r="D14" s="156">
        <v>31</v>
      </c>
      <c r="E14" s="156"/>
      <c r="F14" s="62">
        <f t="shared" si="0"/>
        <v>0</v>
      </c>
      <c r="G14" s="201" t="s">
        <v>2303</v>
      </c>
    </row>
    <row r="15" spans="1:7" ht="31.5" outlineLevel="3" x14ac:dyDescent="0.25">
      <c r="A15" s="158" t="s">
        <v>366</v>
      </c>
      <c r="B15" s="152" t="s">
        <v>1070</v>
      </c>
      <c r="C15" s="154" t="s">
        <v>5</v>
      </c>
      <c r="D15" s="156">
        <v>38</v>
      </c>
      <c r="E15" s="156"/>
      <c r="F15" s="62">
        <f t="shared" si="0"/>
        <v>0</v>
      </c>
      <c r="G15" s="201" t="s">
        <v>2303</v>
      </c>
    </row>
    <row r="16" spans="1:7" ht="31.5" outlineLevel="3" x14ac:dyDescent="0.25">
      <c r="A16" s="158" t="s">
        <v>367</v>
      </c>
      <c r="B16" s="152" t="s">
        <v>1071</v>
      </c>
      <c r="C16" s="154" t="s">
        <v>5</v>
      </c>
      <c r="D16" s="156">
        <v>12.5</v>
      </c>
      <c r="E16" s="156"/>
      <c r="F16" s="62">
        <f t="shared" si="0"/>
        <v>0</v>
      </c>
      <c r="G16" s="201" t="s">
        <v>2303</v>
      </c>
    </row>
    <row r="17" spans="1:7" ht="31.5" outlineLevel="3" x14ac:dyDescent="0.25">
      <c r="A17" s="158" t="s">
        <v>368</v>
      </c>
      <c r="B17" s="152" t="s">
        <v>1072</v>
      </c>
      <c r="C17" s="154" t="s">
        <v>5</v>
      </c>
      <c r="D17" s="156">
        <v>10</v>
      </c>
      <c r="E17" s="156"/>
      <c r="F17" s="62">
        <f t="shared" si="0"/>
        <v>0</v>
      </c>
      <c r="G17" s="201" t="s">
        <v>2303</v>
      </c>
    </row>
    <row r="18" spans="1:7" ht="31.5" outlineLevel="3" x14ac:dyDescent="0.25">
      <c r="A18" s="158" t="s">
        <v>369</v>
      </c>
      <c r="B18" s="152" t="s">
        <v>1073</v>
      </c>
      <c r="C18" s="154" t="s">
        <v>18</v>
      </c>
      <c r="D18" s="156">
        <v>3</v>
      </c>
      <c r="E18" s="156"/>
      <c r="F18" s="62">
        <f t="shared" si="0"/>
        <v>0</v>
      </c>
      <c r="G18" s="201" t="s">
        <v>2303</v>
      </c>
    </row>
    <row r="19" spans="1:7" ht="33.75" outlineLevel="3" x14ac:dyDescent="0.25">
      <c r="A19" s="158" t="s">
        <v>370</v>
      </c>
      <c r="B19" s="152" t="s">
        <v>1074</v>
      </c>
      <c r="C19" s="154" t="s">
        <v>18</v>
      </c>
      <c r="D19" s="156">
        <v>25</v>
      </c>
      <c r="E19" s="156"/>
      <c r="F19" s="62">
        <f t="shared" si="0"/>
        <v>0</v>
      </c>
      <c r="G19" s="201" t="s">
        <v>2303</v>
      </c>
    </row>
    <row r="20" spans="1:7" ht="33.75" outlineLevel="3" x14ac:dyDescent="0.25">
      <c r="A20" s="158" t="s">
        <v>371</v>
      </c>
      <c r="B20" s="152" t="s">
        <v>1075</v>
      </c>
      <c r="C20" s="154" t="s">
        <v>18</v>
      </c>
      <c r="D20" s="156">
        <v>6</v>
      </c>
      <c r="E20" s="156"/>
      <c r="F20" s="62">
        <f t="shared" si="0"/>
        <v>0</v>
      </c>
      <c r="G20" s="201" t="s">
        <v>2303</v>
      </c>
    </row>
    <row r="21" spans="1:7" ht="31.5" outlineLevel="3" x14ac:dyDescent="0.25">
      <c r="A21" s="158" t="s">
        <v>1414</v>
      </c>
      <c r="B21" s="152" t="s">
        <v>1076</v>
      </c>
      <c r="C21" s="154" t="s">
        <v>18</v>
      </c>
      <c r="D21" s="156">
        <v>1</v>
      </c>
      <c r="E21" s="156"/>
      <c r="F21" s="62">
        <f t="shared" si="0"/>
        <v>0</v>
      </c>
      <c r="G21" s="201" t="s">
        <v>2303</v>
      </c>
    </row>
    <row r="22" spans="1:7" ht="31.5" outlineLevel="3" x14ac:dyDescent="0.25">
      <c r="A22" s="158" t="s">
        <v>1416</v>
      </c>
      <c r="B22" s="152" t="s">
        <v>1077</v>
      </c>
      <c r="C22" s="154" t="s">
        <v>18</v>
      </c>
      <c r="D22" s="156">
        <v>4</v>
      </c>
      <c r="E22" s="156"/>
      <c r="F22" s="62">
        <f t="shared" si="0"/>
        <v>0</v>
      </c>
      <c r="G22" s="201" t="s">
        <v>2303</v>
      </c>
    </row>
    <row r="23" spans="1:7" ht="31.5" outlineLevel="3" x14ac:dyDescent="0.25">
      <c r="A23" s="158" t="s">
        <v>1418</v>
      </c>
      <c r="B23" s="152" t="s">
        <v>1078</v>
      </c>
      <c r="C23" s="154" t="s">
        <v>18</v>
      </c>
      <c r="D23" s="156">
        <v>4</v>
      </c>
      <c r="E23" s="156"/>
      <c r="F23" s="62">
        <f t="shared" si="0"/>
        <v>0</v>
      </c>
      <c r="G23" s="201" t="s">
        <v>2303</v>
      </c>
    </row>
    <row r="24" spans="1:7" ht="31.5" outlineLevel="3" x14ac:dyDescent="0.25">
      <c r="A24" s="158" t="s">
        <v>1420</v>
      </c>
      <c r="B24" s="152" t="s">
        <v>1079</v>
      </c>
      <c r="C24" s="154" t="s">
        <v>18</v>
      </c>
      <c r="D24" s="156">
        <v>2</v>
      </c>
      <c r="E24" s="156"/>
      <c r="F24" s="62">
        <f t="shared" si="0"/>
        <v>0</v>
      </c>
      <c r="G24" s="201" t="s">
        <v>2303</v>
      </c>
    </row>
    <row r="25" spans="1:7" ht="31.5" outlineLevel="3" x14ac:dyDescent="0.25">
      <c r="A25" s="158" t="s">
        <v>1422</v>
      </c>
      <c r="B25" s="152" t="s">
        <v>1080</v>
      </c>
      <c r="C25" s="154" t="s">
        <v>18</v>
      </c>
      <c r="D25" s="156">
        <v>1</v>
      </c>
      <c r="E25" s="156"/>
      <c r="F25" s="62">
        <f t="shared" si="0"/>
        <v>0</v>
      </c>
      <c r="G25" s="201" t="s">
        <v>2303</v>
      </c>
    </row>
    <row r="26" spans="1:7" ht="31.5" outlineLevel="3" x14ac:dyDescent="0.25">
      <c r="A26" s="158" t="s">
        <v>1424</v>
      </c>
      <c r="B26" s="152" t="s">
        <v>1081</v>
      </c>
      <c r="C26" s="154" t="s">
        <v>18</v>
      </c>
      <c r="D26" s="156">
        <v>2</v>
      </c>
      <c r="E26" s="156"/>
      <c r="F26" s="62">
        <f t="shared" si="0"/>
        <v>0</v>
      </c>
      <c r="G26" s="201" t="s">
        <v>2303</v>
      </c>
    </row>
    <row r="27" spans="1:7" ht="31.5" outlineLevel="3" x14ac:dyDescent="0.25">
      <c r="A27" s="158" t="s">
        <v>1426</v>
      </c>
      <c r="B27" s="152" t="s">
        <v>1082</v>
      </c>
      <c r="C27" s="154" t="s">
        <v>18</v>
      </c>
      <c r="D27" s="156">
        <v>3</v>
      </c>
      <c r="E27" s="156"/>
      <c r="F27" s="62">
        <f t="shared" si="0"/>
        <v>0</v>
      </c>
      <c r="G27" s="201" t="s">
        <v>2303</v>
      </c>
    </row>
    <row r="28" spans="1:7" ht="31.5" outlineLevel="3" x14ac:dyDescent="0.25">
      <c r="A28" s="158" t="s">
        <v>1428</v>
      </c>
      <c r="B28" s="152" t="s">
        <v>29</v>
      </c>
      <c r="C28" s="154" t="s">
        <v>30</v>
      </c>
      <c r="D28" s="156">
        <v>1</v>
      </c>
      <c r="E28" s="156"/>
      <c r="F28" s="62">
        <f t="shared" si="0"/>
        <v>0</v>
      </c>
      <c r="G28" s="201" t="s">
        <v>2303</v>
      </c>
    </row>
    <row r="29" spans="1:7" ht="31.5" outlineLevel="3" x14ac:dyDescent="0.25">
      <c r="A29" s="158" t="s">
        <v>1431</v>
      </c>
      <c r="B29" s="152" t="s">
        <v>31</v>
      </c>
      <c r="C29" s="154" t="s">
        <v>30</v>
      </c>
      <c r="D29" s="156">
        <v>0.2</v>
      </c>
      <c r="E29" s="156"/>
      <c r="F29" s="62">
        <f t="shared" si="0"/>
        <v>0</v>
      </c>
      <c r="G29" s="201" t="s">
        <v>2303</v>
      </c>
    </row>
    <row r="30" spans="1:7" ht="31.5" outlineLevel="3" x14ac:dyDescent="0.25">
      <c r="A30" s="158" t="s">
        <v>1433</v>
      </c>
      <c r="B30" s="152" t="s">
        <v>32</v>
      </c>
      <c r="C30" s="154" t="s">
        <v>30</v>
      </c>
      <c r="D30" s="156">
        <v>1.2</v>
      </c>
      <c r="E30" s="156"/>
      <c r="F30" s="62">
        <f t="shared" si="0"/>
        <v>0</v>
      </c>
      <c r="G30" s="201" t="s">
        <v>2303</v>
      </c>
    </row>
    <row r="31" spans="1:7" ht="31.5" outlineLevel="3" x14ac:dyDescent="0.25">
      <c r="A31" s="158" t="s">
        <v>1435</v>
      </c>
      <c r="B31" s="152" t="s">
        <v>34</v>
      </c>
      <c r="C31" s="154" t="s">
        <v>30</v>
      </c>
      <c r="D31" s="156">
        <v>1.2</v>
      </c>
      <c r="E31" s="156"/>
      <c r="F31" s="62">
        <f t="shared" si="0"/>
        <v>0</v>
      </c>
      <c r="G31" s="201" t="s">
        <v>2303</v>
      </c>
    </row>
    <row r="32" spans="1:7" ht="31.5" outlineLevel="3" x14ac:dyDescent="0.25">
      <c r="A32" s="158" t="s">
        <v>1437</v>
      </c>
      <c r="B32" s="152" t="s">
        <v>35</v>
      </c>
      <c r="C32" s="154" t="s">
        <v>30</v>
      </c>
      <c r="D32" s="156">
        <v>1.2</v>
      </c>
      <c r="E32" s="156"/>
      <c r="F32" s="62">
        <f t="shared" si="0"/>
        <v>0</v>
      </c>
      <c r="G32" s="201" t="s">
        <v>2303</v>
      </c>
    </row>
    <row r="33" spans="1:7" ht="31.5" outlineLevel="3" x14ac:dyDescent="0.25">
      <c r="A33" s="158" t="s">
        <v>1439</v>
      </c>
      <c r="B33" s="152" t="s">
        <v>1083</v>
      </c>
      <c r="C33" s="154" t="s">
        <v>1084</v>
      </c>
      <c r="D33" s="156">
        <v>1</v>
      </c>
      <c r="E33" s="156"/>
      <c r="F33" s="62">
        <f t="shared" si="0"/>
        <v>0</v>
      </c>
      <c r="G33" s="201" t="s">
        <v>2303</v>
      </c>
    </row>
    <row r="34" spans="1:7" ht="31.5" outlineLevel="3" x14ac:dyDescent="0.25">
      <c r="A34" s="158" t="s">
        <v>1441</v>
      </c>
      <c r="B34" s="152" t="s">
        <v>1085</v>
      </c>
      <c r="C34" s="154" t="s">
        <v>1084</v>
      </c>
      <c r="D34" s="156">
        <v>1</v>
      </c>
      <c r="E34" s="156"/>
      <c r="F34" s="62">
        <f t="shared" si="0"/>
        <v>0</v>
      </c>
      <c r="G34" s="201" t="s">
        <v>2303</v>
      </c>
    </row>
    <row r="35" spans="1:7" ht="21" customHeight="1" outlineLevel="1" x14ac:dyDescent="0.25">
      <c r="A35" s="159" t="s">
        <v>240</v>
      </c>
      <c r="B35" s="160" t="s">
        <v>1893</v>
      </c>
      <c r="C35" s="159" t="s">
        <v>1</v>
      </c>
      <c r="D35" s="161">
        <v>1</v>
      </c>
      <c r="E35" s="161"/>
      <c r="F35" s="162">
        <f>SUM(F36:F45)</f>
        <v>0</v>
      </c>
      <c r="G35" s="163"/>
    </row>
    <row r="36" spans="1:7" ht="31.5" outlineLevel="3" x14ac:dyDescent="0.25">
      <c r="A36" s="158" t="s">
        <v>47</v>
      </c>
      <c r="B36" s="152" t="s">
        <v>1087</v>
      </c>
      <c r="C36" s="154" t="s">
        <v>5</v>
      </c>
      <c r="D36" s="156">
        <v>4</v>
      </c>
      <c r="E36" s="156"/>
      <c r="F36" s="62">
        <f t="shared" ref="F36:F45" si="1">D36*E36</f>
        <v>0</v>
      </c>
      <c r="G36" s="201" t="s">
        <v>2303</v>
      </c>
    </row>
    <row r="37" spans="1:7" ht="31.5" outlineLevel="3" x14ac:dyDescent="0.25">
      <c r="A37" s="158" t="s">
        <v>372</v>
      </c>
      <c r="B37" s="152" t="s">
        <v>1088</v>
      </c>
      <c r="C37" s="154" t="s">
        <v>5</v>
      </c>
      <c r="D37" s="156">
        <v>4</v>
      </c>
      <c r="E37" s="156"/>
      <c r="F37" s="62">
        <f t="shared" si="1"/>
        <v>0</v>
      </c>
      <c r="G37" s="201" t="s">
        <v>2303</v>
      </c>
    </row>
    <row r="38" spans="1:7" ht="31.5" outlineLevel="3" x14ac:dyDescent="0.25">
      <c r="A38" s="158" t="s">
        <v>373</v>
      </c>
      <c r="B38" s="152" t="s">
        <v>1089</v>
      </c>
      <c r="C38" s="154" t="s">
        <v>18</v>
      </c>
      <c r="D38" s="156">
        <v>2</v>
      </c>
      <c r="E38" s="156"/>
      <c r="F38" s="62">
        <f t="shared" si="1"/>
        <v>0</v>
      </c>
      <c r="G38" s="201" t="s">
        <v>2303</v>
      </c>
    </row>
    <row r="39" spans="1:7" ht="31.5" outlineLevel="3" x14ac:dyDescent="0.25">
      <c r="A39" s="158" t="s">
        <v>374</v>
      </c>
      <c r="B39" s="152" t="s">
        <v>1090</v>
      </c>
      <c r="C39" s="154" t="s">
        <v>18</v>
      </c>
      <c r="D39" s="156">
        <v>2</v>
      </c>
      <c r="E39" s="156"/>
      <c r="F39" s="62">
        <f t="shared" si="1"/>
        <v>0</v>
      </c>
      <c r="G39" s="201" t="s">
        <v>2303</v>
      </c>
    </row>
    <row r="40" spans="1:7" ht="31.5" outlineLevel="3" x14ac:dyDescent="0.25">
      <c r="A40" s="158" t="s">
        <v>375</v>
      </c>
      <c r="B40" s="152" t="s">
        <v>1091</v>
      </c>
      <c r="C40" s="154" t="s">
        <v>37</v>
      </c>
      <c r="D40" s="156">
        <v>2</v>
      </c>
      <c r="E40" s="156"/>
      <c r="F40" s="62">
        <f t="shared" si="1"/>
        <v>0</v>
      </c>
      <c r="G40" s="201" t="s">
        <v>2303</v>
      </c>
    </row>
    <row r="41" spans="1:7" ht="31.5" outlineLevel="3" x14ac:dyDescent="0.25">
      <c r="A41" s="158" t="s">
        <v>1503</v>
      </c>
      <c r="B41" s="152" t="s">
        <v>1092</v>
      </c>
      <c r="C41" s="154" t="s">
        <v>713</v>
      </c>
      <c r="D41" s="156">
        <v>1.6</v>
      </c>
      <c r="E41" s="156"/>
      <c r="F41" s="62">
        <f t="shared" si="1"/>
        <v>0</v>
      </c>
      <c r="G41" s="201" t="s">
        <v>2303</v>
      </c>
    </row>
    <row r="42" spans="1:7" ht="31.5" outlineLevel="3" x14ac:dyDescent="0.25">
      <c r="A42" s="158" t="s">
        <v>1504</v>
      </c>
      <c r="B42" s="152" t="s">
        <v>29</v>
      </c>
      <c r="C42" s="154" t="s">
        <v>30</v>
      </c>
      <c r="D42" s="156">
        <v>0.05</v>
      </c>
      <c r="E42" s="156"/>
      <c r="F42" s="62">
        <f t="shared" si="1"/>
        <v>0</v>
      </c>
      <c r="G42" s="201" t="s">
        <v>2303</v>
      </c>
    </row>
    <row r="43" spans="1:7" ht="31.5" outlineLevel="3" x14ac:dyDescent="0.25">
      <c r="A43" s="158" t="s">
        <v>1505</v>
      </c>
      <c r="B43" s="152" t="s">
        <v>32</v>
      </c>
      <c r="C43" s="154" t="s">
        <v>30</v>
      </c>
      <c r="D43" s="156">
        <v>0.5</v>
      </c>
      <c r="E43" s="156"/>
      <c r="F43" s="62">
        <f t="shared" si="1"/>
        <v>0</v>
      </c>
      <c r="G43" s="201" t="s">
        <v>2303</v>
      </c>
    </row>
    <row r="44" spans="1:7" ht="31.5" outlineLevel="3" x14ac:dyDescent="0.25">
      <c r="A44" s="158" t="s">
        <v>1506</v>
      </c>
      <c r="B44" s="152" t="s">
        <v>34</v>
      </c>
      <c r="C44" s="154" t="s">
        <v>30</v>
      </c>
      <c r="D44" s="156">
        <v>0.5</v>
      </c>
      <c r="E44" s="156"/>
      <c r="F44" s="62">
        <f t="shared" si="1"/>
        <v>0</v>
      </c>
      <c r="G44" s="201" t="s">
        <v>2303</v>
      </c>
    </row>
    <row r="45" spans="1:7" ht="31.5" outlineLevel="3" x14ac:dyDescent="0.25">
      <c r="A45" s="158" t="s">
        <v>1507</v>
      </c>
      <c r="B45" s="152" t="s">
        <v>35</v>
      </c>
      <c r="C45" s="154" t="s">
        <v>30</v>
      </c>
      <c r="D45" s="156">
        <v>0.5</v>
      </c>
      <c r="E45" s="156"/>
      <c r="F45" s="62">
        <f t="shared" si="1"/>
        <v>0</v>
      </c>
      <c r="G45" s="201" t="s">
        <v>2303</v>
      </c>
    </row>
    <row r="46" spans="1:7" ht="15" customHeight="1" outlineLevel="1" x14ac:dyDescent="0.25">
      <c r="A46" s="159" t="s">
        <v>241</v>
      </c>
      <c r="B46" s="160" t="s">
        <v>1913</v>
      </c>
      <c r="C46" s="159" t="s">
        <v>1</v>
      </c>
      <c r="D46" s="161">
        <v>1</v>
      </c>
      <c r="E46" s="161"/>
      <c r="F46" s="162">
        <f>SUM(F47:F77)</f>
        <v>0</v>
      </c>
      <c r="G46" s="163"/>
    </row>
    <row r="47" spans="1:7" ht="31.5" outlineLevel="3" x14ac:dyDescent="0.25">
      <c r="A47" s="158" t="s">
        <v>45</v>
      </c>
      <c r="B47" s="152" t="s">
        <v>1094</v>
      </c>
      <c r="C47" s="154" t="s">
        <v>5</v>
      </c>
      <c r="D47" s="156">
        <v>4.5</v>
      </c>
      <c r="E47" s="156"/>
      <c r="F47" s="62">
        <f t="shared" ref="F47:F77" si="2">D47*E47</f>
        <v>0</v>
      </c>
      <c r="G47" s="201" t="s">
        <v>2303</v>
      </c>
    </row>
    <row r="48" spans="1:7" ht="31.5" outlineLevel="3" x14ac:dyDescent="0.25">
      <c r="A48" s="158" t="s">
        <v>376</v>
      </c>
      <c r="B48" s="152" t="s">
        <v>1095</v>
      </c>
      <c r="C48" s="154" t="s">
        <v>5</v>
      </c>
      <c r="D48" s="156">
        <v>2</v>
      </c>
      <c r="E48" s="156"/>
      <c r="F48" s="62">
        <f t="shared" si="2"/>
        <v>0</v>
      </c>
      <c r="G48" s="201" t="s">
        <v>2303</v>
      </c>
    </row>
    <row r="49" spans="1:7" ht="33.75" outlineLevel="3" x14ac:dyDescent="0.25">
      <c r="A49" s="158" t="s">
        <v>377</v>
      </c>
      <c r="B49" s="152" t="s">
        <v>1096</v>
      </c>
      <c r="C49" s="154" t="s">
        <v>5</v>
      </c>
      <c r="D49" s="156">
        <v>15</v>
      </c>
      <c r="E49" s="156"/>
      <c r="F49" s="62">
        <f t="shared" si="2"/>
        <v>0</v>
      </c>
      <c r="G49" s="201" t="s">
        <v>2303</v>
      </c>
    </row>
    <row r="50" spans="1:7" ht="31.5" outlineLevel="3" x14ac:dyDescent="0.25">
      <c r="A50" s="158" t="s">
        <v>378</v>
      </c>
      <c r="B50" s="152" t="s">
        <v>1097</v>
      </c>
      <c r="C50" s="154" t="s">
        <v>18</v>
      </c>
      <c r="D50" s="156">
        <v>5</v>
      </c>
      <c r="E50" s="156"/>
      <c r="F50" s="62">
        <f t="shared" si="2"/>
        <v>0</v>
      </c>
      <c r="G50" s="201" t="s">
        <v>2303</v>
      </c>
    </row>
    <row r="51" spans="1:7" ht="31.5" outlineLevel="3" x14ac:dyDescent="0.25">
      <c r="A51" s="158" t="s">
        <v>379</v>
      </c>
      <c r="B51" s="152" t="s">
        <v>1098</v>
      </c>
      <c r="C51" s="154" t="s">
        <v>18</v>
      </c>
      <c r="D51" s="156">
        <v>16</v>
      </c>
      <c r="E51" s="156"/>
      <c r="F51" s="62">
        <f t="shared" si="2"/>
        <v>0</v>
      </c>
      <c r="G51" s="201" t="s">
        <v>2303</v>
      </c>
    </row>
    <row r="52" spans="1:7" ht="31.5" outlineLevel="3" x14ac:dyDescent="0.25">
      <c r="A52" s="158" t="s">
        <v>380</v>
      </c>
      <c r="B52" s="152" t="s">
        <v>1099</v>
      </c>
      <c r="C52" s="154" t="s">
        <v>18</v>
      </c>
      <c r="D52" s="156">
        <v>3</v>
      </c>
      <c r="E52" s="156"/>
      <c r="F52" s="62">
        <f t="shared" si="2"/>
        <v>0</v>
      </c>
      <c r="G52" s="201" t="s">
        <v>2303</v>
      </c>
    </row>
    <row r="53" spans="1:7" ht="31.5" outlineLevel="3" x14ac:dyDescent="0.25">
      <c r="A53" s="158" t="s">
        <v>381</v>
      </c>
      <c r="B53" s="152" t="s">
        <v>1100</v>
      </c>
      <c r="C53" s="154" t="s">
        <v>37</v>
      </c>
      <c r="D53" s="156">
        <v>4</v>
      </c>
      <c r="E53" s="156"/>
      <c r="F53" s="62">
        <f t="shared" si="2"/>
        <v>0</v>
      </c>
      <c r="G53" s="201" t="s">
        <v>2303</v>
      </c>
    </row>
    <row r="54" spans="1:7" ht="31.5" outlineLevel="3" x14ac:dyDescent="0.25">
      <c r="A54" s="158" t="s">
        <v>382</v>
      </c>
      <c r="B54" s="152" t="s">
        <v>1101</v>
      </c>
      <c r="C54" s="154" t="s">
        <v>37</v>
      </c>
      <c r="D54" s="156">
        <v>4</v>
      </c>
      <c r="E54" s="156"/>
      <c r="F54" s="62">
        <f t="shared" si="2"/>
        <v>0</v>
      </c>
      <c r="G54" s="201" t="s">
        <v>2303</v>
      </c>
    </row>
    <row r="55" spans="1:7" ht="31.5" outlineLevel="3" x14ac:dyDescent="0.25">
      <c r="A55" s="158" t="s">
        <v>383</v>
      </c>
      <c r="B55" s="152" t="s">
        <v>1102</v>
      </c>
      <c r="C55" s="154" t="s">
        <v>18</v>
      </c>
      <c r="D55" s="156">
        <v>4</v>
      </c>
      <c r="E55" s="156"/>
      <c r="F55" s="62">
        <f t="shared" si="2"/>
        <v>0</v>
      </c>
      <c r="G55" s="201" t="s">
        <v>2303</v>
      </c>
    </row>
    <row r="56" spans="1:7" ht="31.5" outlineLevel="3" x14ac:dyDescent="0.25">
      <c r="A56" s="158" t="s">
        <v>1772</v>
      </c>
      <c r="B56" s="152" t="s">
        <v>1103</v>
      </c>
      <c r="C56" s="154" t="s">
        <v>37</v>
      </c>
      <c r="D56" s="156">
        <v>1</v>
      </c>
      <c r="E56" s="156"/>
      <c r="F56" s="62">
        <f t="shared" si="2"/>
        <v>0</v>
      </c>
      <c r="G56" s="201" t="s">
        <v>2303</v>
      </c>
    </row>
    <row r="57" spans="1:7" ht="31.5" outlineLevel="3" x14ac:dyDescent="0.25">
      <c r="A57" s="158" t="s">
        <v>1773</v>
      </c>
      <c r="B57" s="152" t="s">
        <v>1104</v>
      </c>
      <c r="C57" s="154" t="s">
        <v>37</v>
      </c>
      <c r="D57" s="156">
        <v>1</v>
      </c>
      <c r="E57" s="156"/>
      <c r="F57" s="62">
        <f t="shared" si="2"/>
        <v>0</v>
      </c>
      <c r="G57" s="201" t="s">
        <v>2303</v>
      </c>
    </row>
    <row r="58" spans="1:7" ht="31.5" outlineLevel="3" x14ac:dyDescent="0.25">
      <c r="A58" s="158" t="s">
        <v>1774</v>
      </c>
      <c r="B58" s="152" t="s">
        <v>1102</v>
      </c>
      <c r="C58" s="154" t="s">
        <v>18</v>
      </c>
      <c r="D58" s="156">
        <v>1</v>
      </c>
      <c r="E58" s="156"/>
      <c r="F58" s="62">
        <f t="shared" si="2"/>
        <v>0</v>
      </c>
      <c r="G58" s="201" t="s">
        <v>2303</v>
      </c>
    </row>
    <row r="59" spans="1:7" ht="31.5" outlineLevel="3" x14ac:dyDescent="0.25">
      <c r="A59" s="158" t="s">
        <v>1894</v>
      </c>
      <c r="B59" s="152" t="s">
        <v>1105</v>
      </c>
      <c r="C59" s="154" t="s">
        <v>37</v>
      </c>
      <c r="D59" s="156">
        <v>1</v>
      </c>
      <c r="E59" s="156"/>
      <c r="F59" s="62">
        <f t="shared" si="2"/>
        <v>0</v>
      </c>
      <c r="G59" s="201" t="s">
        <v>2303</v>
      </c>
    </row>
    <row r="60" spans="1:7" ht="31.5" outlineLevel="3" x14ac:dyDescent="0.25">
      <c r="A60" s="158" t="s">
        <v>1895</v>
      </c>
      <c r="B60" s="152" t="s">
        <v>1106</v>
      </c>
      <c r="C60" s="154" t="s">
        <v>18</v>
      </c>
      <c r="D60" s="156">
        <v>1</v>
      </c>
      <c r="E60" s="156"/>
      <c r="F60" s="62">
        <f t="shared" si="2"/>
        <v>0</v>
      </c>
      <c r="G60" s="201" t="s">
        <v>2303</v>
      </c>
    </row>
    <row r="61" spans="1:7" ht="31.5" outlineLevel="3" x14ac:dyDescent="0.25">
      <c r="A61" s="158" t="s">
        <v>1896</v>
      </c>
      <c r="B61" s="152" t="s">
        <v>1107</v>
      </c>
      <c r="C61" s="154" t="s">
        <v>18</v>
      </c>
      <c r="D61" s="156">
        <v>1</v>
      </c>
      <c r="E61" s="156"/>
      <c r="F61" s="62">
        <f t="shared" si="2"/>
        <v>0</v>
      </c>
      <c r="G61" s="201" t="s">
        <v>2303</v>
      </c>
    </row>
    <row r="62" spans="1:7" ht="31.5" outlineLevel="3" x14ac:dyDescent="0.25">
      <c r="A62" s="158" t="s">
        <v>1897</v>
      </c>
      <c r="B62" s="152" t="s">
        <v>1108</v>
      </c>
      <c r="C62" s="154" t="s">
        <v>37</v>
      </c>
      <c r="D62" s="156">
        <v>1</v>
      </c>
      <c r="E62" s="156"/>
      <c r="F62" s="62">
        <f t="shared" si="2"/>
        <v>0</v>
      </c>
      <c r="G62" s="201" t="s">
        <v>2303</v>
      </c>
    </row>
    <row r="63" spans="1:7" ht="31.5" outlineLevel="3" x14ac:dyDescent="0.25">
      <c r="A63" s="158" t="s">
        <v>1898</v>
      </c>
      <c r="B63" s="152" t="s">
        <v>1109</v>
      </c>
      <c r="C63" s="154" t="s">
        <v>37</v>
      </c>
      <c r="D63" s="156">
        <v>1</v>
      </c>
      <c r="E63" s="156"/>
      <c r="F63" s="62">
        <f t="shared" si="2"/>
        <v>0</v>
      </c>
      <c r="G63" s="201" t="s">
        <v>2303</v>
      </c>
    </row>
    <row r="64" spans="1:7" ht="31.5" outlineLevel="3" x14ac:dyDescent="0.25">
      <c r="A64" s="158" t="s">
        <v>1899</v>
      </c>
      <c r="B64" s="152" t="s">
        <v>1110</v>
      </c>
      <c r="C64" s="154" t="s">
        <v>37</v>
      </c>
      <c r="D64" s="156">
        <v>1</v>
      </c>
      <c r="E64" s="156"/>
      <c r="F64" s="62">
        <f t="shared" si="2"/>
        <v>0</v>
      </c>
      <c r="G64" s="201" t="s">
        <v>2303</v>
      </c>
    </row>
    <row r="65" spans="1:7" ht="31.5" outlineLevel="3" x14ac:dyDescent="0.25">
      <c r="A65" s="158" t="s">
        <v>1900</v>
      </c>
      <c r="B65" s="152" t="s">
        <v>1111</v>
      </c>
      <c r="C65" s="154" t="s">
        <v>37</v>
      </c>
      <c r="D65" s="156">
        <v>3</v>
      </c>
      <c r="E65" s="156"/>
      <c r="F65" s="62">
        <f t="shared" si="2"/>
        <v>0</v>
      </c>
      <c r="G65" s="201" t="s">
        <v>2303</v>
      </c>
    </row>
    <row r="66" spans="1:7" ht="31.5" outlineLevel="3" x14ac:dyDescent="0.25">
      <c r="A66" s="158" t="s">
        <v>1901</v>
      </c>
      <c r="B66" s="152" t="s">
        <v>1112</v>
      </c>
      <c r="C66" s="154" t="s">
        <v>18</v>
      </c>
      <c r="D66" s="156">
        <v>1</v>
      </c>
      <c r="E66" s="156"/>
      <c r="F66" s="62">
        <f t="shared" si="2"/>
        <v>0</v>
      </c>
      <c r="G66" s="201" t="s">
        <v>2303</v>
      </c>
    </row>
    <row r="67" spans="1:7" ht="31.5" outlineLevel="3" x14ac:dyDescent="0.25">
      <c r="A67" s="158" t="s">
        <v>1902</v>
      </c>
      <c r="B67" s="152" t="s">
        <v>1113</v>
      </c>
      <c r="C67" s="154" t="s">
        <v>18</v>
      </c>
      <c r="D67" s="156">
        <v>1</v>
      </c>
      <c r="E67" s="156"/>
      <c r="F67" s="62">
        <f t="shared" si="2"/>
        <v>0</v>
      </c>
      <c r="G67" s="201" t="s">
        <v>2303</v>
      </c>
    </row>
    <row r="68" spans="1:7" ht="31.5" outlineLevel="3" x14ac:dyDescent="0.25">
      <c r="A68" s="158" t="s">
        <v>1903</v>
      </c>
      <c r="B68" s="152" t="s">
        <v>1114</v>
      </c>
      <c r="C68" s="154" t="s">
        <v>37</v>
      </c>
      <c r="D68" s="156">
        <v>2</v>
      </c>
      <c r="E68" s="156"/>
      <c r="F68" s="62">
        <f t="shared" si="2"/>
        <v>0</v>
      </c>
      <c r="G68" s="201" t="s">
        <v>2303</v>
      </c>
    </row>
    <row r="69" spans="1:7" ht="31.5" outlineLevel="3" x14ac:dyDescent="0.25">
      <c r="A69" s="158" t="s">
        <v>1904</v>
      </c>
      <c r="B69" s="152" t="s">
        <v>1115</v>
      </c>
      <c r="C69" s="154" t="s">
        <v>18</v>
      </c>
      <c r="D69" s="156">
        <v>1</v>
      </c>
      <c r="E69" s="156"/>
      <c r="F69" s="62">
        <f t="shared" si="2"/>
        <v>0</v>
      </c>
      <c r="G69" s="201" t="s">
        <v>2303</v>
      </c>
    </row>
    <row r="70" spans="1:7" ht="31.5" outlineLevel="3" x14ac:dyDescent="0.25">
      <c r="A70" s="158" t="s">
        <v>1905</v>
      </c>
      <c r="B70" s="152" t="s">
        <v>1116</v>
      </c>
      <c r="C70" s="154" t="s">
        <v>18</v>
      </c>
      <c r="D70" s="156">
        <v>1</v>
      </c>
      <c r="E70" s="156"/>
      <c r="F70" s="62">
        <f t="shared" si="2"/>
        <v>0</v>
      </c>
      <c r="G70" s="201" t="s">
        <v>2303</v>
      </c>
    </row>
    <row r="71" spans="1:7" ht="31.5" outlineLevel="3" x14ac:dyDescent="0.25">
      <c r="A71" s="158" t="s">
        <v>1906</v>
      </c>
      <c r="B71" s="152" t="s">
        <v>1117</v>
      </c>
      <c r="C71" s="154" t="s">
        <v>18</v>
      </c>
      <c r="D71" s="156">
        <v>1</v>
      </c>
      <c r="E71" s="156"/>
      <c r="F71" s="62">
        <f t="shared" si="2"/>
        <v>0</v>
      </c>
      <c r="G71" s="201" t="s">
        <v>2303</v>
      </c>
    </row>
    <row r="72" spans="1:7" ht="31.5" outlineLevel="3" x14ac:dyDescent="0.25">
      <c r="A72" s="158" t="s">
        <v>1907</v>
      </c>
      <c r="B72" s="152" t="s">
        <v>1118</v>
      </c>
      <c r="C72" s="154" t="s">
        <v>37</v>
      </c>
      <c r="D72" s="156">
        <v>1</v>
      </c>
      <c r="E72" s="156"/>
      <c r="F72" s="62">
        <f t="shared" si="2"/>
        <v>0</v>
      </c>
      <c r="G72" s="201" t="s">
        <v>2303</v>
      </c>
    </row>
    <row r="73" spans="1:7" ht="31.5" outlineLevel="3" x14ac:dyDescent="0.25">
      <c r="A73" s="158" t="s">
        <v>1908</v>
      </c>
      <c r="B73" s="152" t="s">
        <v>29</v>
      </c>
      <c r="C73" s="154" t="s">
        <v>30</v>
      </c>
      <c r="D73" s="156">
        <v>1</v>
      </c>
      <c r="E73" s="156"/>
      <c r="F73" s="62">
        <f t="shared" si="2"/>
        <v>0</v>
      </c>
      <c r="G73" s="201" t="s">
        <v>2303</v>
      </c>
    </row>
    <row r="74" spans="1:7" ht="31.5" outlineLevel="3" x14ac:dyDescent="0.25">
      <c r="A74" s="158" t="s">
        <v>1909</v>
      </c>
      <c r="B74" s="152" t="s">
        <v>31</v>
      </c>
      <c r="C74" s="154" t="s">
        <v>30</v>
      </c>
      <c r="D74" s="156">
        <v>0.2</v>
      </c>
      <c r="E74" s="156"/>
      <c r="F74" s="62">
        <f t="shared" si="2"/>
        <v>0</v>
      </c>
      <c r="G74" s="201" t="s">
        <v>2303</v>
      </c>
    </row>
    <row r="75" spans="1:7" ht="31.5" outlineLevel="3" x14ac:dyDescent="0.25">
      <c r="A75" s="158" t="s">
        <v>1910</v>
      </c>
      <c r="B75" s="152" t="s">
        <v>32</v>
      </c>
      <c r="C75" s="154" t="s">
        <v>30</v>
      </c>
      <c r="D75" s="156">
        <v>1.2</v>
      </c>
      <c r="E75" s="156"/>
      <c r="F75" s="62">
        <f t="shared" si="2"/>
        <v>0</v>
      </c>
      <c r="G75" s="201" t="s">
        <v>2303</v>
      </c>
    </row>
    <row r="76" spans="1:7" ht="31.5" outlineLevel="3" x14ac:dyDescent="0.25">
      <c r="A76" s="158" t="s">
        <v>1911</v>
      </c>
      <c r="B76" s="152" t="s">
        <v>34</v>
      </c>
      <c r="C76" s="154" t="s">
        <v>30</v>
      </c>
      <c r="D76" s="156">
        <v>1.2</v>
      </c>
      <c r="E76" s="156"/>
      <c r="F76" s="62">
        <f t="shared" si="2"/>
        <v>0</v>
      </c>
      <c r="G76" s="201" t="s">
        <v>2303</v>
      </c>
    </row>
    <row r="77" spans="1:7" ht="31.5" outlineLevel="3" x14ac:dyDescent="0.25">
      <c r="A77" s="158" t="s">
        <v>1912</v>
      </c>
      <c r="B77" s="152" t="s">
        <v>35</v>
      </c>
      <c r="C77" s="154" t="s">
        <v>30</v>
      </c>
      <c r="D77" s="156">
        <v>1.2</v>
      </c>
      <c r="E77" s="156"/>
      <c r="F77" s="62">
        <f t="shared" si="2"/>
        <v>0</v>
      </c>
      <c r="G77" s="201" t="s">
        <v>2303</v>
      </c>
    </row>
    <row r="78" spans="1:7" ht="24.75" customHeight="1" x14ac:dyDescent="0.25">
      <c r="A78" s="209" t="s">
        <v>1892</v>
      </c>
      <c r="B78" s="210"/>
      <c r="C78" s="74"/>
      <c r="D78" s="74"/>
      <c r="E78" s="74"/>
      <c r="F78" s="134">
        <f>F46+F35+F5</f>
        <v>0</v>
      </c>
      <c r="G78" s="74"/>
    </row>
  </sheetData>
  <mergeCells count="3">
    <mergeCell ref="B2:E2"/>
    <mergeCell ref="A3:G3"/>
    <mergeCell ref="A78:B7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9CCFF"/>
  </sheetPr>
  <dimension ref="A1:G174"/>
  <sheetViews>
    <sheetView zoomScale="85" zoomScaleNormal="85" workbookViewId="0">
      <selection activeCell="A3" sqref="A3:G3"/>
    </sheetView>
  </sheetViews>
  <sheetFormatPr defaultColWidth="9.140625" defaultRowHeight="10.5" outlineLevelRow="3" x14ac:dyDescent="0.25"/>
  <cols>
    <col min="1" max="1" width="9.140625" style="55" customWidth="1"/>
    <col min="2" max="2" width="47.85546875" style="45" customWidth="1"/>
    <col min="3" max="3" width="11" style="55" customWidth="1"/>
    <col min="4" max="4" width="10.85546875" style="45" bestFit="1" customWidth="1"/>
    <col min="5" max="5" width="14.28515625" style="45" customWidth="1"/>
    <col min="6" max="6" width="20.140625" style="63" customWidth="1"/>
    <col min="7" max="7" width="48.28515625" style="45" customWidth="1"/>
    <col min="8" max="16384" width="9.140625" style="45"/>
  </cols>
  <sheetData>
    <row r="1" spans="1:7" ht="24.75" customHeight="1" x14ac:dyDescent="0.25">
      <c r="B1" s="106" t="s">
        <v>1864</v>
      </c>
    </row>
    <row r="2" spans="1:7" ht="22.5" customHeight="1" x14ac:dyDescent="0.25">
      <c r="A2" s="103"/>
      <c r="B2" s="202" t="s">
        <v>2184</v>
      </c>
      <c r="C2" s="202"/>
      <c r="D2" s="202"/>
    </row>
    <row r="3" spans="1:7" ht="18.75" customHeight="1" x14ac:dyDescent="0.25">
      <c r="A3" s="208" t="s">
        <v>2316</v>
      </c>
      <c r="B3" s="208"/>
      <c r="C3" s="208"/>
      <c r="D3" s="208"/>
      <c r="E3" s="208"/>
      <c r="F3" s="208"/>
      <c r="G3" s="208"/>
    </row>
    <row r="4" spans="1:7" ht="31.5" customHeight="1" x14ac:dyDescent="0.2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7.25" customHeight="1" outlineLevel="1" x14ac:dyDescent="0.25">
      <c r="A5" s="149" t="s">
        <v>248</v>
      </c>
      <c r="B5" s="144" t="s">
        <v>654</v>
      </c>
      <c r="C5" s="150" t="s">
        <v>1</v>
      </c>
      <c r="D5" s="145"/>
      <c r="E5" s="145"/>
      <c r="F5" s="146"/>
      <c r="G5" s="147" t="s">
        <v>1</v>
      </c>
    </row>
    <row r="6" spans="1:7" ht="17.25" customHeight="1" outlineLevel="2" x14ac:dyDescent="0.25">
      <c r="A6" s="119" t="s">
        <v>61</v>
      </c>
      <c r="B6" s="47" t="s">
        <v>745</v>
      </c>
      <c r="C6" s="118" t="s">
        <v>1</v>
      </c>
      <c r="D6" s="48"/>
      <c r="E6" s="48"/>
      <c r="F6" s="151">
        <f>SUM(F7:F19)</f>
        <v>0</v>
      </c>
      <c r="G6" s="148" t="s">
        <v>1</v>
      </c>
    </row>
    <row r="7" spans="1:7" ht="42" outlineLevel="3" x14ac:dyDescent="0.25">
      <c r="A7" s="61" t="s">
        <v>63</v>
      </c>
      <c r="B7" s="51" t="s">
        <v>746</v>
      </c>
      <c r="C7" s="61" t="s">
        <v>5</v>
      </c>
      <c r="D7" s="52">
        <v>32</v>
      </c>
      <c r="E7" s="52"/>
      <c r="F7" s="62">
        <f t="shared" ref="F7:F19" si="0">D7*E7</f>
        <v>0</v>
      </c>
      <c r="G7" s="53" t="s">
        <v>747</v>
      </c>
    </row>
    <row r="8" spans="1:7" ht="42" outlineLevel="3" x14ac:dyDescent="0.25">
      <c r="A8" s="61" t="s">
        <v>64</v>
      </c>
      <c r="B8" s="51" t="s">
        <v>748</v>
      </c>
      <c r="C8" s="61" t="s">
        <v>5</v>
      </c>
      <c r="D8" s="52">
        <v>32</v>
      </c>
      <c r="E8" s="52"/>
      <c r="F8" s="62">
        <f t="shared" si="0"/>
        <v>0</v>
      </c>
      <c r="G8" s="53" t="s">
        <v>749</v>
      </c>
    </row>
    <row r="9" spans="1:7" ht="31.5" outlineLevel="3" x14ac:dyDescent="0.25">
      <c r="A9" s="61" t="s">
        <v>65</v>
      </c>
      <c r="B9" s="51" t="s">
        <v>750</v>
      </c>
      <c r="C9" s="61" t="s">
        <v>657</v>
      </c>
      <c r="D9" s="52">
        <v>16</v>
      </c>
      <c r="E9" s="52"/>
      <c r="F9" s="62">
        <f t="shared" si="0"/>
        <v>0</v>
      </c>
      <c r="G9" s="53" t="s">
        <v>751</v>
      </c>
    </row>
    <row r="10" spans="1:7" ht="31.5" outlineLevel="3" x14ac:dyDescent="0.25">
      <c r="A10" s="61" t="s">
        <v>66</v>
      </c>
      <c r="B10" s="51" t="s">
        <v>752</v>
      </c>
      <c r="C10" s="61" t="s">
        <v>657</v>
      </c>
      <c r="D10" s="52">
        <v>16</v>
      </c>
      <c r="E10" s="52"/>
      <c r="F10" s="62">
        <f t="shared" si="0"/>
        <v>0</v>
      </c>
      <c r="G10" s="53" t="s">
        <v>753</v>
      </c>
    </row>
    <row r="11" spans="1:7" ht="21" outlineLevel="3" x14ac:dyDescent="0.25">
      <c r="A11" s="61" t="s">
        <v>67</v>
      </c>
      <c r="B11" s="51" t="s">
        <v>754</v>
      </c>
      <c r="C11" s="61" t="s">
        <v>5</v>
      </c>
      <c r="D11" s="52">
        <v>32</v>
      </c>
      <c r="E11" s="52"/>
      <c r="F11" s="62">
        <f t="shared" si="0"/>
        <v>0</v>
      </c>
      <c r="G11" s="53" t="s">
        <v>755</v>
      </c>
    </row>
    <row r="12" spans="1:7" ht="21" outlineLevel="3" x14ac:dyDescent="0.25">
      <c r="A12" s="61" t="s">
        <v>68</v>
      </c>
      <c r="B12" s="51" t="s">
        <v>756</v>
      </c>
      <c r="C12" s="61" t="s">
        <v>5</v>
      </c>
      <c r="D12" s="52">
        <v>32</v>
      </c>
      <c r="E12" s="52"/>
      <c r="F12" s="62">
        <f t="shared" si="0"/>
        <v>0</v>
      </c>
      <c r="G12" s="53" t="s">
        <v>755</v>
      </c>
    </row>
    <row r="13" spans="1:7" ht="31.5" outlineLevel="3" x14ac:dyDescent="0.25">
      <c r="A13" s="61" t="s">
        <v>69</v>
      </c>
      <c r="B13" s="51" t="s">
        <v>757</v>
      </c>
      <c r="C13" s="61" t="s">
        <v>758</v>
      </c>
      <c r="D13" s="52">
        <v>4</v>
      </c>
      <c r="E13" s="52"/>
      <c r="F13" s="62">
        <f t="shared" si="0"/>
        <v>0</v>
      </c>
      <c r="G13" s="53" t="s">
        <v>759</v>
      </c>
    </row>
    <row r="14" spans="1:7" ht="31.5" outlineLevel="3" x14ac:dyDescent="0.25">
      <c r="A14" s="61" t="s">
        <v>70</v>
      </c>
      <c r="B14" s="51" t="s">
        <v>760</v>
      </c>
      <c r="C14" s="61" t="s">
        <v>758</v>
      </c>
      <c r="D14" s="52">
        <v>4</v>
      </c>
      <c r="E14" s="52"/>
      <c r="F14" s="62">
        <f t="shared" si="0"/>
        <v>0</v>
      </c>
      <c r="G14" s="53" t="s">
        <v>761</v>
      </c>
    </row>
    <row r="15" spans="1:7" ht="31.5" outlineLevel="3" x14ac:dyDescent="0.25">
      <c r="A15" s="61" t="s">
        <v>71</v>
      </c>
      <c r="B15" s="51" t="s">
        <v>762</v>
      </c>
      <c r="C15" s="61" t="s">
        <v>758</v>
      </c>
      <c r="D15" s="52">
        <v>4</v>
      </c>
      <c r="E15" s="52"/>
      <c r="F15" s="62">
        <f t="shared" si="0"/>
        <v>0</v>
      </c>
      <c r="G15" s="53" t="s">
        <v>763</v>
      </c>
    </row>
    <row r="16" spans="1:7" ht="42" outlineLevel="3" x14ac:dyDescent="0.25">
      <c r="A16" s="61" t="s">
        <v>72</v>
      </c>
      <c r="B16" s="51" t="s">
        <v>764</v>
      </c>
      <c r="C16" s="61" t="s">
        <v>5</v>
      </c>
      <c r="D16" s="52">
        <v>32</v>
      </c>
      <c r="E16" s="52"/>
      <c r="F16" s="62">
        <f t="shared" si="0"/>
        <v>0</v>
      </c>
      <c r="G16" s="53" t="s">
        <v>765</v>
      </c>
    </row>
    <row r="17" spans="1:7" ht="42" outlineLevel="3" x14ac:dyDescent="0.25">
      <c r="A17" s="61" t="s">
        <v>73</v>
      </c>
      <c r="B17" s="51" t="s">
        <v>766</v>
      </c>
      <c r="C17" s="61" t="s">
        <v>5</v>
      </c>
      <c r="D17" s="52">
        <v>32</v>
      </c>
      <c r="E17" s="52"/>
      <c r="F17" s="62">
        <f t="shared" si="0"/>
        <v>0</v>
      </c>
      <c r="G17" s="53" t="s">
        <v>767</v>
      </c>
    </row>
    <row r="18" spans="1:7" ht="31.5" outlineLevel="3" x14ac:dyDescent="0.25">
      <c r="A18" s="61" t="s">
        <v>74</v>
      </c>
      <c r="B18" s="51" t="s">
        <v>768</v>
      </c>
      <c r="C18" s="61" t="s">
        <v>758</v>
      </c>
      <c r="D18" s="52">
        <v>4</v>
      </c>
      <c r="E18" s="52"/>
      <c r="F18" s="62">
        <f t="shared" si="0"/>
        <v>0</v>
      </c>
      <c r="G18" s="53" t="s">
        <v>769</v>
      </c>
    </row>
    <row r="19" spans="1:7" ht="31.5" outlineLevel="3" x14ac:dyDescent="0.25">
      <c r="A19" s="61" t="s">
        <v>75</v>
      </c>
      <c r="B19" s="51" t="s">
        <v>770</v>
      </c>
      <c r="C19" s="61" t="s">
        <v>657</v>
      </c>
      <c r="D19" s="52">
        <v>4</v>
      </c>
      <c r="E19" s="52"/>
      <c r="F19" s="62">
        <f t="shared" si="0"/>
        <v>0</v>
      </c>
      <c r="G19" s="53" t="s">
        <v>771</v>
      </c>
    </row>
    <row r="20" spans="1:7" ht="20.25" customHeight="1" outlineLevel="2" x14ac:dyDescent="0.25">
      <c r="A20" s="119" t="s">
        <v>243</v>
      </c>
      <c r="B20" s="47" t="s">
        <v>655</v>
      </c>
      <c r="C20" s="118" t="s">
        <v>1</v>
      </c>
      <c r="D20" s="48"/>
      <c r="E20" s="48"/>
      <c r="F20" s="151">
        <f>SUM(F21:F35)</f>
        <v>0</v>
      </c>
      <c r="G20" s="148" t="s">
        <v>1</v>
      </c>
    </row>
    <row r="21" spans="1:7" ht="52.5" outlineLevel="3" x14ac:dyDescent="0.25">
      <c r="A21" s="61" t="s">
        <v>1777</v>
      </c>
      <c r="B21" s="51" t="s">
        <v>656</v>
      </c>
      <c r="C21" s="61" t="s">
        <v>657</v>
      </c>
      <c r="D21" s="52">
        <v>14</v>
      </c>
      <c r="E21" s="52"/>
      <c r="F21" s="62">
        <f t="shared" ref="F21:F25" si="1">D20*E20</f>
        <v>0</v>
      </c>
      <c r="G21" s="53" t="s">
        <v>658</v>
      </c>
    </row>
    <row r="22" spans="1:7" ht="52.5" outlineLevel="3" x14ac:dyDescent="0.25">
      <c r="A22" s="61" t="s">
        <v>1780</v>
      </c>
      <c r="B22" s="51" t="s">
        <v>772</v>
      </c>
      <c r="C22" s="61" t="s">
        <v>657</v>
      </c>
      <c r="D22" s="52">
        <v>5</v>
      </c>
      <c r="E22" s="52"/>
      <c r="F22" s="62">
        <f t="shared" si="1"/>
        <v>0</v>
      </c>
      <c r="G22" s="53" t="s">
        <v>658</v>
      </c>
    </row>
    <row r="23" spans="1:7" ht="52.5" outlineLevel="3" x14ac:dyDescent="0.25">
      <c r="A23" s="61" t="s">
        <v>1781</v>
      </c>
      <c r="B23" s="51" t="s">
        <v>659</v>
      </c>
      <c r="C23" s="61" t="s">
        <v>657</v>
      </c>
      <c r="D23" s="52">
        <v>1</v>
      </c>
      <c r="E23" s="52"/>
      <c r="F23" s="62">
        <f t="shared" si="1"/>
        <v>0</v>
      </c>
      <c r="G23" s="53" t="s">
        <v>658</v>
      </c>
    </row>
    <row r="24" spans="1:7" ht="52.5" outlineLevel="3" x14ac:dyDescent="0.25">
      <c r="A24" s="61" t="s">
        <v>1782</v>
      </c>
      <c r="B24" s="51" t="s">
        <v>773</v>
      </c>
      <c r="C24" s="61" t="s">
        <v>657</v>
      </c>
      <c r="D24" s="52">
        <v>5</v>
      </c>
      <c r="E24" s="52"/>
      <c r="F24" s="62">
        <f t="shared" si="1"/>
        <v>0</v>
      </c>
      <c r="G24" s="53" t="s">
        <v>658</v>
      </c>
    </row>
    <row r="25" spans="1:7" ht="52.5" outlineLevel="3" x14ac:dyDescent="0.25">
      <c r="A25" s="61" t="s">
        <v>1783</v>
      </c>
      <c r="B25" s="51" t="s">
        <v>774</v>
      </c>
      <c r="C25" s="61" t="s">
        <v>657</v>
      </c>
      <c r="D25" s="52">
        <v>1</v>
      </c>
      <c r="E25" s="52"/>
      <c r="F25" s="62">
        <f t="shared" si="1"/>
        <v>0</v>
      </c>
      <c r="G25" s="53" t="s">
        <v>658</v>
      </c>
    </row>
    <row r="26" spans="1:7" outlineLevel="2" x14ac:dyDescent="0.25">
      <c r="A26" s="119" t="s">
        <v>244</v>
      </c>
      <c r="B26" s="47" t="s">
        <v>660</v>
      </c>
      <c r="C26" s="118" t="s">
        <v>1</v>
      </c>
      <c r="D26" s="48">
        <v>1</v>
      </c>
      <c r="E26" s="48"/>
      <c r="F26" s="151">
        <f>SUM(F27:F41)</f>
        <v>0</v>
      </c>
      <c r="G26" s="148" t="s">
        <v>1</v>
      </c>
    </row>
    <row r="27" spans="1:7" ht="31.5" outlineLevel="3" x14ac:dyDescent="0.25">
      <c r="A27" s="61" t="s">
        <v>1793</v>
      </c>
      <c r="B27" s="51" t="s">
        <v>775</v>
      </c>
      <c r="C27" s="61" t="s">
        <v>657</v>
      </c>
      <c r="D27" s="52">
        <v>2</v>
      </c>
      <c r="E27" s="52"/>
      <c r="F27" s="62">
        <f t="shared" ref="F27:F40" si="2">D26*E26</f>
        <v>0</v>
      </c>
      <c r="G27" s="53" t="s">
        <v>662</v>
      </c>
    </row>
    <row r="28" spans="1:7" ht="31.5" outlineLevel="3" x14ac:dyDescent="0.25">
      <c r="A28" s="61" t="s">
        <v>1915</v>
      </c>
      <c r="B28" s="51" t="s">
        <v>776</v>
      </c>
      <c r="C28" s="61" t="s">
        <v>657</v>
      </c>
      <c r="D28" s="52">
        <v>2</v>
      </c>
      <c r="E28" s="52"/>
      <c r="F28" s="62">
        <f t="shared" si="2"/>
        <v>0</v>
      </c>
      <c r="G28" s="53" t="s">
        <v>662</v>
      </c>
    </row>
    <row r="29" spans="1:7" ht="31.5" outlineLevel="3" x14ac:dyDescent="0.25">
      <c r="A29" s="61" t="s">
        <v>1916</v>
      </c>
      <c r="B29" s="51" t="s">
        <v>777</v>
      </c>
      <c r="C29" s="61" t="s">
        <v>657</v>
      </c>
      <c r="D29" s="52">
        <v>2</v>
      </c>
      <c r="E29" s="52"/>
      <c r="F29" s="62">
        <f t="shared" si="2"/>
        <v>0</v>
      </c>
      <c r="G29" s="53" t="s">
        <v>662</v>
      </c>
    </row>
    <row r="30" spans="1:7" ht="31.5" outlineLevel="3" x14ac:dyDescent="0.25">
      <c r="A30" s="61" t="s">
        <v>1917</v>
      </c>
      <c r="B30" s="51" t="s">
        <v>778</v>
      </c>
      <c r="C30" s="61" t="s">
        <v>657</v>
      </c>
      <c r="D30" s="52">
        <v>3</v>
      </c>
      <c r="E30" s="52"/>
      <c r="F30" s="62">
        <f t="shared" si="2"/>
        <v>0</v>
      </c>
      <c r="G30" s="53" t="s">
        <v>662</v>
      </c>
    </row>
    <row r="31" spans="1:7" ht="31.5" outlineLevel="3" x14ac:dyDescent="0.25">
      <c r="A31" s="61" t="s">
        <v>1918</v>
      </c>
      <c r="B31" s="51" t="s">
        <v>661</v>
      </c>
      <c r="C31" s="61" t="s">
        <v>657</v>
      </c>
      <c r="D31" s="52">
        <v>4</v>
      </c>
      <c r="E31" s="52"/>
      <c r="F31" s="62">
        <f t="shared" si="2"/>
        <v>0</v>
      </c>
      <c r="G31" s="53" t="s">
        <v>662</v>
      </c>
    </row>
    <row r="32" spans="1:7" ht="31.5" outlineLevel="3" x14ac:dyDescent="0.25">
      <c r="A32" s="61" t="s">
        <v>1919</v>
      </c>
      <c r="B32" s="51" t="s">
        <v>779</v>
      </c>
      <c r="C32" s="61" t="s">
        <v>657</v>
      </c>
      <c r="D32" s="52">
        <v>2</v>
      </c>
      <c r="E32" s="52"/>
      <c r="F32" s="62">
        <f t="shared" si="2"/>
        <v>0</v>
      </c>
      <c r="G32" s="53" t="s">
        <v>662</v>
      </c>
    </row>
    <row r="33" spans="1:7" ht="31.5" outlineLevel="3" x14ac:dyDescent="0.25">
      <c r="A33" s="61" t="s">
        <v>1920</v>
      </c>
      <c r="B33" s="51" t="s">
        <v>780</v>
      </c>
      <c r="C33" s="61" t="s">
        <v>657</v>
      </c>
      <c r="D33" s="52">
        <v>6</v>
      </c>
      <c r="E33" s="52"/>
      <c r="F33" s="62">
        <f t="shared" si="2"/>
        <v>0</v>
      </c>
      <c r="G33" s="53" t="s">
        <v>664</v>
      </c>
    </row>
    <row r="34" spans="1:7" ht="31.5" outlineLevel="3" x14ac:dyDescent="0.25">
      <c r="A34" s="61" t="s">
        <v>1921</v>
      </c>
      <c r="B34" s="51" t="s">
        <v>781</v>
      </c>
      <c r="C34" s="61" t="s">
        <v>657</v>
      </c>
      <c r="D34" s="52">
        <v>5</v>
      </c>
      <c r="E34" s="52"/>
      <c r="F34" s="62">
        <f t="shared" si="2"/>
        <v>0</v>
      </c>
      <c r="G34" s="53" t="s">
        <v>664</v>
      </c>
    </row>
    <row r="35" spans="1:7" ht="31.5" outlineLevel="3" x14ac:dyDescent="0.25">
      <c r="A35" s="61" t="s">
        <v>1922</v>
      </c>
      <c r="B35" s="51" t="s">
        <v>782</v>
      </c>
      <c r="C35" s="61" t="s">
        <v>657</v>
      </c>
      <c r="D35" s="52">
        <v>6</v>
      </c>
      <c r="E35" s="52"/>
      <c r="F35" s="62">
        <f t="shared" si="2"/>
        <v>0</v>
      </c>
      <c r="G35" s="53" t="s">
        <v>664</v>
      </c>
    </row>
    <row r="36" spans="1:7" ht="31.5" outlineLevel="3" x14ac:dyDescent="0.25">
      <c r="A36" s="61" t="s">
        <v>1923</v>
      </c>
      <c r="B36" s="51" t="s">
        <v>783</v>
      </c>
      <c r="C36" s="61" t="s">
        <v>657</v>
      </c>
      <c r="D36" s="52">
        <v>5</v>
      </c>
      <c r="E36" s="52"/>
      <c r="F36" s="62">
        <f t="shared" si="2"/>
        <v>0</v>
      </c>
      <c r="G36" s="53" t="s">
        <v>664</v>
      </c>
    </row>
    <row r="37" spans="1:7" ht="31.5" outlineLevel="3" x14ac:dyDescent="0.25">
      <c r="A37" s="61" t="s">
        <v>1924</v>
      </c>
      <c r="B37" s="51" t="s">
        <v>784</v>
      </c>
      <c r="C37" s="61" t="s">
        <v>657</v>
      </c>
      <c r="D37" s="52">
        <v>6</v>
      </c>
      <c r="E37" s="52"/>
      <c r="F37" s="62">
        <f t="shared" si="2"/>
        <v>0</v>
      </c>
      <c r="G37" s="53" t="s">
        <v>664</v>
      </c>
    </row>
    <row r="38" spans="1:7" ht="31.5" outlineLevel="3" x14ac:dyDescent="0.25">
      <c r="A38" s="61" t="s">
        <v>1925</v>
      </c>
      <c r="B38" s="51" t="s">
        <v>785</v>
      </c>
      <c r="C38" s="61" t="s">
        <v>657</v>
      </c>
      <c r="D38" s="52">
        <v>6</v>
      </c>
      <c r="E38" s="52"/>
      <c r="F38" s="62">
        <f t="shared" si="2"/>
        <v>0</v>
      </c>
      <c r="G38" s="53" t="s">
        <v>664</v>
      </c>
    </row>
    <row r="39" spans="1:7" ht="31.5" outlineLevel="3" x14ac:dyDescent="0.25">
      <c r="A39" s="61" t="s">
        <v>1926</v>
      </c>
      <c r="B39" s="51" t="s">
        <v>666</v>
      </c>
      <c r="C39" s="61" t="s">
        <v>657</v>
      </c>
      <c r="D39" s="52">
        <v>2</v>
      </c>
      <c r="E39" s="52"/>
      <c r="F39" s="62">
        <f t="shared" si="2"/>
        <v>0</v>
      </c>
      <c r="G39" s="53" t="s">
        <v>664</v>
      </c>
    </row>
    <row r="40" spans="1:7" ht="31.5" outlineLevel="3" x14ac:dyDescent="0.25">
      <c r="A40" s="61" t="s">
        <v>1927</v>
      </c>
      <c r="B40" s="51" t="s">
        <v>786</v>
      </c>
      <c r="C40" s="61" t="s">
        <v>657</v>
      </c>
      <c r="D40" s="52">
        <v>6</v>
      </c>
      <c r="E40" s="52"/>
      <c r="F40" s="62">
        <f t="shared" si="2"/>
        <v>0</v>
      </c>
      <c r="G40" s="53" t="s">
        <v>664</v>
      </c>
    </row>
    <row r="41" spans="1:7" ht="31.5" outlineLevel="3" x14ac:dyDescent="0.25">
      <c r="A41" s="61" t="s">
        <v>1928</v>
      </c>
      <c r="B41" s="51" t="s">
        <v>787</v>
      </c>
      <c r="C41" s="61" t="s">
        <v>657</v>
      </c>
      <c r="D41" s="52">
        <v>3</v>
      </c>
      <c r="E41" s="52"/>
      <c r="F41" s="62">
        <f t="shared" ref="F41:F45" si="3">D40*E40</f>
        <v>0</v>
      </c>
      <c r="G41" s="53" t="s">
        <v>788</v>
      </c>
    </row>
    <row r="42" spans="1:7" outlineLevel="2" x14ac:dyDescent="0.25">
      <c r="A42" s="61" t="s">
        <v>1929</v>
      </c>
      <c r="B42" s="47" t="s">
        <v>789</v>
      </c>
      <c r="C42" s="118" t="s">
        <v>1</v>
      </c>
      <c r="D42" s="48">
        <v>1</v>
      </c>
      <c r="E42" s="48"/>
      <c r="F42" s="151">
        <f>SUM(F43:F45)</f>
        <v>0</v>
      </c>
      <c r="G42" s="148" t="s">
        <v>1</v>
      </c>
    </row>
    <row r="43" spans="1:7" ht="42" outlineLevel="3" x14ac:dyDescent="0.25">
      <c r="A43" s="61" t="s">
        <v>1930</v>
      </c>
      <c r="B43" s="51" t="s">
        <v>790</v>
      </c>
      <c r="C43" s="61" t="s">
        <v>657</v>
      </c>
      <c r="D43" s="52">
        <v>1</v>
      </c>
      <c r="E43" s="52"/>
      <c r="F43" s="62">
        <f t="shared" si="3"/>
        <v>0</v>
      </c>
      <c r="G43" s="53" t="s">
        <v>791</v>
      </c>
    </row>
    <row r="44" spans="1:7" ht="42" outlineLevel="3" x14ac:dyDescent="0.25">
      <c r="A44" s="61" t="s">
        <v>1931</v>
      </c>
      <c r="B44" s="51" t="s">
        <v>792</v>
      </c>
      <c r="C44" s="61" t="s">
        <v>657</v>
      </c>
      <c r="D44" s="52">
        <v>1</v>
      </c>
      <c r="E44" s="52"/>
      <c r="F44" s="62">
        <f t="shared" si="3"/>
        <v>0</v>
      </c>
      <c r="G44" s="53" t="s">
        <v>791</v>
      </c>
    </row>
    <row r="45" spans="1:7" ht="42" outlineLevel="3" x14ac:dyDescent="0.25">
      <c r="A45" s="61" t="s">
        <v>1932</v>
      </c>
      <c r="B45" s="51" t="s">
        <v>793</v>
      </c>
      <c r="C45" s="61" t="s">
        <v>657</v>
      </c>
      <c r="D45" s="52">
        <v>1</v>
      </c>
      <c r="E45" s="52"/>
      <c r="F45" s="62">
        <f t="shared" si="3"/>
        <v>0</v>
      </c>
      <c r="G45" s="53" t="s">
        <v>669</v>
      </c>
    </row>
    <row r="46" spans="1:7" outlineLevel="2" x14ac:dyDescent="0.25">
      <c r="A46" s="119" t="s">
        <v>245</v>
      </c>
      <c r="B46" s="47" t="s">
        <v>794</v>
      </c>
      <c r="C46" s="118" t="s">
        <v>1</v>
      </c>
      <c r="D46" s="48">
        <v>1</v>
      </c>
      <c r="E46" s="48"/>
      <c r="F46" s="151">
        <f>SUM(F47:F51)</f>
        <v>0</v>
      </c>
      <c r="G46" s="148" t="s">
        <v>1</v>
      </c>
    </row>
    <row r="47" spans="1:7" ht="42" outlineLevel="3" x14ac:dyDescent="0.25">
      <c r="A47" s="61" t="s">
        <v>1795</v>
      </c>
      <c r="B47" s="51" t="s">
        <v>795</v>
      </c>
      <c r="C47" s="61" t="s">
        <v>657</v>
      </c>
      <c r="D47" s="52">
        <v>2</v>
      </c>
      <c r="E47" s="52"/>
      <c r="F47" s="62">
        <f t="shared" ref="F47:F51" si="4">D46*E46</f>
        <v>0</v>
      </c>
      <c r="G47" s="53" t="s">
        <v>664</v>
      </c>
    </row>
    <row r="48" spans="1:7" ht="42" outlineLevel="3" x14ac:dyDescent="0.25">
      <c r="A48" s="61" t="s">
        <v>1796</v>
      </c>
      <c r="B48" s="51" t="s">
        <v>796</v>
      </c>
      <c r="C48" s="61" t="s">
        <v>657</v>
      </c>
      <c r="D48" s="52">
        <v>1</v>
      </c>
      <c r="E48" s="52"/>
      <c r="F48" s="62">
        <f t="shared" si="4"/>
        <v>0</v>
      </c>
      <c r="G48" s="53" t="s">
        <v>664</v>
      </c>
    </row>
    <row r="49" spans="1:7" ht="42" outlineLevel="3" x14ac:dyDescent="0.25">
      <c r="A49" s="61" t="s">
        <v>1933</v>
      </c>
      <c r="B49" s="51" t="s">
        <v>797</v>
      </c>
      <c r="C49" s="61" t="s">
        <v>657</v>
      </c>
      <c r="D49" s="52">
        <v>1</v>
      </c>
      <c r="E49" s="52"/>
      <c r="F49" s="62">
        <f t="shared" si="4"/>
        <v>0</v>
      </c>
      <c r="G49" s="53" t="s">
        <v>664</v>
      </c>
    </row>
    <row r="50" spans="1:7" ht="42" outlineLevel="3" x14ac:dyDescent="0.25">
      <c r="A50" s="61" t="s">
        <v>1934</v>
      </c>
      <c r="B50" s="51" t="s">
        <v>798</v>
      </c>
      <c r="C50" s="61" t="s">
        <v>657</v>
      </c>
      <c r="D50" s="52">
        <v>2</v>
      </c>
      <c r="E50" s="52"/>
      <c r="F50" s="62">
        <f t="shared" si="4"/>
        <v>0</v>
      </c>
      <c r="G50" s="53" t="s">
        <v>664</v>
      </c>
    </row>
    <row r="51" spans="1:7" ht="42" outlineLevel="3" x14ac:dyDescent="0.25">
      <c r="A51" s="61" t="s">
        <v>1935</v>
      </c>
      <c r="B51" s="51" t="s">
        <v>799</v>
      </c>
      <c r="C51" s="61" t="s">
        <v>657</v>
      </c>
      <c r="D51" s="52">
        <v>2</v>
      </c>
      <c r="E51" s="52"/>
      <c r="F51" s="62">
        <f t="shared" si="4"/>
        <v>0</v>
      </c>
      <c r="G51" s="53" t="s">
        <v>788</v>
      </c>
    </row>
    <row r="52" spans="1:7" outlineLevel="2" x14ac:dyDescent="0.25">
      <c r="A52" s="119" t="s">
        <v>246</v>
      </c>
      <c r="B52" s="47" t="s">
        <v>667</v>
      </c>
      <c r="C52" s="118" t="s">
        <v>1</v>
      </c>
      <c r="D52" s="48">
        <v>1</v>
      </c>
      <c r="E52" s="48"/>
      <c r="F52" s="151">
        <f>SUM(F53:F72)</f>
        <v>0</v>
      </c>
      <c r="G52" s="148" t="s">
        <v>1</v>
      </c>
    </row>
    <row r="53" spans="1:7" ht="52.5" outlineLevel="3" x14ac:dyDescent="0.25">
      <c r="A53" s="61" t="s">
        <v>1797</v>
      </c>
      <c r="B53" s="51" t="s">
        <v>800</v>
      </c>
      <c r="C53" s="61" t="s">
        <v>657</v>
      </c>
      <c r="D53" s="52">
        <v>2</v>
      </c>
      <c r="E53" s="52"/>
      <c r="F53" s="62">
        <f t="shared" ref="F53:F71" si="5">D52*E52</f>
        <v>0</v>
      </c>
      <c r="G53" s="53" t="s">
        <v>791</v>
      </c>
    </row>
    <row r="54" spans="1:7" ht="52.5" outlineLevel="3" x14ac:dyDescent="0.25">
      <c r="A54" s="61" t="s">
        <v>1936</v>
      </c>
      <c r="B54" s="51" t="s">
        <v>801</v>
      </c>
      <c r="C54" s="61" t="s">
        <v>657</v>
      </c>
      <c r="D54" s="52">
        <v>2</v>
      </c>
      <c r="E54" s="52"/>
      <c r="F54" s="62">
        <f t="shared" si="5"/>
        <v>0</v>
      </c>
      <c r="G54" s="53" t="s">
        <v>791</v>
      </c>
    </row>
    <row r="55" spans="1:7" ht="52.5" outlineLevel="3" x14ac:dyDescent="0.25">
      <c r="A55" s="61" t="s">
        <v>1937</v>
      </c>
      <c r="B55" s="51" t="s">
        <v>802</v>
      </c>
      <c r="C55" s="61" t="s">
        <v>657</v>
      </c>
      <c r="D55" s="52">
        <v>4</v>
      </c>
      <c r="E55" s="52"/>
      <c r="F55" s="62">
        <f t="shared" si="5"/>
        <v>0</v>
      </c>
      <c r="G55" s="53" t="s">
        <v>791</v>
      </c>
    </row>
    <row r="56" spans="1:7" ht="52.5" outlineLevel="3" x14ac:dyDescent="0.25">
      <c r="A56" s="61" t="s">
        <v>1938</v>
      </c>
      <c r="B56" s="51" t="s">
        <v>803</v>
      </c>
      <c r="C56" s="61" t="s">
        <v>657</v>
      </c>
      <c r="D56" s="52">
        <v>2</v>
      </c>
      <c r="E56" s="52"/>
      <c r="F56" s="62">
        <f t="shared" si="5"/>
        <v>0</v>
      </c>
      <c r="G56" s="53" t="s">
        <v>791</v>
      </c>
    </row>
    <row r="57" spans="1:7" ht="52.5" outlineLevel="3" x14ac:dyDescent="0.25">
      <c r="A57" s="61" t="s">
        <v>1939</v>
      </c>
      <c r="B57" s="51" t="s">
        <v>804</v>
      </c>
      <c r="C57" s="61" t="s">
        <v>657</v>
      </c>
      <c r="D57" s="52">
        <v>2</v>
      </c>
      <c r="E57" s="52"/>
      <c r="F57" s="62">
        <f t="shared" si="5"/>
        <v>0</v>
      </c>
      <c r="G57" s="53" t="s">
        <v>791</v>
      </c>
    </row>
    <row r="58" spans="1:7" ht="52.5" outlineLevel="3" x14ac:dyDescent="0.25">
      <c r="A58" s="61" t="s">
        <v>1940</v>
      </c>
      <c r="B58" s="51" t="s">
        <v>805</v>
      </c>
      <c r="C58" s="61" t="s">
        <v>657</v>
      </c>
      <c r="D58" s="52">
        <v>4</v>
      </c>
      <c r="E58" s="52"/>
      <c r="F58" s="62">
        <f t="shared" si="5"/>
        <v>0</v>
      </c>
      <c r="G58" s="53" t="s">
        <v>791</v>
      </c>
    </row>
    <row r="59" spans="1:7" ht="52.5" outlineLevel="3" x14ac:dyDescent="0.25">
      <c r="A59" s="61" t="s">
        <v>1941</v>
      </c>
      <c r="B59" s="51" t="s">
        <v>806</v>
      </c>
      <c r="C59" s="61" t="s">
        <v>657</v>
      </c>
      <c r="D59" s="52">
        <v>1</v>
      </c>
      <c r="E59" s="52"/>
      <c r="F59" s="62">
        <f t="shared" si="5"/>
        <v>0</v>
      </c>
      <c r="G59" s="53" t="s">
        <v>791</v>
      </c>
    </row>
    <row r="60" spans="1:7" ht="52.5" outlineLevel="3" x14ac:dyDescent="0.25">
      <c r="A60" s="61" t="s">
        <v>1942</v>
      </c>
      <c r="B60" s="51" t="s">
        <v>807</v>
      </c>
      <c r="C60" s="61" t="s">
        <v>657</v>
      </c>
      <c r="D60" s="52">
        <v>2</v>
      </c>
      <c r="E60" s="52"/>
      <c r="F60" s="62">
        <f t="shared" si="5"/>
        <v>0</v>
      </c>
      <c r="G60" s="53" t="s">
        <v>791</v>
      </c>
    </row>
    <row r="61" spans="1:7" ht="52.5" outlineLevel="3" x14ac:dyDescent="0.25">
      <c r="A61" s="61" t="s">
        <v>1943</v>
      </c>
      <c r="B61" s="51" t="s">
        <v>808</v>
      </c>
      <c r="C61" s="61" t="s">
        <v>657</v>
      </c>
      <c r="D61" s="52">
        <v>2</v>
      </c>
      <c r="E61" s="52"/>
      <c r="F61" s="62">
        <f t="shared" si="5"/>
        <v>0</v>
      </c>
      <c r="G61" s="53" t="s">
        <v>791</v>
      </c>
    </row>
    <row r="62" spans="1:7" ht="52.5" outlineLevel="3" x14ac:dyDescent="0.25">
      <c r="A62" s="61" t="s">
        <v>1944</v>
      </c>
      <c r="B62" s="51" t="s">
        <v>809</v>
      </c>
      <c r="C62" s="61" t="s">
        <v>657</v>
      </c>
      <c r="D62" s="52">
        <v>2</v>
      </c>
      <c r="E62" s="52"/>
      <c r="F62" s="62">
        <f t="shared" si="5"/>
        <v>0</v>
      </c>
      <c r="G62" s="53" t="s">
        <v>791</v>
      </c>
    </row>
    <row r="63" spans="1:7" ht="52.5" outlineLevel="3" x14ac:dyDescent="0.25">
      <c r="A63" s="61" t="s">
        <v>1945</v>
      </c>
      <c r="B63" s="51" t="s">
        <v>810</v>
      </c>
      <c r="C63" s="61" t="s">
        <v>657</v>
      </c>
      <c r="D63" s="52">
        <v>2</v>
      </c>
      <c r="E63" s="52"/>
      <c r="F63" s="62">
        <f t="shared" si="5"/>
        <v>0</v>
      </c>
      <c r="G63" s="53" t="s">
        <v>669</v>
      </c>
    </row>
    <row r="64" spans="1:7" ht="52.5" outlineLevel="3" x14ac:dyDescent="0.25">
      <c r="A64" s="61" t="s">
        <v>1946</v>
      </c>
      <c r="B64" s="51" t="s">
        <v>811</v>
      </c>
      <c r="C64" s="61" t="s">
        <v>657</v>
      </c>
      <c r="D64" s="52">
        <v>2</v>
      </c>
      <c r="E64" s="52"/>
      <c r="F64" s="62">
        <f t="shared" si="5"/>
        <v>0</v>
      </c>
      <c r="G64" s="53" t="s">
        <v>669</v>
      </c>
    </row>
    <row r="65" spans="1:7" ht="52.5" outlineLevel="3" x14ac:dyDescent="0.25">
      <c r="A65" s="61" t="s">
        <v>1947</v>
      </c>
      <c r="B65" s="51" t="s">
        <v>812</v>
      </c>
      <c r="C65" s="61" t="s">
        <v>657</v>
      </c>
      <c r="D65" s="52">
        <v>2</v>
      </c>
      <c r="E65" s="52"/>
      <c r="F65" s="62">
        <f t="shared" si="5"/>
        <v>0</v>
      </c>
      <c r="G65" s="53" t="s">
        <v>669</v>
      </c>
    </row>
    <row r="66" spans="1:7" ht="52.5" outlineLevel="3" x14ac:dyDescent="0.25">
      <c r="A66" s="61" t="s">
        <v>1948</v>
      </c>
      <c r="B66" s="51" t="s">
        <v>813</v>
      </c>
      <c r="C66" s="61" t="s">
        <v>657</v>
      </c>
      <c r="D66" s="52">
        <v>4</v>
      </c>
      <c r="E66" s="52"/>
      <c r="F66" s="62">
        <f t="shared" si="5"/>
        <v>0</v>
      </c>
      <c r="G66" s="53" t="s">
        <v>669</v>
      </c>
    </row>
    <row r="67" spans="1:7" ht="52.5" outlineLevel="3" x14ac:dyDescent="0.25">
      <c r="A67" s="61" t="s">
        <v>1949</v>
      </c>
      <c r="B67" s="51" t="s">
        <v>814</v>
      </c>
      <c r="C67" s="61" t="s">
        <v>657</v>
      </c>
      <c r="D67" s="52">
        <v>4</v>
      </c>
      <c r="E67" s="52"/>
      <c r="F67" s="62">
        <f t="shared" si="5"/>
        <v>0</v>
      </c>
      <c r="G67" s="53" t="s">
        <v>669</v>
      </c>
    </row>
    <row r="68" spans="1:7" ht="52.5" outlineLevel="3" x14ac:dyDescent="0.25">
      <c r="A68" s="61" t="s">
        <v>1950</v>
      </c>
      <c r="B68" s="51" t="s">
        <v>815</v>
      </c>
      <c r="C68" s="61" t="s">
        <v>657</v>
      </c>
      <c r="D68" s="52">
        <v>2</v>
      </c>
      <c r="E68" s="52"/>
      <c r="F68" s="62">
        <f t="shared" si="5"/>
        <v>0</v>
      </c>
      <c r="G68" s="53" t="s">
        <v>669</v>
      </c>
    </row>
    <row r="69" spans="1:7" ht="52.5" outlineLevel="3" x14ac:dyDescent="0.25">
      <c r="A69" s="61" t="s">
        <v>1951</v>
      </c>
      <c r="B69" s="51" t="s">
        <v>816</v>
      </c>
      <c r="C69" s="61" t="s">
        <v>657</v>
      </c>
      <c r="D69" s="52">
        <v>2</v>
      </c>
      <c r="E69" s="52"/>
      <c r="F69" s="62">
        <f t="shared" si="5"/>
        <v>0</v>
      </c>
      <c r="G69" s="53" t="s">
        <v>669</v>
      </c>
    </row>
    <row r="70" spans="1:7" ht="52.5" outlineLevel="3" x14ac:dyDescent="0.25">
      <c r="A70" s="61" t="s">
        <v>1952</v>
      </c>
      <c r="B70" s="51" t="s">
        <v>817</v>
      </c>
      <c r="C70" s="61" t="s">
        <v>657</v>
      </c>
      <c r="D70" s="52">
        <v>2</v>
      </c>
      <c r="E70" s="52"/>
      <c r="F70" s="62">
        <f t="shared" si="5"/>
        <v>0</v>
      </c>
      <c r="G70" s="53" t="s">
        <v>669</v>
      </c>
    </row>
    <row r="71" spans="1:7" ht="52.5" outlineLevel="3" x14ac:dyDescent="0.25">
      <c r="A71" s="61" t="s">
        <v>1953</v>
      </c>
      <c r="B71" s="51" t="s">
        <v>818</v>
      </c>
      <c r="C71" s="61" t="s">
        <v>657</v>
      </c>
      <c r="D71" s="52">
        <v>2</v>
      </c>
      <c r="E71" s="52"/>
      <c r="F71" s="62">
        <f t="shared" si="5"/>
        <v>0</v>
      </c>
      <c r="G71" s="53" t="s">
        <v>669</v>
      </c>
    </row>
    <row r="72" spans="1:7" ht="52.5" outlineLevel="3" x14ac:dyDescent="0.25">
      <c r="A72" s="61" t="s">
        <v>1954</v>
      </c>
      <c r="B72" s="51" t="s">
        <v>819</v>
      </c>
      <c r="C72" s="61" t="s">
        <v>657</v>
      </c>
      <c r="D72" s="52">
        <v>2</v>
      </c>
      <c r="E72" s="52"/>
      <c r="F72" s="62">
        <f t="shared" ref="F72:F78" si="6">D71*E71</f>
        <v>0</v>
      </c>
      <c r="G72" s="53" t="s">
        <v>671</v>
      </c>
    </row>
    <row r="73" spans="1:7" outlineLevel="2" x14ac:dyDescent="0.25">
      <c r="A73" s="119" t="s">
        <v>247</v>
      </c>
      <c r="B73" s="47" t="s">
        <v>674</v>
      </c>
      <c r="C73" s="118" t="s">
        <v>1</v>
      </c>
      <c r="D73" s="48">
        <v>1</v>
      </c>
      <c r="E73" s="48"/>
      <c r="F73" s="151">
        <f>SUM(F74:F79)</f>
        <v>0</v>
      </c>
      <c r="G73" s="148" t="s">
        <v>1</v>
      </c>
    </row>
    <row r="74" spans="1:7" ht="42" outlineLevel="3" x14ac:dyDescent="0.25">
      <c r="A74" s="61" t="s">
        <v>1799</v>
      </c>
      <c r="B74" s="51" t="s">
        <v>820</v>
      </c>
      <c r="C74" s="61" t="s">
        <v>657</v>
      </c>
      <c r="D74" s="52">
        <v>22</v>
      </c>
      <c r="E74" s="52"/>
      <c r="F74" s="62">
        <f t="shared" si="6"/>
        <v>0</v>
      </c>
      <c r="G74" s="53" t="s">
        <v>821</v>
      </c>
    </row>
    <row r="75" spans="1:7" ht="31.5" outlineLevel="3" x14ac:dyDescent="0.25">
      <c r="A75" s="61" t="s">
        <v>1955</v>
      </c>
      <c r="B75" s="51" t="s">
        <v>675</v>
      </c>
      <c r="C75" s="61" t="s">
        <v>657</v>
      </c>
      <c r="D75" s="52">
        <v>14</v>
      </c>
      <c r="E75" s="52"/>
      <c r="F75" s="62">
        <f t="shared" si="6"/>
        <v>0</v>
      </c>
      <c r="G75" s="53" t="s">
        <v>676</v>
      </c>
    </row>
    <row r="76" spans="1:7" ht="31.5" outlineLevel="3" x14ac:dyDescent="0.25">
      <c r="A76" s="61" t="s">
        <v>1956</v>
      </c>
      <c r="B76" s="51" t="s">
        <v>677</v>
      </c>
      <c r="C76" s="61" t="s">
        <v>657</v>
      </c>
      <c r="D76" s="52">
        <v>2</v>
      </c>
      <c r="E76" s="52"/>
      <c r="F76" s="62">
        <f t="shared" si="6"/>
        <v>0</v>
      </c>
      <c r="G76" s="53" t="s">
        <v>676</v>
      </c>
    </row>
    <row r="77" spans="1:7" ht="42" outlineLevel="3" x14ac:dyDescent="0.25">
      <c r="A77" s="61" t="s">
        <v>1957</v>
      </c>
      <c r="B77" s="51" t="s">
        <v>822</v>
      </c>
      <c r="C77" s="61" t="s">
        <v>657</v>
      </c>
      <c r="D77" s="52">
        <v>13</v>
      </c>
      <c r="E77" s="52"/>
      <c r="F77" s="62">
        <f t="shared" si="6"/>
        <v>0</v>
      </c>
      <c r="G77" s="53" t="s">
        <v>821</v>
      </c>
    </row>
    <row r="78" spans="1:7" ht="31.5" outlineLevel="3" x14ac:dyDescent="0.25">
      <c r="A78" s="61" t="s">
        <v>1958</v>
      </c>
      <c r="B78" s="51" t="s">
        <v>823</v>
      </c>
      <c r="C78" s="61" t="s">
        <v>657</v>
      </c>
      <c r="D78" s="52">
        <v>76</v>
      </c>
      <c r="E78" s="52"/>
      <c r="F78" s="62">
        <f t="shared" si="6"/>
        <v>0</v>
      </c>
      <c r="G78" s="53" t="s">
        <v>676</v>
      </c>
    </row>
    <row r="79" spans="1:7" ht="31.5" outlineLevel="3" x14ac:dyDescent="0.25">
      <c r="A79" s="61" t="s">
        <v>1959</v>
      </c>
      <c r="B79" s="51" t="s">
        <v>824</v>
      </c>
      <c r="C79" s="61" t="s">
        <v>657</v>
      </c>
      <c r="D79" s="52">
        <v>13</v>
      </c>
      <c r="E79" s="52"/>
      <c r="F79" s="62">
        <f t="shared" ref="F79:F87" si="7">D78*E78</f>
        <v>0</v>
      </c>
      <c r="G79" s="53" t="s">
        <v>676</v>
      </c>
    </row>
    <row r="80" spans="1:7" outlineLevel="2" x14ac:dyDescent="0.25">
      <c r="A80" s="119" t="s">
        <v>363</v>
      </c>
      <c r="B80" s="47" t="s">
        <v>678</v>
      </c>
      <c r="C80" s="118" t="s">
        <v>1</v>
      </c>
      <c r="D80" s="48">
        <v>1</v>
      </c>
      <c r="E80" s="48"/>
      <c r="F80" s="151">
        <f>SUM(F81:F88)</f>
        <v>0</v>
      </c>
      <c r="G80" s="148" t="s">
        <v>1</v>
      </c>
    </row>
    <row r="81" spans="1:7" ht="52.5" outlineLevel="3" x14ac:dyDescent="0.25">
      <c r="A81" s="61" t="s">
        <v>1800</v>
      </c>
      <c r="B81" s="51" t="s">
        <v>825</v>
      </c>
      <c r="C81" s="61" t="s">
        <v>657</v>
      </c>
      <c r="D81" s="52">
        <v>2</v>
      </c>
      <c r="E81" s="52"/>
      <c r="F81" s="62">
        <f t="shared" si="7"/>
        <v>0</v>
      </c>
      <c r="G81" s="53" t="s">
        <v>737</v>
      </c>
    </row>
    <row r="82" spans="1:7" ht="52.5" outlineLevel="3" x14ac:dyDescent="0.25">
      <c r="A82" s="61" t="s">
        <v>1802</v>
      </c>
      <c r="B82" s="51" t="s">
        <v>826</v>
      </c>
      <c r="C82" s="61" t="s">
        <v>657</v>
      </c>
      <c r="D82" s="52">
        <v>4</v>
      </c>
      <c r="E82" s="52"/>
      <c r="F82" s="62">
        <f t="shared" si="7"/>
        <v>0</v>
      </c>
      <c r="G82" s="53" t="s">
        <v>734</v>
      </c>
    </row>
    <row r="83" spans="1:7" ht="52.5" outlineLevel="3" x14ac:dyDescent="0.25">
      <c r="A83" s="61" t="s">
        <v>1803</v>
      </c>
      <c r="B83" s="51" t="s">
        <v>827</v>
      </c>
      <c r="C83" s="61" t="s">
        <v>657</v>
      </c>
      <c r="D83" s="52">
        <v>2</v>
      </c>
      <c r="E83" s="52"/>
      <c r="F83" s="62">
        <f t="shared" si="7"/>
        <v>0</v>
      </c>
      <c r="G83" s="53" t="s">
        <v>734</v>
      </c>
    </row>
    <row r="84" spans="1:7" ht="52.5" outlineLevel="3" x14ac:dyDescent="0.25">
      <c r="A84" s="61" t="s">
        <v>1960</v>
      </c>
      <c r="B84" s="51" t="s">
        <v>679</v>
      </c>
      <c r="C84" s="61" t="s">
        <v>657</v>
      </c>
      <c r="D84" s="52">
        <v>2</v>
      </c>
      <c r="E84" s="52"/>
      <c r="F84" s="62">
        <f t="shared" si="7"/>
        <v>0</v>
      </c>
      <c r="G84" s="53" t="s">
        <v>680</v>
      </c>
    </row>
    <row r="85" spans="1:7" ht="52.5" outlineLevel="3" x14ac:dyDescent="0.25">
      <c r="A85" s="61" t="s">
        <v>1961</v>
      </c>
      <c r="B85" s="51" t="s">
        <v>828</v>
      </c>
      <c r="C85" s="61" t="s">
        <v>657</v>
      </c>
      <c r="D85" s="52">
        <v>4</v>
      </c>
      <c r="E85" s="52"/>
      <c r="F85" s="62">
        <f t="shared" si="7"/>
        <v>0</v>
      </c>
      <c r="G85" s="53" t="s">
        <v>734</v>
      </c>
    </row>
    <row r="86" spans="1:7" ht="52.5" outlineLevel="3" x14ac:dyDescent="0.25">
      <c r="A86" s="61" t="s">
        <v>1962</v>
      </c>
      <c r="B86" s="51" t="s">
        <v>829</v>
      </c>
      <c r="C86" s="61" t="s">
        <v>657</v>
      </c>
      <c r="D86" s="52">
        <v>1</v>
      </c>
      <c r="E86" s="52"/>
      <c r="F86" s="62">
        <f t="shared" si="7"/>
        <v>0</v>
      </c>
      <c r="G86" s="53" t="s">
        <v>680</v>
      </c>
    </row>
    <row r="87" spans="1:7" ht="52.5" outlineLevel="3" x14ac:dyDescent="0.25">
      <c r="A87" s="61" t="s">
        <v>1963</v>
      </c>
      <c r="B87" s="51" t="s">
        <v>681</v>
      </c>
      <c r="C87" s="61" t="s">
        <v>657</v>
      </c>
      <c r="D87" s="52">
        <v>3</v>
      </c>
      <c r="E87" s="52"/>
      <c r="F87" s="62">
        <f t="shared" si="7"/>
        <v>0</v>
      </c>
      <c r="G87" s="53" t="s">
        <v>682</v>
      </c>
    </row>
    <row r="88" spans="1:7" ht="31.5" outlineLevel="3" x14ac:dyDescent="0.25">
      <c r="A88" s="61" t="s">
        <v>1964</v>
      </c>
      <c r="B88" s="51" t="s">
        <v>830</v>
      </c>
      <c r="C88" s="61" t="s">
        <v>657</v>
      </c>
      <c r="D88" s="52">
        <v>1</v>
      </c>
      <c r="E88" s="52"/>
      <c r="F88" s="62">
        <f t="shared" ref="F88:F92" si="8">D87*E87</f>
        <v>0</v>
      </c>
      <c r="G88" s="53" t="s">
        <v>682</v>
      </c>
    </row>
    <row r="89" spans="1:7" outlineLevel="2" x14ac:dyDescent="0.25">
      <c r="A89" s="119" t="s">
        <v>364</v>
      </c>
      <c r="B89" s="47" t="s">
        <v>686</v>
      </c>
      <c r="C89" s="118" t="s">
        <v>1</v>
      </c>
      <c r="D89" s="48">
        <v>1</v>
      </c>
      <c r="E89" s="48"/>
      <c r="F89" s="151">
        <f>SUM(F90:F92)</f>
        <v>0</v>
      </c>
      <c r="G89" s="148" t="s">
        <v>1</v>
      </c>
    </row>
    <row r="90" spans="1:7" ht="42" outlineLevel="3" x14ac:dyDescent="0.25">
      <c r="A90" s="61" t="s">
        <v>1804</v>
      </c>
      <c r="B90" s="51" t="s">
        <v>831</v>
      </c>
      <c r="C90" s="61" t="s">
        <v>657</v>
      </c>
      <c r="D90" s="52">
        <v>8</v>
      </c>
      <c r="E90" s="52"/>
      <c r="F90" s="62">
        <f t="shared" si="8"/>
        <v>0</v>
      </c>
      <c r="G90" s="53" t="s">
        <v>662</v>
      </c>
    </row>
    <row r="91" spans="1:7" ht="42" outlineLevel="3" x14ac:dyDescent="0.25">
      <c r="A91" s="61" t="s">
        <v>1805</v>
      </c>
      <c r="B91" s="51" t="s">
        <v>687</v>
      </c>
      <c r="C91" s="61" t="s">
        <v>657</v>
      </c>
      <c r="D91" s="52">
        <v>3</v>
      </c>
      <c r="E91" s="52"/>
      <c r="F91" s="62">
        <f t="shared" si="8"/>
        <v>0</v>
      </c>
      <c r="G91" s="53" t="s">
        <v>664</v>
      </c>
    </row>
    <row r="92" spans="1:7" ht="42" outlineLevel="3" x14ac:dyDescent="0.25">
      <c r="A92" s="61" t="s">
        <v>1806</v>
      </c>
      <c r="B92" s="51" t="s">
        <v>832</v>
      </c>
      <c r="C92" s="61" t="s">
        <v>657</v>
      </c>
      <c r="D92" s="52">
        <v>3</v>
      </c>
      <c r="E92" s="52"/>
      <c r="F92" s="62">
        <f t="shared" si="8"/>
        <v>0</v>
      </c>
      <c r="G92" s="53" t="s">
        <v>664</v>
      </c>
    </row>
    <row r="93" spans="1:7" outlineLevel="2" x14ac:dyDescent="0.25">
      <c r="A93" s="119" t="s">
        <v>365</v>
      </c>
      <c r="B93" s="47" t="s">
        <v>833</v>
      </c>
      <c r="C93" s="118" t="s">
        <v>1</v>
      </c>
      <c r="D93" s="48">
        <v>1</v>
      </c>
      <c r="E93" s="48"/>
      <c r="F93" s="151">
        <f>SUM(F94:F102)</f>
        <v>0</v>
      </c>
      <c r="G93" s="148" t="s">
        <v>1</v>
      </c>
    </row>
    <row r="94" spans="1:7" ht="42" outlineLevel="3" x14ac:dyDescent="0.25">
      <c r="A94" s="61" t="s">
        <v>1810</v>
      </c>
      <c r="B94" s="51" t="s">
        <v>834</v>
      </c>
      <c r="C94" s="61" t="s">
        <v>657</v>
      </c>
      <c r="D94" s="52">
        <v>2</v>
      </c>
      <c r="E94" s="52"/>
      <c r="F94" s="62">
        <f t="shared" ref="F94:F101" si="9">D93*E93</f>
        <v>0</v>
      </c>
      <c r="G94" s="53" t="s">
        <v>791</v>
      </c>
    </row>
    <row r="95" spans="1:7" ht="42" outlineLevel="3" x14ac:dyDescent="0.25">
      <c r="A95" s="61" t="s">
        <v>1812</v>
      </c>
      <c r="B95" s="51" t="s">
        <v>835</v>
      </c>
      <c r="C95" s="61" t="s">
        <v>657</v>
      </c>
      <c r="D95" s="52">
        <v>1</v>
      </c>
      <c r="E95" s="52"/>
      <c r="F95" s="62">
        <f t="shared" si="9"/>
        <v>0</v>
      </c>
      <c r="G95" s="53" t="s">
        <v>669</v>
      </c>
    </row>
    <row r="96" spans="1:7" ht="42" outlineLevel="3" x14ac:dyDescent="0.25">
      <c r="A96" s="61" t="s">
        <v>1814</v>
      </c>
      <c r="B96" s="51" t="s">
        <v>836</v>
      </c>
      <c r="C96" s="61" t="s">
        <v>657</v>
      </c>
      <c r="D96" s="52">
        <v>2</v>
      </c>
      <c r="E96" s="52"/>
      <c r="F96" s="62">
        <f t="shared" si="9"/>
        <v>0</v>
      </c>
      <c r="G96" s="53" t="s">
        <v>669</v>
      </c>
    </row>
    <row r="97" spans="1:7" ht="42" outlineLevel="3" x14ac:dyDescent="0.25">
      <c r="A97" s="61" t="s">
        <v>1816</v>
      </c>
      <c r="B97" s="51" t="s">
        <v>837</v>
      </c>
      <c r="C97" s="61" t="s">
        <v>657</v>
      </c>
      <c r="D97" s="52">
        <v>2</v>
      </c>
      <c r="E97" s="52"/>
      <c r="F97" s="62">
        <f t="shared" si="9"/>
        <v>0</v>
      </c>
      <c r="G97" s="53" t="s">
        <v>669</v>
      </c>
    </row>
    <row r="98" spans="1:7" ht="42" outlineLevel="3" x14ac:dyDescent="0.25">
      <c r="A98" s="61" t="s">
        <v>1965</v>
      </c>
      <c r="B98" s="51" t="s">
        <v>838</v>
      </c>
      <c r="C98" s="61" t="s">
        <v>657</v>
      </c>
      <c r="D98" s="52">
        <v>3</v>
      </c>
      <c r="E98" s="52"/>
      <c r="F98" s="62">
        <f t="shared" si="9"/>
        <v>0</v>
      </c>
      <c r="G98" s="53" t="s">
        <v>669</v>
      </c>
    </row>
    <row r="99" spans="1:7" ht="42" outlineLevel="3" x14ac:dyDescent="0.25">
      <c r="A99" s="61" t="s">
        <v>1966</v>
      </c>
      <c r="B99" s="51" t="s">
        <v>839</v>
      </c>
      <c r="C99" s="61" t="s">
        <v>657</v>
      </c>
      <c r="D99" s="52">
        <v>1</v>
      </c>
      <c r="E99" s="52"/>
      <c r="F99" s="62">
        <f t="shared" si="9"/>
        <v>0</v>
      </c>
      <c r="G99" s="53" t="s">
        <v>671</v>
      </c>
    </row>
    <row r="100" spans="1:7" ht="42" outlineLevel="3" x14ac:dyDescent="0.25">
      <c r="A100" s="61" t="s">
        <v>1967</v>
      </c>
      <c r="B100" s="51" t="s">
        <v>840</v>
      </c>
      <c r="C100" s="61" t="s">
        <v>657</v>
      </c>
      <c r="D100" s="52">
        <v>1</v>
      </c>
      <c r="E100" s="52"/>
      <c r="F100" s="62">
        <f t="shared" si="9"/>
        <v>0</v>
      </c>
      <c r="G100" s="53" t="s">
        <v>671</v>
      </c>
    </row>
    <row r="101" spans="1:7" ht="42" outlineLevel="3" x14ac:dyDescent="0.25">
      <c r="A101" s="61" t="s">
        <v>1968</v>
      </c>
      <c r="B101" s="51" t="s">
        <v>841</v>
      </c>
      <c r="C101" s="61" t="s">
        <v>657</v>
      </c>
      <c r="D101" s="52">
        <v>1</v>
      </c>
      <c r="E101" s="52"/>
      <c r="F101" s="62">
        <f t="shared" si="9"/>
        <v>0</v>
      </c>
      <c r="G101" s="53" t="s">
        <v>669</v>
      </c>
    </row>
    <row r="102" spans="1:7" ht="42" outlineLevel="3" x14ac:dyDescent="0.25">
      <c r="A102" s="61" t="s">
        <v>1969</v>
      </c>
      <c r="B102" s="51" t="s">
        <v>842</v>
      </c>
      <c r="C102" s="61" t="s">
        <v>657</v>
      </c>
      <c r="D102" s="52">
        <v>2</v>
      </c>
      <c r="E102" s="52"/>
      <c r="F102" s="62">
        <f>D101*E101</f>
        <v>0</v>
      </c>
      <c r="G102" s="53" t="s">
        <v>669</v>
      </c>
    </row>
    <row r="103" spans="1:7" outlineLevel="2" x14ac:dyDescent="0.25">
      <c r="A103" s="119" t="s">
        <v>366</v>
      </c>
      <c r="B103" s="47" t="s">
        <v>843</v>
      </c>
      <c r="C103" s="118" t="s">
        <v>1</v>
      </c>
      <c r="D103" s="48">
        <v>1</v>
      </c>
      <c r="E103" s="48"/>
      <c r="F103" s="151">
        <f>SUM(F104:F105)</f>
        <v>0</v>
      </c>
      <c r="G103" s="148" t="s">
        <v>1</v>
      </c>
    </row>
    <row r="104" spans="1:7" ht="31.5" outlineLevel="3" x14ac:dyDescent="0.25">
      <c r="A104" s="61" t="s">
        <v>1818</v>
      </c>
      <c r="B104" s="51" t="s">
        <v>844</v>
      </c>
      <c r="C104" s="61" t="s">
        <v>657</v>
      </c>
      <c r="D104" s="52">
        <v>12</v>
      </c>
      <c r="E104" s="52"/>
      <c r="F104" s="62">
        <f>D103*E103</f>
        <v>0</v>
      </c>
      <c r="G104" s="53" t="s">
        <v>662</v>
      </c>
    </row>
    <row r="105" spans="1:7" ht="31.5" outlineLevel="3" x14ac:dyDescent="0.25">
      <c r="A105" s="61" t="s">
        <v>1821</v>
      </c>
      <c r="B105" s="51" t="s">
        <v>845</v>
      </c>
      <c r="C105" s="61" t="s">
        <v>657</v>
      </c>
      <c r="D105" s="52">
        <v>14</v>
      </c>
      <c r="E105" s="52"/>
      <c r="F105" s="62">
        <f>D104*E104</f>
        <v>0</v>
      </c>
      <c r="G105" s="53" t="s">
        <v>664</v>
      </c>
    </row>
    <row r="106" spans="1:7" outlineLevel="2" x14ac:dyDescent="0.25">
      <c r="A106" s="119" t="s">
        <v>367</v>
      </c>
      <c r="B106" s="47" t="s">
        <v>688</v>
      </c>
      <c r="C106" s="118" t="s">
        <v>1</v>
      </c>
      <c r="D106" s="48">
        <v>1</v>
      </c>
      <c r="E106" s="48"/>
      <c r="F106" s="151">
        <f>SUM(F107:F110)</f>
        <v>0</v>
      </c>
      <c r="G106" s="148" t="s">
        <v>1</v>
      </c>
    </row>
    <row r="107" spans="1:7" ht="31.5" outlineLevel="3" x14ac:dyDescent="0.25">
      <c r="A107" s="61" t="s">
        <v>1824</v>
      </c>
      <c r="B107" s="51" t="s">
        <v>690</v>
      </c>
      <c r="C107" s="61" t="s">
        <v>657</v>
      </c>
      <c r="D107" s="52">
        <v>1</v>
      </c>
      <c r="E107" s="52"/>
      <c r="F107" s="62">
        <f>D106*E106</f>
        <v>0</v>
      </c>
      <c r="G107" s="53" t="s">
        <v>664</v>
      </c>
    </row>
    <row r="108" spans="1:7" ht="31.5" outlineLevel="3" x14ac:dyDescent="0.25">
      <c r="A108" s="61" t="s">
        <v>1825</v>
      </c>
      <c r="B108" s="51" t="s">
        <v>846</v>
      </c>
      <c r="C108" s="61" t="s">
        <v>657</v>
      </c>
      <c r="D108" s="52">
        <v>38</v>
      </c>
      <c r="E108" s="52"/>
      <c r="F108" s="62">
        <f>D107*E107</f>
        <v>0</v>
      </c>
      <c r="G108" s="53" t="s">
        <v>664</v>
      </c>
    </row>
    <row r="109" spans="1:7" ht="31.5" outlineLevel="3" x14ac:dyDescent="0.25">
      <c r="A109" s="61" t="s">
        <v>1826</v>
      </c>
      <c r="B109" s="51" t="s">
        <v>847</v>
      </c>
      <c r="C109" s="61" t="s">
        <v>657</v>
      </c>
      <c r="D109" s="52">
        <v>8</v>
      </c>
      <c r="E109" s="52"/>
      <c r="F109" s="62">
        <f t="shared" ref="F109:F110" si="10">D108*E108</f>
        <v>0</v>
      </c>
      <c r="G109" s="53" t="s">
        <v>788</v>
      </c>
    </row>
    <row r="110" spans="1:7" ht="31.5" outlineLevel="3" x14ac:dyDescent="0.25">
      <c r="A110" s="61" t="s">
        <v>1827</v>
      </c>
      <c r="B110" s="51" t="s">
        <v>848</v>
      </c>
      <c r="C110" s="61" t="s">
        <v>657</v>
      </c>
      <c r="D110" s="52">
        <v>1</v>
      </c>
      <c r="E110" s="52"/>
      <c r="F110" s="62">
        <f t="shared" si="10"/>
        <v>0</v>
      </c>
      <c r="G110" s="53" t="s">
        <v>791</v>
      </c>
    </row>
    <row r="111" spans="1:7" outlineLevel="2" x14ac:dyDescent="0.25">
      <c r="A111" s="119" t="s">
        <v>368</v>
      </c>
      <c r="B111" s="47" t="s">
        <v>691</v>
      </c>
      <c r="C111" s="118" t="s">
        <v>1</v>
      </c>
      <c r="D111" s="48">
        <v>1</v>
      </c>
      <c r="E111" s="48"/>
      <c r="F111" s="151">
        <f>SUM(F112:F118)</f>
        <v>0</v>
      </c>
      <c r="G111" s="148" t="s">
        <v>1</v>
      </c>
    </row>
    <row r="112" spans="1:7" ht="31.5" outlineLevel="3" x14ac:dyDescent="0.25">
      <c r="A112" s="61" t="s">
        <v>1831</v>
      </c>
      <c r="B112" s="51" t="s">
        <v>849</v>
      </c>
      <c r="C112" s="61" t="s">
        <v>657</v>
      </c>
      <c r="D112" s="52">
        <v>14</v>
      </c>
      <c r="E112" s="52"/>
      <c r="F112" s="62">
        <f>D111*E111</f>
        <v>0</v>
      </c>
      <c r="G112" s="53" t="s">
        <v>693</v>
      </c>
    </row>
    <row r="113" spans="1:7" ht="31.5" outlineLevel="3" x14ac:dyDescent="0.25">
      <c r="A113" s="61" t="s">
        <v>1832</v>
      </c>
      <c r="B113" s="51" t="s">
        <v>694</v>
      </c>
      <c r="C113" s="61" t="s">
        <v>657</v>
      </c>
      <c r="D113" s="52">
        <v>11</v>
      </c>
      <c r="E113" s="52"/>
      <c r="F113" s="62">
        <f>D112*E112</f>
        <v>0</v>
      </c>
      <c r="G113" s="53" t="s">
        <v>693</v>
      </c>
    </row>
    <row r="114" spans="1:7" ht="31.5" outlineLevel="3" x14ac:dyDescent="0.25">
      <c r="A114" s="61" t="s">
        <v>1833</v>
      </c>
      <c r="B114" s="51" t="s">
        <v>695</v>
      </c>
      <c r="C114" s="61" t="s">
        <v>657</v>
      </c>
      <c r="D114" s="52">
        <v>11</v>
      </c>
      <c r="E114" s="52"/>
      <c r="F114" s="62">
        <f t="shared" ref="F114:F118" si="11">D113*E113</f>
        <v>0</v>
      </c>
      <c r="G114" s="53" t="s">
        <v>696</v>
      </c>
    </row>
    <row r="115" spans="1:7" ht="31.5" outlineLevel="3" x14ac:dyDescent="0.25">
      <c r="A115" s="61" t="s">
        <v>1970</v>
      </c>
      <c r="B115" s="51" t="s">
        <v>850</v>
      </c>
      <c r="C115" s="61" t="s">
        <v>657</v>
      </c>
      <c r="D115" s="52">
        <v>50</v>
      </c>
      <c r="E115" s="52"/>
      <c r="F115" s="62">
        <f t="shared" si="11"/>
        <v>0</v>
      </c>
      <c r="G115" s="53" t="s">
        <v>693</v>
      </c>
    </row>
    <row r="116" spans="1:7" ht="31.5" outlineLevel="3" x14ac:dyDescent="0.25">
      <c r="A116" s="61" t="s">
        <v>1971</v>
      </c>
      <c r="B116" s="51" t="s">
        <v>851</v>
      </c>
      <c r="C116" s="61" t="s">
        <v>657</v>
      </c>
      <c r="D116" s="52">
        <v>5</v>
      </c>
      <c r="E116" s="52"/>
      <c r="F116" s="62">
        <f t="shared" si="11"/>
        <v>0</v>
      </c>
      <c r="G116" s="53" t="s">
        <v>693</v>
      </c>
    </row>
    <row r="117" spans="1:7" ht="31.5" outlineLevel="3" x14ac:dyDescent="0.25">
      <c r="A117" s="61" t="s">
        <v>1972</v>
      </c>
      <c r="B117" s="51" t="s">
        <v>852</v>
      </c>
      <c r="C117" s="61" t="s">
        <v>657</v>
      </c>
      <c r="D117" s="52">
        <v>10</v>
      </c>
      <c r="E117" s="52"/>
      <c r="F117" s="62">
        <f t="shared" si="11"/>
        <v>0</v>
      </c>
      <c r="G117" s="53" t="s">
        <v>693</v>
      </c>
    </row>
    <row r="118" spans="1:7" ht="31.5" outlineLevel="3" x14ac:dyDescent="0.25">
      <c r="A118" s="61" t="s">
        <v>1973</v>
      </c>
      <c r="B118" s="51" t="s">
        <v>853</v>
      </c>
      <c r="C118" s="61" t="s">
        <v>657</v>
      </c>
      <c r="D118" s="52">
        <v>3</v>
      </c>
      <c r="E118" s="52"/>
      <c r="F118" s="62">
        <f t="shared" si="11"/>
        <v>0</v>
      </c>
      <c r="G118" s="53" t="s">
        <v>696</v>
      </c>
    </row>
    <row r="119" spans="1:7" outlineLevel="2" x14ac:dyDescent="0.25">
      <c r="A119" s="119" t="s">
        <v>369</v>
      </c>
      <c r="B119" s="47" t="s">
        <v>697</v>
      </c>
      <c r="C119" s="118" t="s">
        <v>1</v>
      </c>
      <c r="D119" s="48">
        <v>1</v>
      </c>
      <c r="E119" s="48"/>
      <c r="F119" s="151">
        <f>SUM(F120:F124)</f>
        <v>0</v>
      </c>
      <c r="G119" s="148" t="s">
        <v>1</v>
      </c>
    </row>
    <row r="120" spans="1:7" ht="31.5" outlineLevel="3" x14ac:dyDescent="0.25">
      <c r="A120" s="61" t="s">
        <v>1834</v>
      </c>
      <c r="B120" s="51" t="s">
        <v>698</v>
      </c>
      <c r="C120" s="61" t="s">
        <v>657</v>
      </c>
      <c r="D120" s="52">
        <v>10</v>
      </c>
      <c r="E120" s="52"/>
      <c r="F120" s="62">
        <f>D119*E119</f>
        <v>0</v>
      </c>
      <c r="G120" s="53" t="s">
        <v>699</v>
      </c>
    </row>
    <row r="121" spans="1:7" ht="31.5" outlineLevel="3" x14ac:dyDescent="0.25">
      <c r="A121" s="61" t="s">
        <v>1835</v>
      </c>
      <c r="B121" s="51" t="s">
        <v>854</v>
      </c>
      <c r="C121" s="61" t="s">
        <v>657</v>
      </c>
      <c r="D121" s="52">
        <v>9</v>
      </c>
      <c r="E121" s="52"/>
      <c r="F121" s="62">
        <f>D120*E120</f>
        <v>0</v>
      </c>
      <c r="G121" s="53" t="s">
        <v>855</v>
      </c>
    </row>
    <row r="122" spans="1:7" ht="31.5" outlineLevel="3" x14ac:dyDescent="0.25">
      <c r="A122" s="61" t="s">
        <v>1974</v>
      </c>
      <c r="B122" s="51" t="s">
        <v>856</v>
      </c>
      <c r="C122" s="61" t="s">
        <v>657</v>
      </c>
      <c r="D122" s="52">
        <v>9</v>
      </c>
      <c r="E122" s="52"/>
      <c r="F122" s="62">
        <f t="shared" ref="F122:F124" si="12">D121*E121</f>
        <v>0</v>
      </c>
      <c r="G122" s="53" t="s">
        <v>855</v>
      </c>
    </row>
    <row r="123" spans="1:7" ht="31.5" outlineLevel="3" x14ac:dyDescent="0.25">
      <c r="A123" s="61" t="s">
        <v>1975</v>
      </c>
      <c r="B123" s="51" t="s">
        <v>857</v>
      </c>
      <c r="C123" s="61" t="s">
        <v>657</v>
      </c>
      <c r="D123" s="52">
        <v>10</v>
      </c>
      <c r="E123" s="52"/>
      <c r="F123" s="62">
        <f t="shared" si="12"/>
        <v>0</v>
      </c>
      <c r="G123" s="53" t="s">
        <v>855</v>
      </c>
    </row>
    <row r="124" spans="1:7" ht="31.5" outlineLevel="3" x14ac:dyDescent="0.25">
      <c r="A124" s="61" t="s">
        <v>1976</v>
      </c>
      <c r="B124" s="51" t="s">
        <v>858</v>
      </c>
      <c r="C124" s="61" t="s">
        <v>657</v>
      </c>
      <c r="D124" s="52">
        <v>5</v>
      </c>
      <c r="E124" s="52"/>
      <c r="F124" s="62">
        <f t="shared" si="12"/>
        <v>0</v>
      </c>
      <c r="G124" s="53" t="s">
        <v>859</v>
      </c>
    </row>
    <row r="125" spans="1:7" ht="15" customHeight="1" outlineLevel="2" x14ac:dyDescent="0.25">
      <c r="A125" s="119" t="s">
        <v>370</v>
      </c>
      <c r="B125" s="47" t="s">
        <v>700</v>
      </c>
      <c r="C125" s="118" t="s">
        <v>1</v>
      </c>
      <c r="D125" s="48">
        <v>1</v>
      </c>
      <c r="E125" s="48"/>
      <c r="F125" s="151">
        <f>SUM(F126:F140)</f>
        <v>0</v>
      </c>
      <c r="G125" s="148" t="s">
        <v>1</v>
      </c>
    </row>
    <row r="126" spans="1:7" ht="31.5" outlineLevel="3" x14ac:dyDescent="0.25">
      <c r="A126" s="61" t="s">
        <v>1836</v>
      </c>
      <c r="B126" s="51" t="s">
        <v>701</v>
      </c>
      <c r="C126" s="61" t="s">
        <v>657</v>
      </c>
      <c r="D126" s="52">
        <v>7</v>
      </c>
      <c r="E126" s="52"/>
      <c r="F126" s="62">
        <f t="shared" ref="F126:F139" si="13">D126*E126</f>
        <v>0</v>
      </c>
      <c r="G126" s="53" t="s">
        <v>702</v>
      </c>
    </row>
    <row r="127" spans="1:7" ht="31.5" outlineLevel="3" x14ac:dyDescent="0.25">
      <c r="A127" s="61" t="s">
        <v>1977</v>
      </c>
      <c r="B127" s="51" t="s">
        <v>860</v>
      </c>
      <c r="C127" s="61" t="s">
        <v>657</v>
      </c>
      <c r="D127" s="52">
        <v>40</v>
      </c>
      <c r="E127" s="52"/>
      <c r="F127" s="62">
        <f t="shared" si="13"/>
        <v>0</v>
      </c>
      <c r="G127" s="53" t="s">
        <v>702</v>
      </c>
    </row>
    <row r="128" spans="1:7" ht="31.5" outlineLevel="3" x14ac:dyDescent="0.25">
      <c r="A128" s="61" t="s">
        <v>1978</v>
      </c>
      <c r="B128" s="51" t="s">
        <v>861</v>
      </c>
      <c r="C128" s="61" t="s">
        <v>657</v>
      </c>
      <c r="D128" s="52">
        <v>1</v>
      </c>
      <c r="E128" s="52"/>
      <c r="F128" s="62">
        <f t="shared" si="13"/>
        <v>0</v>
      </c>
      <c r="G128" s="53" t="s">
        <v>702</v>
      </c>
    </row>
    <row r="129" spans="1:7" ht="31.5" outlineLevel="3" x14ac:dyDescent="0.25">
      <c r="A129" s="61" t="s">
        <v>1979</v>
      </c>
      <c r="B129" s="51" t="s">
        <v>862</v>
      </c>
      <c r="C129" s="61" t="s">
        <v>657</v>
      </c>
      <c r="D129" s="52">
        <v>2</v>
      </c>
      <c r="E129" s="52"/>
      <c r="F129" s="62">
        <f t="shared" si="13"/>
        <v>0</v>
      </c>
      <c r="G129" s="53" t="s">
        <v>702</v>
      </c>
    </row>
    <row r="130" spans="1:7" ht="31.5" outlineLevel="3" x14ac:dyDescent="0.25">
      <c r="A130" s="61" t="s">
        <v>1980</v>
      </c>
      <c r="B130" s="51" t="s">
        <v>863</v>
      </c>
      <c r="C130" s="61" t="s">
        <v>657</v>
      </c>
      <c r="D130" s="52">
        <v>4</v>
      </c>
      <c r="E130" s="52"/>
      <c r="F130" s="62">
        <f t="shared" si="13"/>
        <v>0</v>
      </c>
      <c r="G130" s="53" t="s">
        <v>702</v>
      </c>
    </row>
    <row r="131" spans="1:7" ht="31.5" outlineLevel="3" x14ac:dyDescent="0.25">
      <c r="A131" s="61" t="s">
        <v>1981</v>
      </c>
      <c r="B131" s="51" t="s">
        <v>864</v>
      </c>
      <c r="C131" s="61" t="s">
        <v>657</v>
      </c>
      <c r="D131" s="52">
        <v>3</v>
      </c>
      <c r="E131" s="52"/>
      <c r="F131" s="62">
        <f t="shared" si="13"/>
        <v>0</v>
      </c>
      <c r="G131" s="53" t="s">
        <v>702</v>
      </c>
    </row>
    <row r="132" spans="1:7" ht="31.5" outlineLevel="3" x14ac:dyDescent="0.25">
      <c r="A132" s="61" t="s">
        <v>1982</v>
      </c>
      <c r="B132" s="51" t="s">
        <v>865</v>
      </c>
      <c r="C132" s="61" t="s">
        <v>657</v>
      </c>
      <c r="D132" s="52">
        <v>4</v>
      </c>
      <c r="E132" s="52"/>
      <c r="F132" s="62">
        <f t="shared" si="13"/>
        <v>0</v>
      </c>
      <c r="G132" s="53" t="s">
        <v>702</v>
      </c>
    </row>
    <row r="133" spans="1:7" ht="31.5" outlineLevel="3" x14ac:dyDescent="0.25">
      <c r="A133" s="61" t="s">
        <v>1983</v>
      </c>
      <c r="B133" s="51" t="s">
        <v>866</v>
      </c>
      <c r="C133" s="61" t="s">
        <v>657</v>
      </c>
      <c r="D133" s="52">
        <v>2</v>
      </c>
      <c r="E133" s="52"/>
      <c r="F133" s="62">
        <f t="shared" si="13"/>
        <v>0</v>
      </c>
      <c r="G133" s="53" t="s">
        <v>702</v>
      </c>
    </row>
    <row r="134" spans="1:7" ht="31.5" outlineLevel="3" x14ac:dyDescent="0.25">
      <c r="A134" s="61" t="s">
        <v>1984</v>
      </c>
      <c r="B134" s="51" t="s">
        <v>867</v>
      </c>
      <c r="C134" s="61" t="s">
        <v>657</v>
      </c>
      <c r="D134" s="52">
        <v>2</v>
      </c>
      <c r="E134" s="52"/>
      <c r="F134" s="62">
        <f t="shared" si="13"/>
        <v>0</v>
      </c>
      <c r="G134" s="53" t="s">
        <v>702</v>
      </c>
    </row>
    <row r="135" spans="1:7" ht="31.5" outlineLevel="3" x14ac:dyDescent="0.25">
      <c r="A135" s="61" t="s">
        <v>1985</v>
      </c>
      <c r="B135" s="51" t="s">
        <v>868</v>
      </c>
      <c r="C135" s="61" t="s">
        <v>657</v>
      </c>
      <c r="D135" s="52">
        <v>1</v>
      </c>
      <c r="E135" s="52"/>
      <c r="F135" s="62">
        <f t="shared" si="13"/>
        <v>0</v>
      </c>
      <c r="G135" s="53" t="s">
        <v>702</v>
      </c>
    </row>
    <row r="136" spans="1:7" ht="31.5" outlineLevel="3" x14ac:dyDescent="0.25">
      <c r="A136" s="61" t="s">
        <v>1986</v>
      </c>
      <c r="B136" s="51" t="s">
        <v>703</v>
      </c>
      <c r="C136" s="61" t="s">
        <v>657</v>
      </c>
      <c r="D136" s="52">
        <v>6</v>
      </c>
      <c r="E136" s="52"/>
      <c r="F136" s="62">
        <f t="shared" si="13"/>
        <v>0</v>
      </c>
      <c r="G136" s="53" t="s">
        <v>702</v>
      </c>
    </row>
    <row r="137" spans="1:7" ht="31.5" outlineLevel="3" x14ac:dyDescent="0.25">
      <c r="A137" s="61" t="s">
        <v>1987</v>
      </c>
      <c r="B137" s="51" t="s">
        <v>869</v>
      </c>
      <c r="C137" s="61" t="s">
        <v>657</v>
      </c>
      <c r="D137" s="52">
        <v>3</v>
      </c>
      <c r="E137" s="52"/>
      <c r="F137" s="62">
        <f t="shared" si="13"/>
        <v>0</v>
      </c>
      <c r="G137" s="53" t="s">
        <v>870</v>
      </c>
    </row>
    <row r="138" spans="1:7" ht="31.5" outlineLevel="3" x14ac:dyDescent="0.25">
      <c r="A138" s="61" t="s">
        <v>1988</v>
      </c>
      <c r="B138" s="51" t="s">
        <v>871</v>
      </c>
      <c r="C138" s="61" t="s">
        <v>657</v>
      </c>
      <c r="D138" s="52">
        <v>4</v>
      </c>
      <c r="E138" s="52"/>
      <c r="F138" s="62">
        <f t="shared" si="13"/>
        <v>0</v>
      </c>
      <c r="G138" s="53" t="s">
        <v>870</v>
      </c>
    </row>
    <row r="139" spans="1:7" ht="31.5" outlineLevel="3" x14ac:dyDescent="0.25">
      <c r="A139" s="61" t="s">
        <v>1989</v>
      </c>
      <c r="B139" s="51" t="s">
        <v>872</v>
      </c>
      <c r="C139" s="61" t="s">
        <v>657</v>
      </c>
      <c r="D139" s="52">
        <v>3</v>
      </c>
      <c r="E139" s="52"/>
      <c r="F139" s="62">
        <f t="shared" si="13"/>
        <v>0</v>
      </c>
      <c r="G139" s="53" t="s">
        <v>870</v>
      </c>
    </row>
    <row r="140" spans="1:7" ht="31.5" outlineLevel="3" x14ac:dyDescent="0.25">
      <c r="A140" s="61" t="s">
        <v>1990</v>
      </c>
      <c r="B140" s="51" t="s">
        <v>873</v>
      </c>
      <c r="C140" s="61" t="s">
        <v>657</v>
      </c>
      <c r="D140" s="52">
        <v>1</v>
      </c>
      <c r="E140" s="52"/>
      <c r="F140" s="62">
        <f t="shared" ref="F140:F145" si="14">D140*E140</f>
        <v>0</v>
      </c>
      <c r="G140" s="53" t="s">
        <v>870</v>
      </c>
    </row>
    <row r="141" spans="1:7" outlineLevel="2" x14ac:dyDescent="0.25">
      <c r="A141" s="119" t="s">
        <v>371</v>
      </c>
      <c r="B141" s="47" t="s">
        <v>874</v>
      </c>
      <c r="C141" s="118" t="s">
        <v>1</v>
      </c>
      <c r="D141" s="48"/>
      <c r="E141" s="48"/>
      <c r="F141" s="151">
        <f>SUM(F142:F156)</f>
        <v>0</v>
      </c>
      <c r="G141" s="148" t="s">
        <v>1</v>
      </c>
    </row>
    <row r="142" spans="1:7" ht="21" outlineLevel="3" x14ac:dyDescent="0.25">
      <c r="A142" s="61" t="s">
        <v>1991</v>
      </c>
      <c r="B142" s="51" t="s">
        <v>875</v>
      </c>
      <c r="C142" s="61" t="s">
        <v>18</v>
      </c>
      <c r="D142" s="52">
        <v>2</v>
      </c>
      <c r="E142" s="52"/>
      <c r="F142" s="62">
        <f t="shared" si="14"/>
        <v>0</v>
      </c>
      <c r="G142" s="53" t="s">
        <v>876</v>
      </c>
    </row>
    <row r="143" spans="1:7" ht="21" outlineLevel="3" x14ac:dyDescent="0.25">
      <c r="A143" s="61" t="s">
        <v>1992</v>
      </c>
      <c r="B143" s="51" t="s">
        <v>877</v>
      </c>
      <c r="C143" s="61" t="s">
        <v>18</v>
      </c>
      <c r="D143" s="52">
        <v>2</v>
      </c>
      <c r="E143" s="52"/>
      <c r="F143" s="62">
        <f t="shared" si="14"/>
        <v>0</v>
      </c>
      <c r="G143" s="53" t="s">
        <v>876</v>
      </c>
    </row>
    <row r="144" spans="1:7" ht="31.5" outlineLevel="3" x14ac:dyDescent="0.25">
      <c r="A144" s="61" t="s">
        <v>1993</v>
      </c>
      <c r="B144" s="51" t="s">
        <v>878</v>
      </c>
      <c r="C144" s="61" t="s">
        <v>657</v>
      </c>
      <c r="D144" s="52">
        <v>2</v>
      </c>
      <c r="E144" s="52"/>
      <c r="F144" s="62">
        <f t="shared" si="14"/>
        <v>0</v>
      </c>
      <c r="G144" s="53" t="s">
        <v>879</v>
      </c>
    </row>
    <row r="145" spans="1:7" ht="31.5" outlineLevel="3" x14ac:dyDescent="0.25">
      <c r="A145" s="61" t="s">
        <v>1994</v>
      </c>
      <c r="B145" s="51" t="s">
        <v>880</v>
      </c>
      <c r="C145" s="61" t="s">
        <v>657</v>
      </c>
      <c r="D145" s="52">
        <v>2</v>
      </c>
      <c r="E145" s="52"/>
      <c r="F145" s="62">
        <f t="shared" si="14"/>
        <v>0</v>
      </c>
      <c r="G145" s="53" t="s">
        <v>879</v>
      </c>
    </row>
    <row r="146" spans="1:7" ht="15.75" customHeight="1" outlineLevel="2" x14ac:dyDescent="0.25">
      <c r="A146" s="119" t="s">
        <v>1414</v>
      </c>
      <c r="B146" s="47" t="s">
        <v>711</v>
      </c>
      <c r="C146" s="118" t="s">
        <v>1</v>
      </c>
      <c r="D146" s="48"/>
      <c r="E146" s="48"/>
      <c r="F146" s="151">
        <f>SUM(F147:F161)</f>
        <v>0</v>
      </c>
      <c r="G146" s="148" t="s">
        <v>1</v>
      </c>
    </row>
    <row r="147" spans="1:7" ht="31.5" outlineLevel="3" x14ac:dyDescent="0.25">
      <c r="A147" s="61" t="s">
        <v>1995</v>
      </c>
      <c r="B147" s="51" t="s">
        <v>881</v>
      </c>
      <c r="C147" s="61" t="s">
        <v>713</v>
      </c>
      <c r="D147" s="52">
        <v>150</v>
      </c>
      <c r="E147" s="52"/>
      <c r="F147" s="62">
        <f t="shared" ref="F147:F160" si="15">D147*E147</f>
        <v>0</v>
      </c>
      <c r="G147" s="53" t="s">
        <v>882</v>
      </c>
    </row>
    <row r="148" spans="1:7" ht="31.5" outlineLevel="3" x14ac:dyDescent="0.25">
      <c r="A148" s="61" t="s">
        <v>1996</v>
      </c>
      <c r="B148" s="51" t="s">
        <v>883</v>
      </c>
      <c r="C148" s="61" t="s">
        <v>713</v>
      </c>
      <c r="D148" s="52">
        <v>286</v>
      </c>
      <c r="E148" s="52"/>
      <c r="F148" s="62">
        <f t="shared" si="15"/>
        <v>0</v>
      </c>
      <c r="G148" s="53" t="s">
        <v>884</v>
      </c>
    </row>
    <row r="149" spans="1:7" ht="31.5" outlineLevel="3" x14ac:dyDescent="0.25">
      <c r="A149" s="61" t="s">
        <v>1997</v>
      </c>
      <c r="B149" s="51" t="s">
        <v>712</v>
      </c>
      <c r="C149" s="61" t="s">
        <v>713</v>
      </c>
      <c r="D149" s="52">
        <v>446</v>
      </c>
      <c r="E149" s="52"/>
      <c r="F149" s="62">
        <f t="shared" si="15"/>
        <v>0</v>
      </c>
      <c r="G149" s="53" t="s">
        <v>714</v>
      </c>
    </row>
    <row r="150" spans="1:7" ht="31.5" outlineLevel="3" x14ac:dyDescent="0.25">
      <c r="A150" s="61" t="s">
        <v>1998</v>
      </c>
      <c r="B150" s="51" t="s">
        <v>715</v>
      </c>
      <c r="C150" s="61" t="s">
        <v>713</v>
      </c>
      <c r="D150" s="52">
        <v>827</v>
      </c>
      <c r="E150" s="52"/>
      <c r="F150" s="62">
        <f t="shared" si="15"/>
        <v>0</v>
      </c>
      <c r="G150" s="53" t="s">
        <v>716</v>
      </c>
    </row>
    <row r="151" spans="1:7" ht="31.5" outlineLevel="3" x14ac:dyDescent="0.25">
      <c r="A151" s="61" t="s">
        <v>1999</v>
      </c>
      <c r="B151" s="51" t="s">
        <v>717</v>
      </c>
      <c r="C151" s="61" t="s">
        <v>713</v>
      </c>
      <c r="D151" s="52">
        <v>23</v>
      </c>
      <c r="E151" s="52"/>
      <c r="F151" s="62">
        <f t="shared" si="15"/>
        <v>0</v>
      </c>
      <c r="G151" s="53" t="s">
        <v>718</v>
      </c>
    </row>
    <row r="152" spans="1:7" ht="31.5" outlineLevel="3" x14ac:dyDescent="0.25">
      <c r="A152" s="61" t="s">
        <v>2000</v>
      </c>
      <c r="B152" s="51" t="s">
        <v>719</v>
      </c>
      <c r="C152" s="61" t="s">
        <v>713</v>
      </c>
      <c r="D152" s="52">
        <v>435</v>
      </c>
      <c r="E152" s="52"/>
      <c r="F152" s="62">
        <f t="shared" si="15"/>
        <v>0</v>
      </c>
      <c r="G152" s="53" t="s">
        <v>720</v>
      </c>
    </row>
    <row r="153" spans="1:7" ht="31.5" outlineLevel="3" x14ac:dyDescent="0.25">
      <c r="A153" s="61" t="s">
        <v>2001</v>
      </c>
      <c r="B153" s="51" t="s">
        <v>885</v>
      </c>
      <c r="C153" s="61" t="s">
        <v>713</v>
      </c>
      <c r="D153" s="52">
        <v>99</v>
      </c>
      <c r="E153" s="52"/>
      <c r="F153" s="62">
        <f t="shared" si="15"/>
        <v>0</v>
      </c>
      <c r="G153" s="53" t="s">
        <v>886</v>
      </c>
    </row>
    <row r="154" spans="1:7" ht="31.5" outlineLevel="3" x14ac:dyDescent="0.25">
      <c r="A154" s="61" t="s">
        <v>2002</v>
      </c>
      <c r="B154" s="51" t="s">
        <v>721</v>
      </c>
      <c r="C154" s="61" t="s">
        <v>713</v>
      </c>
      <c r="D154" s="52">
        <v>90</v>
      </c>
      <c r="E154" s="52"/>
      <c r="F154" s="62">
        <f t="shared" si="15"/>
        <v>0</v>
      </c>
      <c r="G154" s="53" t="s">
        <v>722</v>
      </c>
    </row>
    <row r="155" spans="1:7" ht="31.5" outlineLevel="3" x14ac:dyDescent="0.25">
      <c r="A155" s="61" t="s">
        <v>2003</v>
      </c>
      <c r="B155" s="51" t="s">
        <v>723</v>
      </c>
      <c r="C155" s="61" t="s">
        <v>713</v>
      </c>
      <c r="D155" s="52">
        <v>198</v>
      </c>
      <c r="E155" s="52"/>
      <c r="F155" s="62">
        <f t="shared" si="15"/>
        <v>0</v>
      </c>
      <c r="G155" s="53" t="s">
        <v>724</v>
      </c>
    </row>
    <row r="156" spans="1:7" ht="31.5" outlineLevel="3" x14ac:dyDescent="0.25">
      <c r="A156" s="61" t="s">
        <v>2004</v>
      </c>
      <c r="B156" s="51" t="s">
        <v>725</v>
      </c>
      <c r="C156" s="61" t="s">
        <v>713</v>
      </c>
      <c r="D156" s="52">
        <v>69</v>
      </c>
      <c r="E156" s="52"/>
      <c r="F156" s="62">
        <f t="shared" si="15"/>
        <v>0</v>
      </c>
      <c r="G156" s="53" t="s">
        <v>726</v>
      </c>
    </row>
    <row r="157" spans="1:7" ht="31.5" outlineLevel="3" x14ac:dyDescent="0.25">
      <c r="A157" s="61" t="s">
        <v>2005</v>
      </c>
      <c r="B157" s="51" t="s">
        <v>887</v>
      </c>
      <c r="C157" s="61" t="s">
        <v>713</v>
      </c>
      <c r="D157" s="52">
        <v>15</v>
      </c>
      <c r="E157" s="52"/>
      <c r="F157" s="62">
        <f t="shared" si="15"/>
        <v>0</v>
      </c>
      <c r="G157" s="53" t="s">
        <v>888</v>
      </c>
    </row>
    <row r="158" spans="1:7" ht="21" outlineLevel="3" x14ac:dyDescent="0.25">
      <c r="A158" s="61" t="s">
        <v>2006</v>
      </c>
      <c r="B158" s="51" t="s">
        <v>727</v>
      </c>
      <c r="C158" s="61" t="s">
        <v>5</v>
      </c>
      <c r="D158" s="52">
        <v>42</v>
      </c>
      <c r="E158" s="52"/>
      <c r="F158" s="62">
        <f t="shared" si="15"/>
        <v>0</v>
      </c>
      <c r="G158" s="53" t="s">
        <v>728</v>
      </c>
    </row>
    <row r="159" spans="1:7" ht="21" outlineLevel="3" x14ac:dyDescent="0.25">
      <c r="A159" s="61" t="s">
        <v>2007</v>
      </c>
      <c r="B159" s="51" t="s">
        <v>889</v>
      </c>
      <c r="C159" s="61" t="s">
        <v>5</v>
      </c>
      <c r="D159" s="52">
        <v>9</v>
      </c>
      <c r="E159" s="52"/>
      <c r="F159" s="62">
        <f t="shared" si="15"/>
        <v>0</v>
      </c>
      <c r="G159" s="53" t="s">
        <v>728</v>
      </c>
    </row>
    <row r="160" spans="1:7" ht="21" outlineLevel="3" x14ac:dyDescent="0.25">
      <c r="A160" s="61" t="s">
        <v>2008</v>
      </c>
      <c r="B160" s="51" t="s">
        <v>729</v>
      </c>
      <c r="C160" s="61" t="s">
        <v>5</v>
      </c>
      <c r="D160" s="52">
        <v>22</v>
      </c>
      <c r="E160" s="52"/>
      <c r="F160" s="62">
        <f t="shared" si="15"/>
        <v>0</v>
      </c>
      <c r="G160" s="53" t="s">
        <v>728</v>
      </c>
    </row>
    <row r="161" spans="1:7" ht="21" outlineLevel="3" x14ac:dyDescent="0.25">
      <c r="A161" s="61" t="s">
        <v>2009</v>
      </c>
      <c r="B161" s="51" t="s">
        <v>730</v>
      </c>
      <c r="C161" s="61" t="s">
        <v>5</v>
      </c>
      <c r="D161" s="52">
        <v>184</v>
      </c>
      <c r="E161" s="52"/>
      <c r="F161" s="62">
        <f t="shared" ref="F161:F165" si="16">D161*E161</f>
        <v>0</v>
      </c>
      <c r="G161" s="53" t="s">
        <v>728</v>
      </c>
    </row>
    <row r="162" spans="1:7" outlineLevel="2" x14ac:dyDescent="0.25">
      <c r="A162" s="119" t="s">
        <v>1416</v>
      </c>
      <c r="B162" s="47" t="s">
        <v>732</v>
      </c>
      <c r="C162" s="118" t="s">
        <v>1</v>
      </c>
      <c r="D162" s="48"/>
      <c r="E162" s="48"/>
      <c r="F162" s="151">
        <f>SUM(F163:F165)</f>
        <v>0</v>
      </c>
      <c r="G162" s="148" t="s">
        <v>1</v>
      </c>
    </row>
    <row r="163" spans="1:7" ht="31.5" outlineLevel="3" x14ac:dyDescent="0.25">
      <c r="A163" s="61" t="s">
        <v>2010</v>
      </c>
      <c r="B163" s="51" t="s">
        <v>890</v>
      </c>
      <c r="C163" s="61" t="s">
        <v>657</v>
      </c>
      <c r="D163" s="52">
        <v>24</v>
      </c>
      <c r="E163" s="52"/>
      <c r="F163" s="62">
        <f t="shared" si="16"/>
        <v>0</v>
      </c>
      <c r="G163" s="53" t="s">
        <v>737</v>
      </c>
    </row>
    <row r="164" spans="1:7" ht="31.5" outlineLevel="3" x14ac:dyDescent="0.25">
      <c r="A164" s="61" t="s">
        <v>2011</v>
      </c>
      <c r="B164" s="51" t="s">
        <v>733</v>
      </c>
      <c r="C164" s="61" t="s">
        <v>657</v>
      </c>
      <c r="D164" s="52">
        <v>198</v>
      </c>
      <c r="E164" s="52"/>
      <c r="F164" s="62">
        <f t="shared" si="16"/>
        <v>0</v>
      </c>
      <c r="G164" s="53" t="s">
        <v>734</v>
      </c>
    </row>
    <row r="165" spans="1:7" ht="31.5" outlineLevel="3" x14ac:dyDescent="0.25">
      <c r="A165" s="61" t="s">
        <v>2012</v>
      </c>
      <c r="B165" s="51" t="s">
        <v>736</v>
      </c>
      <c r="C165" s="61" t="s">
        <v>657</v>
      </c>
      <c r="D165" s="52">
        <v>134</v>
      </c>
      <c r="E165" s="52"/>
      <c r="F165" s="62">
        <f t="shared" si="16"/>
        <v>0</v>
      </c>
      <c r="G165" s="53" t="s">
        <v>737</v>
      </c>
    </row>
    <row r="166" spans="1:7" outlineLevel="2" x14ac:dyDescent="0.25">
      <c r="A166" s="119" t="s">
        <v>1418</v>
      </c>
      <c r="B166" s="47" t="s">
        <v>738</v>
      </c>
      <c r="C166" s="118" t="s">
        <v>1</v>
      </c>
      <c r="D166" s="48"/>
      <c r="E166" s="48"/>
      <c r="F166" s="151">
        <f>SUM(F167:F171)</f>
        <v>0</v>
      </c>
      <c r="G166" s="148" t="s">
        <v>1</v>
      </c>
    </row>
    <row r="167" spans="1:7" ht="42" outlineLevel="3" x14ac:dyDescent="0.25">
      <c r="A167" s="61" t="s">
        <v>2013</v>
      </c>
      <c r="B167" s="51" t="s">
        <v>891</v>
      </c>
      <c r="C167" s="61" t="s">
        <v>713</v>
      </c>
      <c r="D167" s="52">
        <v>65</v>
      </c>
      <c r="E167" s="52"/>
      <c r="F167" s="62">
        <f t="shared" ref="F167:F171" si="17">D167*E167</f>
        <v>0</v>
      </c>
      <c r="G167" s="53" t="s">
        <v>740</v>
      </c>
    </row>
    <row r="168" spans="1:7" ht="42" outlineLevel="3" x14ac:dyDescent="0.25">
      <c r="A168" s="61" t="s">
        <v>2014</v>
      </c>
      <c r="B168" s="51" t="s">
        <v>739</v>
      </c>
      <c r="C168" s="61" t="s">
        <v>713</v>
      </c>
      <c r="D168" s="52">
        <v>2454</v>
      </c>
      <c r="E168" s="52"/>
      <c r="F168" s="62">
        <f t="shared" si="17"/>
        <v>0</v>
      </c>
      <c r="G168" s="53" t="s">
        <v>740</v>
      </c>
    </row>
    <row r="169" spans="1:7" ht="42" outlineLevel="3" x14ac:dyDescent="0.25">
      <c r="A169" s="61" t="s">
        <v>2015</v>
      </c>
      <c r="B169" s="51" t="s">
        <v>892</v>
      </c>
      <c r="C169" s="61" t="s">
        <v>713</v>
      </c>
      <c r="D169" s="52">
        <v>84</v>
      </c>
      <c r="E169" s="52"/>
      <c r="F169" s="62">
        <f t="shared" si="17"/>
        <v>0</v>
      </c>
      <c r="G169" s="53" t="s">
        <v>740</v>
      </c>
    </row>
    <row r="170" spans="1:7" ht="42" outlineLevel="3" x14ac:dyDescent="0.25">
      <c r="A170" s="61" t="s">
        <v>2016</v>
      </c>
      <c r="B170" s="51" t="s">
        <v>893</v>
      </c>
      <c r="C170" s="61" t="s">
        <v>713</v>
      </c>
      <c r="D170" s="52">
        <v>182</v>
      </c>
      <c r="E170" s="52"/>
      <c r="F170" s="62">
        <f t="shared" si="17"/>
        <v>0</v>
      </c>
      <c r="G170" s="53" t="s">
        <v>894</v>
      </c>
    </row>
    <row r="171" spans="1:7" ht="31.5" outlineLevel="3" x14ac:dyDescent="0.25">
      <c r="A171" s="61" t="s">
        <v>2017</v>
      </c>
      <c r="B171" s="51" t="s">
        <v>895</v>
      </c>
      <c r="C171" s="61" t="s">
        <v>713</v>
      </c>
      <c r="D171" s="52">
        <v>266</v>
      </c>
      <c r="E171" s="52"/>
      <c r="F171" s="62">
        <f t="shared" si="17"/>
        <v>0</v>
      </c>
      <c r="G171" s="53" t="s">
        <v>896</v>
      </c>
    </row>
    <row r="172" spans="1:7" outlineLevel="2" x14ac:dyDescent="0.25">
      <c r="A172" s="119" t="s">
        <v>1420</v>
      </c>
      <c r="B172" s="47" t="s">
        <v>741</v>
      </c>
      <c r="C172" s="118" t="s">
        <v>1</v>
      </c>
      <c r="D172" s="48"/>
      <c r="E172" s="48"/>
      <c r="F172" s="151">
        <f>SUM(F173)</f>
        <v>0</v>
      </c>
      <c r="G172" s="148" t="s">
        <v>1</v>
      </c>
    </row>
    <row r="173" spans="1:7" ht="31.5" outlineLevel="3" x14ac:dyDescent="0.25">
      <c r="A173" s="61" t="s">
        <v>2018</v>
      </c>
      <c r="B173" s="51" t="s">
        <v>742</v>
      </c>
      <c r="C173" s="61" t="s">
        <v>37</v>
      </c>
      <c r="D173" s="52">
        <v>1</v>
      </c>
      <c r="E173" s="52"/>
      <c r="F173" s="62">
        <f t="shared" ref="F173" si="18">D173*E173</f>
        <v>0</v>
      </c>
      <c r="G173" s="53" t="s">
        <v>743</v>
      </c>
    </row>
    <row r="174" spans="1:7" ht="24" customHeight="1" x14ac:dyDescent="0.25">
      <c r="A174" s="209" t="s">
        <v>1914</v>
      </c>
      <c r="B174" s="210"/>
      <c r="C174" s="74"/>
      <c r="D174" s="74"/>
      <c r="E174" s="74"/>
      <c r="F174" s="134">
        <f>F172+F166+F162+F146+F141+F125+F119+F111+F106+F103+F93+F89+F80+F73+F52+F46+F42+F26+F20+F6</f>
        <v>0</v>
      </c>
      <c r="G174" s="74"/>
    </row>
  </sheetData>
  <mergeCells count="3">
    <mergeCell ref="A3:G3"/>
    <mergeCell ref="B2:D2"/>
    <mergeCell ref="A174:B17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CCFF"/>
  </sheetPr>
  <dimension ref="A1:G65"/>
  <sheetViews>
    <sheetView workbookViewId="0">
      <selection activeCell="A3" sqref="A3:G3"/>
    </sheetView>
  </sheetViews>
  <sheetFormatPr defaultColWidth="9.140625" defaultRowHeight="10.5" outlineLevelRow="3" x14ac:dyDescent="0.25"/>
  <cols>
    <col min="1" max="1" width="8.28515625" style="55" customWidth="1"/>
    <col min="2" max="2" width="55.7109375" style="45" customWidth="1"/>
    <col min="3" max="3" width="11" style="55" customWidth="1"/>
    <col min="4" max="4" width="9.5703125" style="45" bestFit="1" customWidth="1"/>
    <col min="5" max="5" width="14" style="45" customWidth="1"/>
    <col min="6" max="6" width="17.42578125" style="63" customWidth="1"/>
    <col min="7" max="7" width="40.7109375" style="45" customWidth="1"/>
    <col min="8" max="16384" width="9.140625" style="45"/>
  </cols>
  <sheetData>
    <row r="1" spans="1:7" ht="21.75" customHeight="1" x14ac:dyDescent="0.25">
      <c r="A1" s="110"/>
      <c r="B1" s="106" t="s">
        <v>1864</v>
      </c>
      <c r="C1" s="110"/>
      <c r="D1" s="78"/>
      <c r="E1" s="78"/>
      <c r="F1" s="120"/>
      <c r="G1" s="78"/>
    </row>
    <row r="2" spans="1:7" ht="33" customHeight="1" x14ac:dyDescent="0.25">
      <c r="A2" s="54"/>
      <c r="B2" s="202" t="s">
        <v>2183</v>
      </c>
      <c r="C2" s="202"/>
      <c r="D2" s="202"/>
      <c r="E2" s="78"/>
      <c r="F2" s="120"/>
      <c r="G2" s="78"/>
    </row>
    <row r="3" spans="1:7" ht="11.25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ht="21" x14ac:dyDescent="0.2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149" t="s">
        <v>248</v>
      </c>
      <c r="B5" s="144" t="s">
        <v>2028</v>
      </c>
      <c r="C5" s="150" t="s">
        <v>1</v>
      </c>
      <c r="D5" s="145"/>
      <c r="E5" s="145"/>
      <c r="F5" s="146"/>
      <c r="G5" s="147" t="s">
        <v>1</v>
      </c>
    </row>
    <row r="6" spans="1:7" outlineLevel="2" x14ac:dyDescent="0.25">
      <c r="A6" s="119" t="s">
        <v>61</v>
      </c>
      <c r="B6" s="47" t="s">
        <v>655</v>
      </c>
      <c r="C6" s="118" t="s">
        <v>1</v>
      </c>
      <c r="D6" s="48"/>
      <c r="E6" s="48"/>
      <c r="F6" s="151">
        <f>SUM(F7:F8)</f>
        <v>0</v>
      </c>
      <c r="G6" s="148" t="s">
        <v>1</v>
      </c>
    </row>
    <row r="7" spans="1:7" ht="42" outlineLevel="3" x14ac:dyDescent="0.25">
      <c r="A7" s="61" t="s">
        <v>63</v>
      </c>
      <c r="B7" s="51" t="s">
        <v>656</v>
      </c>
      <c r="C7" s="61" t="s">
        <v>657</v>
      </c>
      <c r="D7" s="52">
        <v>2</v>
      </c>
      <c r="E7" s="52"/>
      <c r="F7" s="62">
        <f t="shared" ref="F7:F8" si="0">D7*E7</f>
        <v>0</v>
      </c>
      <c r="G7" s="53" t="s">
        <v>658</v>
      </c>
    </row>
    <row r="8" spans="1:7" ht="42" outlineLevel="3" x14ac:dyDescent="0.25">
      <c r="A8" s="61" t="s">
        <v>64</v>
      </c>
      <c r="B8" s="51" t="s">
        <v>659</v>
      </c>
      <c r="C8" s="61" t="s">
        <v>657</v>
      </c>
      <c r="D8" s="52">
        <v>2</v>
      </c>
      <c r="E8" s="52"/>
      <c r="F8" s="62">
        <f t="shared" si="0"/>
        <v>0</v>
      </c>
      <c r="G8" s="53" t="s">
        <v>658</v>
      </c>
    </row>
    <row r="9" spans="1:7" outlineLevel="2" x14ac:dyDescent="0.25">
      <c r="A9" s="119" t="s">
        <v>243</v>
      </c>
      <c r="B9" s="47" t="s">
        <v>660</v>
      </c>
      <c r="C9" s="118" t="s">
        <v>1</v>
      </c>
      <c r="D9" s="48"/>
      <c r="E9" s="48"/>
      <c r="F9" s="151">
        <f>SUM(F10:F13)</f>
        <v>0</v>
      </c>
      <c r="G9" s="148" t="s">
        <v>1</v>
      </c>
    </row>
    <row r="10" spans="1:7" ht="42" outlineLevel="3" x14ac:dyDescent="0.25">
      <c r="A10" s="61" t="s">
        <v>1777</v>
      </c>
      <c r="B10" s="51" t="s">
        <v>661</v>
      </c>
      <c r="C10" s="61" t="s">
        <v>657</v>
      </c>
      <c r="D10" s="52">
        <v>4</v>
      </c>
      <c r="E10" s="52"/>
      <c r="F10" s="62">
        <f t="shared" ref="F10:F12" si="1">D10*E10</f>
        <v>0</v>
      </c>
      <c r="G10" s="53" t="s">
        <v>662</v>
      </c>
    </row>
    <row r="11" spans="1:7" ht="42" outlineLevel="3" x14ac:dyDescent="0.25">
      <c r="A11" s="61" t="s">
        <v>1780</v>
      </c>
      <c r="B11" s="51" t="s">
        <v>663</v>
      </c>
      <c r="C11" s="61" t="s">
        <v>657</v>
      </c>
      <c r="D11" s="52">
        <v>4</v>
      </c>
      <c r="E11" s="52"/>
      <c r="F11" s="62">
        <f t="shared" si="1"/>
        <v>0</v>
      </c>
      <c r="G11" s="53" t="s">
        <v>664</v>
      </c>
    </row>
    <row r="12" spans="1:7" ht="42" outlineLevel="3" x14ac:dyDescent="0.25">
      <c r="A12" s="61" t="s">
        <v>1781</v>
      </c>
      <c r="B12" s="51" t="s">
        <v>665</v>
      </c>
      <c r="C12" s="61" t="s">
        <v>657</v>
      </c>
      <c r="D12" s="52">
        <v>2</v>
      </c>
      <c r="E12" s="52"/>
      <c r="F12" s="62">
        <f t="shared" si="1"/>
        <v>0</v>
      </c>
      <c r="G12" s="53" t="s">
        <v>664</v>
      </c>
    </row>
    <row r="13" spans="1:7" ht="42" outlineLevel="3" x14ac:dyDescent="0.25">
      <c r="A13" s="61" t="s">
        <v>1782</v>
      </c>
      <c r="B13" s="51" t="s">
        <v>666</v>
      </c>
      <c r="C13" s="61" t="s">
        <v>657</v>
      </c>
      <c r="D13" s="52">
        <v>2</v>
      </c>
      <c r="E13" s="52"/>
      <c r="F13" s="62">
        <f t="shared" ref="F13" si="2">D13*E13</f>
        <v>0</v>
      </c>
      <c r="G13" s="53" t="s">
        <v>664</v>
      </c>
    </row>
    <row r="14" spans="1:7" outlineLevel="2" x14ac:dyDescent="0.25">
      <c r="A14" s="119" t="s">
        <v>244</v>
      </c>
      <c r="B14" s="47" t="s">
        <v>667</v>
      </c>
      <c r="C14" s="118" t="s">
        <v>1</v>
      </c>
      <c r="D14" s="48"/>
      <c r="E14" s="48"/>
      <c r="F14" s="151">
        <f>SUM(F15:F18)</f>
        <v>0</v>
      </c>
      <c r="G14" s="148" t="s">
        <v>1</v>
      </c>
    </row>
    <row r="15" spans="1:7" ht="42" outlineLevel="3" x14ac:dyDescent="0.25">
      <c r="A15" s="61" t="s">
        <v>1793</v>
      </c>
      <c r="B15" s="51" t="s">
        <v>668</v>
      </c>
      <c r="C15" s="61" t="s">
        <v>657</v>
      </c>
      <c r="D15" s="52">
        <v>4</v>
      </c>
      <c r="E15" s="52"/>
      <c r="F15" s="62">
        <f t="shared" ref="F15:F17" si="3">D15*E15</f>
        <v>0</v>
      </c>
      <c r="G15" s="53" t="s">
        <v>669</v>
      </c>
    </row>
    <row r="16" spans="1:7" ht="42" outlineLevel="3" x14ac:dyDescent="0.25">
      <c r="A16" s="61" t="s">
        <v>1915</v>
      </c>
      <c r="B16" s="51" t="s">
        <v>670</v>
      </c>
      <c r="C16" s="61" t="s">
        <v>657</v>
      </c>
      <c r="D16" s="52">
        <v>2</v>
      </c>
      <c r="E16" s="52"/>
      <c r="F16" s="62">
        <f t="shared" si="3"/>
        <v>0</v>
      </c>
      <c r="G16" s="53" t="s">
        <v>671</v>
      </c>
    </row>
    <row r="17" spans="1:7" ht="42" outlineLevel="3" x14ac:dyDescent="0.25">
      <c r="A17" s="61" t="s">
        <v>1916</v>
      </c>
      <c r="B17" s="51" t="s">
        <v>672</v>
      </c>
      <c r="C17" s="61" t="s">
        <v>657</v>
      </c>
      <c r="D17" s="52">
        <v>2</v>
      </c>
      <c r="E17" s="52"/>
      <c r="F17" s="62">
        <f t="shared" si="3"/>
        <v>0</v>
      </c>
      <c r="G17" s="53" t="s">
        <v>671</v>
      </c>
    </row>
    <row r="18" spans="1:7" ht="42" outlineLevel="3" x14ac:dyDescent="0.25">
      <c r="A18" s="61" t="s">
        <v>1917</v>
      </c>
      <c r="B18" s="51" t="s">
        <v>673</v>
      </c>
      <c r="C18" s="61" t="s">
        <v>657</v>
      </c>
      <c r="D18" s="52">
        <v>2</v>
      </c>
      <c r="E18" s="52"/>
      <c r="F18" s="62">
        <f t="shared" ref="F18:F23" si="4">D18*E18</f>
        <v>0</v>
      </c>
      <c r="G18" s="53" t="s">
        <v>671</v>
      </c>
    </row>
    <row r="19" spans="1:7" outlineLevel="2" x14ac:dyDescent="0.25">
      <c r="A19" s="119" t="s">
        <v>245</v>
      </c>
      <c r="B19" s="47" t="s">
        <v>674</v>
      </c>
      <c r="C19" s="118" t="s">
        <v>1</v>
      </c>
      <c r="D19" s="48">
        <v>1</v>
      </c>
      <c r="E19" s="48"/>
      <c r="F19" s="151">
        <f>SUM(F20:F21)</f>
        <v>0</v>
      </c>
      <c r="G19" s="148" t="s">
        <v>1</v>
      </c>
    </row>
    <row r="20" spans="1:7" ht="42" outlineLevel="3" x14ac:dyDescent="0.25">
      <c r="A20" s="61" t="s">
        <v>1795</v>
      </c>
      <c r="B20" s="51" t="s">
        <v>675</v>
      </c>
      <c r="C20" s="61" t="s">
        <v>657</v>
      </c>
      <c r="D20" s="52">
        <v>23</v>
      </c>
      <c r="E20" s="52"/>
      <c r="F20" s="62">
        <f t="shared" si="4"/>
        <v>0</v>
      </c>
      <c r="G20" s="53" t="s">
        <v>676</v>
      </c>
    </row>
    <row r="21" spans="1:7" ht="42" outlineLevel="3" x14ac:dyDescent="0.25">
      <c r="A21" s="61" t="s">
        <v>1796</v>
      </c>
      <c r="B21" s="51" t="s">
        <v>677</v>
      </c>
      <c r="C21" s="61" t="s">
        <v>657</v>
      </c>
      <c r="D21" s="52">
        <v>4</v>
      </c>
      <c r="E21" s="52"/>
      <c r="F21" s="62">
        <f t="shared" si="4"/>
        <v>0</v>
      </c>
      <c r="G21" s="53" t="s">
        <v>676</v>
      </c>
    </row>
    <row r="22" spans="1:7" outlineLevel="2" x14ac:dyDescent="0.25">
      <c r="A22" s="119" t="s">
        <v>246</v>
      </c>
      <c r="B22" s="47" t="s">
        <v>678</v>
      </c>
      <c r="C22" s="118" t="s">
        <v>1</v>
      </c>
      <c r="D22" s="48">
        <v>1</v>
      </c>
      <c r="E22" s="48"/>
      <c r="F22" s="151">
        <f>SUM(F23:F26)</f>
        <v>0</v>
      </c>
      <c r="G22" s="148" t="s">
        <v>1</v>
      </c>
    </row>
    <row r="23" spans="1:7" ht="42" outlineLevel="3" x14ac:dyDescent="0.25">
      <c r="A23" s="61" t="s">
        <v>1797</v>
      </c>
      <c r="B23" s="51" t="s">
        <v>679</v>
      </c>
      <c r="C23" s="61" t="s">
        <v>657</v>
      </c>
      <c r="D23" s="52">
        <v>2</v>
      </c>
      <c r="E23" s="52"/>
      <c r="F23" s="62">
        <f t="shared" si="4"/>
        <v>0</v>
      </c>
      <c r="G23" s="53" t="s">
        <v>680</v>
      </c>
    </row>
    <row r="24" spans="1:7" ht="42" outlineLevel="3" x14ac:dyDescent="0.25">
      <c r="A24" s="61" t="s">
        <v>1936</v>
      </c>
      <c r="B24" s="51" t="s">
        <v>681</v>
      </c>
      <c r="C24" s="61" t="s">
        <v>657</v>
      </c>
      <c r="D24" s="52">
        <v>2</v>
      </c>
      <c r="E24" s="52"/>
      <c r="F24" s="62">
        <f t="shared" ref="F24" si="5">D24*E24</f>
        <v>0</v>
      </c>
      <c r="G24" s="53" t="s">
        <v>682</v>
      </c>
    </row>
    <row r="25" spans="1:7" ht="42" outlineLevel="3" x14ac:dyDescent="0.25">
      <c r="A25" s="61" t="s">
        <v>1937</v>
      </c>
      <c r="B25" s="51" t="s">
        <v>683</v>
      </c>
      <c r="C25" s="61" t="s">
        <v>657</v>
      </c>
      <c r="D25" s="52">
        <v>1</v>
      </c>
      <c r="E25" s="52"/>
      <c r="F25" s="62">
        <f t="shared" ref="F25" si="6">D25*E25</f>
        <v>0</v>
      </c>
      <c r="G25" s="53" t="s">
        <v>684</v>
      </c>
    </row>
    <row r="26" spans="1:7" ht="42" outlineLevel="3" x14ac:dyDescent="0.25">
      <c r="A26" s="61" t="s">
        <v>1938</v>
      </c>
      <c r="B26" s="51" t="s">
        <v>685</v>
      </c>
      <c r="C26" s="61" t="s">
        <v>657</v>
      </c>
      <c r="D26" s="52">
        <v>1</v>
      </c>
      <c r="E26" s="52"/>
      <c r="F26" s="62">
        <f t="shared" ref="F26" si="7">D26*E26</f>
        <v>0</v>
      </c>
      <c r="G26" s="53" t="s">
        <v>684</v>
      </c>
    </row>
    <row r="27" spans="1:7" outlineLevel="2" x14ac:dyDescent="0.25">
      <c r="A27" s="119" t="s">
        <v>247</v>
      </c>
      <c r="B27" s="47" t="s">
        <v>686</v>
      </c>
      <c r="C27" s="118" t="s">
        <v>1</v>
      </c>
      <c r="D27" s="48"/>
      <c r="E27" s="48"/>
      <c r="F27" s="151">
        <f>SUM(F28)</f>
        <v>0</v>
      </c>
      <c r="G27" s="148" t="s">
        <v>1</v>
      </c>
    </row>
    <row r="28" spans="1:7" ht="42" outlineLevel="3" x14ac:dyDescent="0.25">
      <c r="A28" s="61" t="s">
        <v>1799</v>
      </c>
      <c r="B28" s="51" t="s">
        <v>687</v>
      </c>
      <c r="C28" s="61" t="s">
        <v>657</v>
      </c>
      <c r="D28" s="52">
        <v>2</v>
      </c>
      <c r="E28" s="52"/>
      <c r="F28" s="62">
        <f t="shared" ref="F28:F30" si="8">D28*E28</f>
        <v>0</v>
      </c>
      <c r="G28" s="53" t="s">
        <v>664</v>
      </c>
    </row>
    <row r="29" spans="1:7" outlineLevel="2" x14ac:dyDescent="0.25">
      <c r="A29" s="119" t="s">
        <v>363</v>
      </c>
      <c r="B29" s="47" t="s">
        <v>688</v>
      </c>
      <c r="C29" s="118" t="s">
        <v>1</v>
      </c>
      <c r="D29" s="48"/>
      <c r="E29" s="48"/>
      <c r="F29" s="151">
        <f>SUM(F30:F31)</f>
        <v>0</v>
      </c>
      <c r="G29" s="148" t="s">
        <v>1</v>
      </c>
    </row>
    <row r="30" spans="1:7" ht="42" outlineLevel="3" x14ac:dyDescent="0.25">
      <c r="A30" s="61" t="s">
        <v>1800</v>
      </c>
      <c r="B30" s="51" t="s">
        <v>689</v>
      </c>
      <c r="C30" s="61" t="s">
        <v>657</v>
      </c>
      <c r="D30" s="52">
        <v>2</v>
      </c>
      <c r="E30" s="52"/>
      <c r="F30" s="62">
        <f t="shared" si="8"/>
        <v>0</v>
      </c>
      <c r="G30" s="53" t="s">
        <v>662</v>
      </c>
    </row>
    <row r="31" spans="1:7" ht="42" outlineLevel="3" x14ac:dyDescent="0.25">
      <c r="A31" s="61" t="s">
        <v>1802</v>
      </c>
      <c r="B31" s="51" t="s">
        <v>690</v>
      </c>
      <c r="C31" s="61" t="s">
        <v>657</v>
      </c>
      <c r="D31" s="52">
        <v>2</v>
      </c>
      <c r="E31" s="52"/>
      <c r="F31" s="62">
        <f t="shared" ref="F31:F39" si="9">D31*E31</f>
        <v>0</v>
      </c>
      <c r="G31" s="53" t="s">
        <v>664</v>
      </c>
    </row>
    <row r="32" spans="1:7" outlineLevel="2" x14ac:dyDescent="0.25">
      <c r="A32" s="119" t="s">
        <v>364</v>
      </c>
      <c r="B32" s="47" t="s">
        <v>691</v>
      </c>
      <c r="C32" s="118" t="s">
        <v>1</v>
      </c>
      <c r="D32" s="48"/>
      <c r="E32" s="48"/>
      <c r="F32" s="151">
        <f>SUM(F33:F35)</f>
        <v>0</v>
      </c>
      <c r="G32" s="148" t="s">
        <v>1</v>
      </c>
    </row>
    <row r="33" spans="1:7" ht="42" outlineLevel="3" x14ac:dyDescent="0.25">
      <c r="A33" s="61" t="s">
        <v>1804</v>
      </c>
      <c r="B33" s="51" t="s">
        <v>692</v>
      </c>
      <c r="C33" s="61" t="s">
        <v>657</v>
      </c>
      <c r="D33" s="52">
        <v>7</v>
      </c>
      <c r="E33" s="52"/>
      <c r="F33" s="62">
        <f t="shared" si="9"/>
        <v>0</v>
      </c>
      <c r="G33" s="53" t="s">
        <v>693</v>
      </c>
    </row>
    <row r="34" spans="1:7" ht="42" outlineLevel="3" x14ac:dyDescent="0.25">
      <c r="A34" s="61" t="s">
        <v>1805</v>
      </c>
      <c r="B34" s="51" t="s">
        <v>694</v>
      </c>
      <c r="C34" s="61" t="s">
        <v>657</v>
      </c>
      <c r="D34" s="52">
        <v>4</v>
      </c>
      <c r="E34" s="52"/>
      <c r="F34" s="62">
        <f t="shared" si="9"/>
        <v>0</v>
      </c>
      <c r="G34" s="53" t="s">
        <v>693</v>
      </c>
    </row>
    <row r="35" spans="1:7" ht="42" outlineLevel="3" x14ac:dyDescent="0.25">
      <c r="A35" s="61" t="s">
        <v>1806</v>
      </c>
      <c r="B35" s="51" t="s">
        <v>695</v>
      </c>
      <c r="C35" s="61" t="s">
        <v>657</v>
      </c>
      <c r="D35" s="52">
        <v>4</v>
      </c>
      <c r="E35" s="52"/>
      <c r="F35" s="62">
        <f t="shared" si="9"/>
        <v>0</v>
      </c>
      <c r="G35" s="53" t="s">
        <v>696</v>
      </c>
    </row>
    <row r="36" spans="1:7" outlineLevel="2" x14ac:dyDescent="0.25">
      <c r="A36" s="119" t="s">
        <v>365</v>
      </c>
      <c r="B36" s="47" t="s">
        <v>697</v>
      </c>
      <c r="C36" s="118" t="s">
        <v>1</v>
      </c>
      <c r="D36" s="48"/>
      <c r="E36" s="48"/>
      <c r="F36" s="151">
        <f>SUM(F37)</f>
        <v>0</v>
      </c>
      <c r="G36" s="148" t="s">
        <v>1</v>
      </c>
    </row>
    <row r="37" spans="1:7" ht="42" outlineLevel="3" x14ac:dyDescent="0.25">
      <c r="A37" s="61" t="s">
        <v>1810</v>
      </c>
      <c r="B37" s="51" t="s">
        <v>698</v>
      </c>
      <c r="C37" s="61" t="s">
        <v>657</v>
      </c>
      <c r="D37" s="52">
        <v>4</v>
      </c>
      <c r="E37" s="52"/>
      <c r="F37" s="62">
        <f t="shared" si="9"/>
        <v>0</v>
      </c>
      <c r="G37" s="53" t="s">
        <v>699</v>
      </c>
    </row>
    <row r="38" spans="1:7" outlineLevel="2" x14ac:dyDescent="0.25">
      <c r="A38" s="119" t="s">
        <v>366</v>
      </c>
      <c r="B38" s="47" t="s">
        <v>700</v>
      </c>
      <c r="C38" s="118" t="s">
        <v>1</v>
      </c>
      <c r="D38" s="48"/>
      <c r="E38" s="48"/>
      <c r="F38" s="151">
        <f>SUM(F39:F44)</f>
        <v>0</v>
      </c>
      <c r="G38" s="148" t="s">
        <v>1</v>
      </c>
    </row>
    <row r="39" spans="1:7" ht="42" outlineLevel="3" x14ac:dyDescent="0.25">
      <c r="A39" s="61" t="s">
        <v>1818</v>
      </c>
      <c r="B39" s="51" t="s">
        <v>701</v>
      </c>
      <c r="C39" s="61" t="s">
        <v>657</v>
      </c>
      <c r="D39" s="52">
        <v>3</v>
      </c>
      <c r="E39" s="52"/>
      <c r="F39" s="62">
        <f t="shared" si="9"/>
        <v>0</v>
      </c>
      <c r="G39" s="53" t="s">
        <v>702</v>
      </c>
    </row>
    <row r="40" spans="1:7" ht="42" outlineLevel="3" x14ac:dyDescent="0.25">
      <c r="A40" s="61" t="s">
        <v>1821</v>
      </c>
      <c r="B40" s="51" t="s">
        <v>703</v>
      </c>
      <c r="C40" s="61" t="s">
        <v>657</v>
      </c>
      <c r="D40" s="52">
        <v>6</v>
      </c>
      <c r="E40" s="52"/>
      <c r="F40" s="62">
        <f t="shared" ref="F40:F43" si="10">D40*E40</f>
        <v>0</v>
      </c>
      <c r="G40" s="53" t="s">
        <v>702</v>
      </c>
    </row>
    <row r="41" spans="1:7" ht="42" outlineLevel="3" x14ac:dyDescent="0.25">
      <c r="A41" s="61" t="s">
        <v>2019</v>
      </c>
      <c r="B41" s="51" t="s">
        <v>704</v>
      </c>
      <c r="C41" s="61" t="s">
        <v>657</v>
      </c>
      <c r="D41" s="52">
        <v>4</v>
      </c>
      <c r="E41" s="52"/>
      <c r="F41" s="62">
        <f t="shared" si="10"/>
        <v>0</v>
      </c>
      <c r="G41" s="53" t="s">
        <v>705</v>
      </c>
    </row>
    <row r="42" spans="1:7" ht="42" outlineLevel="3" x14ac:dyDescent="0.25">
      <c r="A42" s="61" t="s">
        <v>2020</v>
      </c>
      <c r="B42" s="51" t="s">
        <v>706</v>
      </c>
      <c r="C42" s="61" t="s">
        <v>657</v>
      </c>
      <c r="D42" s="52">
        <v>1</v>
      </c>
      <c r="E42" s="52"/>
      <c r="F42" s="62">
        <f t="shared" si="10"/>
        <v>0</v>
      </c>
      <c r="G42" s="53" t="s">
        <v>707</v>
      </c>
    </row>
    <row r="43" spans="1:7" ht="42" outlineLevel="3" x14ac:dyDescent="0.25">
      <c r="A43" s="61" t="s">
        <v>2021</v>
      </c>
      <c r="B43" s="51" t="s">
        <v>708</v>
      </c>
      <c r="C43" s="61" t="s">
        <v>657</v>
      </c>
      <c r="D43" s="52">
        <v>1</v>
      </c>
      <c r="E43" s="52"/>
      <c r="F43" s="62">
        <f t="shared" si="10"/>
        <v>0</v>
      </c>
      <c r="G43" s="53" t="s">
        <v>707</v>
      </c>
    </row>
    <row r="44" spans="1:7" ht="42" outlineLevel="3" x14ac:dyDescent="0.25">
      <c r="A44" s="61" t="s">
        <v>2022</v>
      </c>
      <c r="B44" s="51" t="s">
        <v>709</v>
      </c>
      <c r="C44" s="61" t="s">
        <v>657</v>
      </c>
      <c r="D44" s="52">
        <v>1</v>
      </c>
      <c r="E44" s="52"/>
      <c r="F44" s="62">
        <f t="shared" ref="F44:F55" si="11">D44*E44</f>
        <v>0</v>
      </c>
      <c r="G44" s="53" t="s">
        <v>710</v>
      </c>
    </row>
    <row r="45" spans="1:7" outlineLevel="2" x14ac:dyDescent="0.25">
      <c r="A45" s="119" t="s">
        <v>367</v>
      </c>
      <c r="B45" s="47" t="s">
        <v>711</v>
      </c>
      <c r="C45" s="118" t="s">
        <v>1</v>
      </c>
      <c r="D45" s="48">
        <v>1</v>
      </c>
      <c r="E45" s="48"/>
      <c r="F45" s="151">
        <f>SUM(F46:F56)</f>
        <v>0</v>
      </c>
      <c r="G45" s="148" t="s">
        <v>1</v>
      </c>
    </row>
    <row r="46" spans="1:7" ht="42" outlineLevel="3" x14ac:dyDescent="0.25">
      <c r="A46" s="61" t="s">
        <v>1824</v>
      </c>
      <c r="B46" s="51" t="s">
        <v>712</v>
      </c>
      <c r="C46" s="61" t="s">
        <v>713</v>
      </c>
      <c r="D46" s="52">
        <v>36</v>
      </c>
      <c r="E46" s="52"/>
      <c r="F46" s="62">
        <f t="shared" si="11"/>
        <v>0</v>
      </c>
      <c r="G46" s="53" t="s">
        <v>714</v>
      </c>
    </row>
    <row r="47" spans="1:7" ht="42" outlineLevel="3" x14ac:dyDescent="0.25">
      <c r="A47" s="61" t="s">
        <v>1825</v>
      </c>
      <c r="B47" s="51" t="s">
        <v>715</v>
      </c>
      <c r="C47" s="61" t="s">
        <v>713</v>
      </c>
      <c r="D47" s="52">
        <v>133</v>
      </c>
      <c r="E47" s="52"/>
      <c r="F47" s="62">
        <f t="shared" si="11"/>
        <v>0</v>
      </c>
      <c r="G47" s="53" t="s">
        <v>716</v>
      </c>
    </row>
    <row r="48" spans="1:7" ht="42" outlineLevel="3" x14ac:dyDescent="0.25">
      <c r="A48" s="61" t="s">
        <v>1826</v>
      </c>
      <c r="B48" s="51" t="s">
        <v>717</v>
      </c>
      <c r="C48" s="61" t="s">
        <v>713</v>
      </c>
      <c r="D48" s="52">
        <v>111</v>
      </c>
      <c r="E48" s="52"/>
      <c r="F48" s="62">
        <f t="shared" si="11"/>
        <v>0</v>
      </c>
      <c r="G48" s="53" t="s">
        <v>718</v>
      </c>
    </row>
    <row r="49" spans="1:7" ht="42" outlineLevel="3" x14ac:dyDescent="0.25">
      <c r="A49" s="61" t="s">
        <v>1827</v>
      </c>
      <c r="B49" s="51" t="s">
        <v>719</v>
      </c>
      <c r="C49" s="61" t="s">
        <v>713</v>
      </c>
      <c r="D49" s="52">
        <v>67</v>
      </c>
      <c r="E49" s="52"/>
      <c r="F49" s="62">
        <f t="shared" si="11"/>
        <v>0</v>
      </c>
      <c r="G49" s="53" t="s">
        <v>720</v>
      </c>
    </row>
    <row r="50" spans="1:7" ht="42" outlineLevel="3" x14ac:dyDescent="0.25">
      <c r="A50" s="61" t="s">
        <v>1828</v>
      </c>
      <c r="B50" s="51" t="s">
        <v>721</v>
      </c>
      <c r="C50" s="61" t="s">
        <v>713</v>
      </c>
      <c r="D50" s="52">
        <v>9</v>
      </c>
      <c r="E50" s="52"/>
      <c r="F50" s="62">
        <f t="shared" si="11"/>
        <v>0</v>
      </c>
      <c r="G50" s="53" t="s">
        <v>722</v>
      </c>
    </row>
    <row r="51" spans="1:7" ht="42" outlineLevel="3" x14ac:dyDescent="0.25">
      <c r="A51" s="61" t="s">
        <v>1829</v>
      </c>
      <c r="B51" s="51" t="s">
        <v>723</v>
      </c>
      <c r="C51" s="61" t="s">
        <v>713</v>
      </c>
      <c r="D51" s="52">
        <v>40</v>
      </c>
      <c r="E51" s="52"/>
      <c r="F51" s="62">
        <f t="shared" si="11"/>
        <v>0</v>
      </c>
      <c r="G51" s="53" t="s">
        <v>724</v>
      </c>
    </row>
    <row r="52" spans="1:7" ht="42" outlineLevel="3" x14ac:dyDescent="0.25">
      <c r="A52" s="61" t="s">
        <v>1830</v>
      </c>
      <c r="B52" s="51" t="s">
        <v>725</v>
      </c>
      <c r="C52" s="61" t="s">
        <v>713</v>
      </c>
      <c r="D52" s="52">
        <v>12</v>
      </c>
      <c r="E52" s="52"/>
      <c r="F52" s="62">
        <f t="shared" si="11"/>
        <v>0</v>
      </c>
      <c r="G52" s="53" t="s">
        <v>726</v>
      </c>
    </row>
    <row r="53" spans="1:7" ht="21" outlineLevel="3" x14ac:dyDescent="0.25">
      <c r="A53" s="61" t="s">
        <v>2024</v>
      </c>
      <c r="B53" s="51" t="s">
        <v>727</v>
      </c>
      <c r="C53" s="61" t="s">
        <v>5</v>
      </c>
      <c r="D53" s="52">
        <v>8</v>
      </c>
      <c r="E53" s="52"/>
      <c r="F53" s="62">
        <f t="shared" si="11"/>
        <v>0</v>
      </c>
      <c r="G53" s="53" t="s">
        <v>728</v>
      </c>
    </row>
    <row r="54" spans="1:7" ht="21" outlineLevel="3" x14ac:dyDescent="0.25">
      <c r="A54" s="61" t="s">
        <v>2025</v>
      </c>
      <c r="B54" s="51" t="s">
        <v>729</v>
      </c>
      <c r="C54" s="61" t="s">
        <v>5</v>
      </c>
      <c r="D54" s="52">
        <v>6</v>
      </c>
      <c r="E54" s="52"/>
      <c r="F54" s="62">
        <f t="shared" si="11"/>
        <v>0</v>
      </c>
      <c r="G54" s="53" t="s">
        <v>728</v>
      </c>
    </row>
    <row r="55" spans="1:7" ht="21" outlineLevel="3" x14ac:dyDescent="0.25">
      <c r="A55" s="61" t="s">
        <v>2026</v>
      </c>
      <c r="B55" s="51" t="s">
        <v>730</v>
      </c>
      <c r="C55" s="61" t="s">
        <v>5</v>
      </c>
      <c r="D55" s="52">
        <v>57</v>
      </c>
      <c r="E55" s="52"/>
      <c r="F55" s="62">
        <f t="shared" si="11"/>
        <v>0</v>
      </c>
      <c r="G55" s="53" t="s">
        <v>728</v>
      </c>
    </row>
    <row r="56" spans="1:7" ht="21" outlineLevel="3" x14ac:dyDescent="0.25">
      <c r="A56" s="61" t="s">
        <v>2027</v>
      </c>
      <c r="B56" s="51" t="s">
        <v>731</v>
      </c>
      <c r="C56" s="61" t="s">
        <v>5</v>
      </c>
      <c r="D56" s="52">
        <v>18</v>
      </c>
      <c r="E56" s="52"/>
      <c r="F56" s="62">
        <f t="shared" ref="F56:F60" si="12">D56*E56</f>
        <v>0</v>
      </c>
      <c r="G56" s="53" t="s">
        <v>728</v>
      </c>
    </row>
    <row r="57" spans="1:7" outlineLevel="2" x14ac:dyDescent="0.25">
      <c r="A57" s="119" t="s">
        <v>368</v>
      </c>
      <c r="B57" s="47" t="s">
        <v>732</v>
      </c>
      <c r="C57" s="118" t="s">
        <v>1</v>
      </c>
      <c r="D57" s="48">
        <v>1</v>
      </c>
      <c r="E57" s="48"/>
      <c r="F57" s="151">
        <f>SUM(F58:F60)</f>
        <v>0</v>
      </c>
      <c r="G57" s="148" t="s">
        <v>1</v>
      </c>
    </row>
    <row r="58" spans="1:7" ht="42" outlineLevel="3" x14ac:dyDescent="0.25">
      <c r="A58" s="61" t="s">
        <v>1831</v>
      </c>
      <c r="B58" s="51" t="s">
        <v>733</v>
      </c>
      <c r="C58" s="61" t="s">
        <v>657</v>
      </c>
      <c r="D58" s="52">
        <v>14</v>
      </c>
      <c r="E58" s="52"/>
      <c r="F58" s="62">
        <f t="shared" si="12"/>
        <v>0</v>
      </c>
      <c r="G58" s="53" t="s">
        <v>734</v>
      </c>
    </row>
    <row r="59" spans="1:7" ht="42" outlineLevel="3" x14ac:dyDescent="0.25">
      <c r="A59" s="61" t="s">
        <v>1832</v>
      </c>
      <c r="B59" s="51" t="s">
        <v>735</v>
      </c>
      <c r="C59" s="61" t="s">
        <v>657</v>
      </c>
      <c r="D59" s="52">
        <v>12</v>
      </c>
      <c r="E59" s="52"/>
      <c r="F59" s="62">
        <f t="shared" si="12"/>
        <v>0</v>
      </c>
      <c r="G59" s="53" t="s">
        <v>682</v>
      </c>
    </row>
    <row r="60" spans="1:7" ht="42" outlineLevel="3" x14ac:dyDescent="0.25">
      <c r="A60" s="61" t="s">
        <v>1833</v>
      </c>
      <c r="B60" s="51" t="s">
        <v>736</v>
      </c>
      <c r="C60" s="61" t="s">
        <v>657</v>
      </c>
      <c r="D60" s="52">
        <v>22</v>
      </c>
      <c r="E60" s="52"/>
      <c r="F60" s="62">
        <f t="shared" si="12"/>
        <v>0</v>
      </c>
      <c r="G60" s="53" t="s">
        <v>737</v>
      </c>
    </row>
    <row r="61" spans="1:7" outlineLevel="2" x14ac:dyDescent="0.25">
      <c r="A61" s="119" t="s">
        <v>369</v>
      </c>
      <c r="B61" s="47" t="s">
        <v>738</v>
      </c>
      <c r="C61" s="118" t="s">
        <v>1</v>
      </c>
      <c r="D61" s="48">
        <v>1</v>
      </c>
      <c r="E61" s="48"/>
      <c r="F61" s="151">
        <f>SUM(F62)</f>
        <v>0</v>
      </c>
      <c r="G61" s="148" t="s">
        <v>1</v>
      </c>
    </row>
    <row r="62" spans="1:7" ht="31.5" outlineLevel="3" x14ac:dyDescent="0.25">
      <c r="A62" s="61" t="s">
        <v>1834</v>
      </c>
      <c r="B62" s="51" t="s">
        <v>739</v>
      </c>
      <c r="C62" s="61" t="s">
        <v>713</v>
      </c>
      <c r="D62" s="52">
        <v>458</v>
      </c>
      <c r="E62" s="52"/>
      <c r="F62" s="62">
        <f t="shared" ref="F62" si="13">D62*E62</f>
        <v>0</v>
      </c>
      <c r="G62" s="53" t="s">
        <v>740</v>
      </c>
    </row>
    <row r="63" spans="1:7" outlineLevel="2" x14ac:dyDescent="0.25">
      <c r="A63" s="119" t="s">
        <v>370</v>
      </c>
      <c r="B63" s="47" t="s">
        <v>741</v>
      </c>
      <c r="C63" s="118" t="s">
        <v>1</v>
      </c>
      <c r="D63" s="48">
        <v>1</v>
      </c>
      <c r="E63" s="48"/>
      <c r="F63" s="151">
        <f>SUM(F64)</f>
        <v>0</v>
      </c>
      <c r="G63" s="148" t="s">
        <v>1</v>
      </c>
    </row>
    <row r="64" spans="1:7" ht="21" outlineLevel="3" x14ac:dyDescent="0.25">
      <c r="A64" s="61" t="s">
        <v>1836</v>
      </c>
      <c r="B64" s="51" t="s">
        <v>742</v>
      </c>
      <c r="C64" s="61" t="s">
        <v>37</v>
      </c>
      <c r="D64" s="52">
        <v>1</v>
      </c>
      <c r="E64" s="52"/>
      <c r="F64" s="62">
        <f t="shared" ref="F64" si="14">D64*E64</f>
        <v>0</v>
      </c>
      <c r="G64" s="53" t="s">
        <v>743</v>
      </c>
    </row>
    <row r="65" spans="1:7" ht="21" customHeight="1" x14ac:dyDescent="0.25">
      <c r="A65" s="209" t="s">
        <v>2030</v>
      </c>
      <c r="B65" s="210"/>
      <c r="C65" s="74"/>
      <c r="D65" s="74"/>
      <c r="E65" s="74"/>
      <c r="F65" s="134">
        <f>F63+F61+F57+F45+F38+F36+F32+F29+F27+F22+F19+F14+F9+F6</f>
        <v>0</v>
      </c>
      <c r="G65" s="74"/>
    </row>
  </sheetData>
  <mergeCells count="3">
    <mergeCell ref="B2:D2"/>
    <mergeCell ref="A3:G3"/>
    <mergeCell ref="A65:B6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9CCFF"/>
  </sheetPr>
  <dimension ref="A1:G68"/>
  <sheetViews>
    <sheetView zoomScale="85" zoomScaleNormal="85" workbookViewId="0">
      <selection activeCell="A3" sqref="A3:G3"/>
    </sheetView>
  </sheetViews>
  <sheetFormatPr defaultColWidth="9.140625" defaultRowHeight="10.5" outlineLevelRow="3" x14ac:dyDescent="0.25"/>
  <cols>
    <col min="1" max="1" width="8" style="55" customWidth="1"/>
    <col min="2" max="2" width="51.42578125" style="45" customWidth="1"/>
    <col min="3" max="3" width="11" style="55" customWidth="1"/>
    <col min="4" max="4" width="11" style="45" bestFit="1" customWidth="1"/>
    <col min="5" max="5" width="11" style="45" customWidth="1"/>
    <col min="6" max="6" width="18.28515625" style="63" customWidth="1"/>
    <col min="7" max="7" width="56" style="45" customWidth="1"/>
    <col min="8" max="16384" width="9.140625" style="45"/>
  </cols>
  <sheetData>
    <row r="1" spans="1:7" ht="21.75" customHeight="1" x14ac:dyDescent="0.25">
      <c r="A1" s="105"/>
      <c r="B1" s="106" t="s">
        <v>1864</v>
      </c>
      <c r="C1" s="110"/>
      <c r="D1" s="78"/>
      <c r="E1" s="78"/>
      <c r="F1" s="120"/>
      <c r="G1" s="78"/>
    </row>
    <row r="2" spans="1:7" ht="23.25" customHeight="1" x14ac:dyDescent="0.25">
      <c r="A2" s="54"/>
      <c r="B2" s="43" t="s">
        <v>2182</v>
      </c>
      <c r="C2" s="110"/>
      <c r="D2" s="78"/>
      <c r="E2" s="78"/>
      <c r="F2" s="120"/>
      <c r="G2" s="78"/>
    </row>
    <row r="3" spans="1:7" ht="21" customHeight="1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ht="31.5" x14ac:dyDescent="0.25">
      <c r="A4" s="130" t="s">
        <v>43</v>
      </c>
      <c r="B4" s="131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149" t="s">
        <v>248</v>
      </c>
      <c r="B5" s="144" t="s">
        <v>654</v>
      </c>
      <c r="C5" s="150" t="s">
        <v>1</v>
      </c>
      <c r="D5" s="145"/>
      <c r="E5" s="145"/>
      <c r="F5" s="146"/>
      <c r="G5" s="147" t="s">
        <v>1</v>
      </c>
    </row>
    <row r="6" spans="1:7" outlineLevel="2" x14ac:dyDescent="0.25">
      <c r="A6" s="119" t="s">
        <v>61</v>
      </c>
      <c r="B6" s="47" t="s">
        <v>744</v>
      </c>
      <c r="C6" s="118" t="s">
        <v>1</v>
      </c>
      <c r="D6" s="48"/>
      <c r="E6" s="48"/>
      <c r="F6" s="151">
        <f>SUM(F7)</f>
        <v>0</v>
      </c>
      <c r="G6" s="148" t="s">
        <v>1</v>
      </c>
    </row>
    <row r="7" spans="1:7" ht="52.5" outlineLevel="3" x14ac:dyDescent="0.25">
      <c r="A7" s="61" t="s">
        <v>63</v>
      </c>
      <c r="B7" s="51" t="s">
        <v>1775</v>
      </c>
      <c r="C7" s="61" t="s">
        <v>657</v>
      </c>
      <c r="D7" s="52">
        <v>1</v>
      </c>
      <c r="E7" s="52"/>
      <c r="F7" s="62">
        <f t="shared" ref="F7" si="0">D7*E7</f>
        <v>0</v>
      </c>
      <c r="G7" s="53" t="s">
        <v>1776</v>
      </c>
    </row>
    <row r="8" spans="1:7" outlineLevel="2" x14ac:dyDescent="0.25">
      <c r="A8" s="119" t="s">
        <v>243</v>
      </c>
      <c r="B8" s="47" t="s">
        <v>745</v>
      </c>
      <c r="C8" s="118" t="s">
        <v>1</v>
      </c>
      <c r="D8" s="48"/>
      <c r="E8" s="48"/>
      <c r="F8" s="151">
        <f>SUM(F9:F22)</f>
        <v>0</v>
      </c>
      <c r="G8" s="148" t="s">
        <v>1</v>
      </c>
    </row>
    <row r="9" spans="1:7" ht="42" outlineLevel="3" x14ac:dyDescent="0.25">
      <c r="A9" s="61" t="s">
        <v>1777</v>
      </c>
      <c r="B9" s="51" t="s">
        <v>1778</v>
      </c>
      <c r="C9" s="61" t="s">
        <v>657</v>
      </c>
      <c r="D9" s="52">
        <v>1</v>
      </c>
      <c r="E9" s="52"/>
      <c r="F9" s="62">
        <f t="shared" ref="F9:F21" si="1">D9*E9</f>
        <v>0</v>
      </c>
      <c r="G9" s="53" t="s">
        <v>1779</v>
      </c>
    </row>
    <row r="10" spans="1:7" ht="31.5" outlineLevel="3" x14ac:dyDescent="0.25">
      <c r="A10" s="61" t="s">
        <v>1780</v>
      </c>
      <c r="B10" s="51" t="s">
        <v>746</v>
      </c>
      <c r="C10" s="61" t="s">
        <v>5</v>
      </c>
      <c r="D10" s="52">
        <v>8</v>
      </c>
      <c r="E10" s="52"/>
      <c r="F10" s="62">
        <f t="shared" si="1"/>
        <v>0</v>
      </c>
      <c r="G10" s="53" t="s">
        <v>747</v>
      </c>
    </row>
    <row r="11" spans="1:7" ht="31.5" outlineLevel="3" x14ac:dyDescent="0.25">
      <c r="A11" s="61" t="s">
        <v>1781</v>
      </c>
      <c r="B11" s="51" t="s">
        <v>748</v>
      </c>
      <c r="C11" s="61" t="s">
        <v>5</v>
      </c>
      <c r="D11" s="52">
        <v>8</v>
      </c>
      <c r="E11" s="52"/>
      <c r="F11" s="62">
        <f t="shared" si="1"/>
        <v>0</v>
      </c>
      <c r="G11" s="53" t="s">
        <v>749</v>
      </c>
    </row>
    <row r="12" spans="1:7" ht="31.5" outlineLevel="3" x14ac:dyDescent="0.25">
      <c r="A12" s="61" t="s">
        <v>1782</v>
      </c>
      <c r="B12" s="51" t="s">
        <v>750</v>
      </c>
      <c r="C12" s="61" t="s">
        <v>657</v>
      </c>
      <c r="D12" s="52">
        <v>4</v>
      </c>
      <c r="E12" s="52"/>
      <c r="F12" s="62">
        <f t="shared" si="1"/>
        <v>0</v>
      </c>
      <c r="G12" s="53" t="s">
        <v>751</v>
      </c>
    </row>
    <row r="13" spans="1:7" ht="31.5" outlineLevel="3" x14ac:dyDescent="0.25">
      <c r="A13" s="61" t="s">
        <v>1783</v>
      </c>
      <c r="B13" s="51" t="s">
        <v>752</v>
      </c>
      <c r="C13" s="61" t="s">
        <v>657</v>
      </c>
      <c r="D13" s="52">
        <v>4</v>
      </c>
      <c r="E13" s="52"/>
      <c r="F13" s="62">
        <f t="shared" si="1"/>
        <v>0</v>
      </c>
      <c r="G13" s="53" t="s">
        <v>753</v>
      </c>
    </row>
    <row r="14" spans="1:7" ht="21" outlineLevel="3" x14ac:dyDescent="0.25">
      <c r="A14" s="61" t="s">
        <v>1784</v>
      </c>
      <c r="B14" s="51" t="s">
        <v>754</v>
      </c>
      <c r="C14" s="61" t="s">
        <v>5</v>
      </c>
      <c r="D14" s="52">
        <v>8</v>
      </c>
      <c r="E14" s="52"/>
      <c r="F14" s="62">
        <f t="shared" si="1"/>
        <v>0</v>
      </c>
      <c r="G14" s="53" t="s">
        <v>755</v>
      </c>
    </row>
    <row r="15" spans="1:7" ht="21" outlineLevel="3" x14ac:dyDescent="0.25">
      <c r="A15" s="61" t="s">
        <v>1785</v>
      </c>
      <c r="B15" s="51" t="s">
        <v>756</v>
      </c>
      <c r="C15" s="61" t="s">
        <v>5</v>
      </c>
      <c r="D15" s="52">
        <v>8</v>
      </c>
      <c r="E15" s="52"/>
      <c r="F15" s="62">
        <f t="shared" si="1"/>
        <v>0</v>
      </c>
      <c r="G15" s="53" t="s">
        <v>755</v>
      </c>
    </row>
    <row r="16" spans="1:7" ht="31.5" outlineLevel="3" x14ac:dyDescent="0.25">
      <c r="A16" s="61" t="s">
        <v>1786</v>
      </c>
      <c r="B16" s="51" t="s">
        <v>757</v>
      </c>
      <c r="C16" s="61" t="s">
        <v>758</v>
      </c>
      <c r="D16" s="52">
        <v>1</v>
      </c>
      <c r="E16" s="52"/>
      <c r="F16" s="62">
        <f t="shared" si="1"/>
        <v>0</v>
      </c>
      <c r="G16" s="53" t="s">
        <v>759</v>
      </c>
    </row>
    <row r="17" spans="1:7" ht="31.5" outlineLevel="3" x14ac:dyDescent="0.25">
      <c r="A17" s="61" t="s">
        <v>1787</v>
      </c>
      <c r="B17" s="51" t="s">
        <v>760</v>
      </c>
      <c r="C17" s="61" t="s">
        <v>758</v>
      </c>
      <c r="D17" s="52">
        <v>1</v>
      </c>
      <c r="E17" s="52"/>
      <c r="F17" s="62">
        <f t="shared" si="1"/>
        <v>0</v>
      </c>
      <c r="G17" s="53" t="s">
        <v>761</v>
      </c>
    </row>
    <row r="18" spans="1:7" ht="31.5" outlineLevel="3" x14ac:dyDescent="0.25">
      <c r="A18" s="61" t="s">
        <v>1788</v>
      </c>
      <c r="B18" s="51" t="s">
        <v>762</v>
      </c>
      <c r="C18" s="61" t="s">
        <v>758</v>
      </c>
      <c r="D18" s="52">
        <v>1</v>
      </c>
      <c r="E18" s="52"/>
      <c r="F18" s="62">
        <f t="shared" si="1"/>
        <v>0</v>
      </c>
      <c r="G18" s="53" t="s">
        <v>763</v>
      </c>
    </row>
    <row r="19" spans="1:7" ht="42" outlineLevel="3" x14ac:dyDescent="0.25">
      <c r="A19" s="61" t="s">
        <v>1789</v>
      </c>
      <c r="B19" s="51" t="s">
        <v>764</v>
      </c>
      <c r="C19" s="61" t="s">
        <v>5</v>
      </c>
      <c r="D19" s="52">
        <v>8</v>
      </c>
      <c r="E19" s="52"/>
      <c r="F19" s="62">
        <f t="shared" si="1"/>
        <v>0</v>
      </c>
      <c r="G19" s="53" t="s">
        <v>765</v>
      </c>
    </row>
    <row r="20" spans="1:7" ht="42" outlineLevel="3" x14ac:dyDescent="0.25">
      <c r="A20" s="61" t="s">
        <v>1790</v>
      </c>
      <c r="B20" s="51" t="s">
        <v>766</v>
      </c>
      <c r="C20" s="61" t="s">
        <v>5</v>
      </c>
      <c r="D20" s="52">
        <v>8</v>
      </c>
      <c r="E20" s="52"/>
      <c r="F20" s="62">
        <f t="shared" si="1"/>
        <v>0</v>
      </c>
      <c r="G20" s="53" t="s">
        <v>767</v>
      </c>
    </row>
    <row r="21" spans="1:7" ht="31.5" outlineLevel="3" x14ac:dyDescent="0.25">
      <c r="A21" s="61" t="s">
        <v>1791</v>
      </c>
      <c r="B21" s="51" t="s">
        <v>768</v>
      </c>
      <c r="C21" s="61" t="s">
        <v>758</v>
      </c>
      <c r="D21" s="52">
        <v>1</v>
      </c>
      <c r="E21" s="52"/>
      <c r="F21" s="62">
        <f t="shared" si="1"/>
        <v>0</v>
      </c>
      <c r="G21" s="53" t="s">
        <v>769</v>
      </c>
    </row>
    <row r="22" spans="1:7" ht="31.5" outlineLevel="3" x14ac:dyDescent="0.25">
      <c r="A22" s="61" t="s">
        <v>1792</v>
      </c>
      <c r="B22" s="51" t="s">
        <v>770</v>
      </c>
      <c r="C22" s="61" t="s">
        <v>657</v>
      </c>
      <c r="D22" s="52">
        <v>1</v>
      </c>
      <c r="E22" s="52"/>
      <c r="F22" s="62">
        <f t="shared" ref="F22:F24" si="2">D22*E22</f>
        <v>0</v>
      </c>
      <c r="G22" s="53" t="s">
        <v>771</v>
      </c>
    </row>
    <row r="23" spans="1:7" outlineLevel="2" x14ac:dyDescent="0.25">
      <c r="A23" s="119" t="s">
        <v>244</v>
      </c>
      <c r="B23" s="47" t="s">
        <v>655</v>
      </c>
      <c r="C23" s="118" t="s">
        <v>1</v>
      </c>
      <c r="D23" s="48"/>
      <c r="E23" s="48"/>
      <c r="F23" s="151">
        <f>SUM(F24)</f>
        <v>0</v>
      </c>
      <c r="G23" s="148" t="s">
        <v>1</v>
      </c>
    </row>
    <row r="24" spans="1:7" ht="52.5" outlineLevel="3" x14ac:dyDescent="0.25">
      <c r="A24" s="61" t="s">
        <v>1793</v>
      </c>
      <c r="B24" s="51" t="s">
        <v>1794</v>
      </c>
      <c r="C24" s="61" t="s">
        <v>657</v>
      </c>
      <c r="D24" s="52">
        <v>2</v>
      </c>
      <c r="E24" s="52"/>
      <c r="F24" s="62">
        <f t="shared" si="2"/>
        <v>0</v>
      </c>
      <c r="G24" s="53" t="s">
        <v>658</v>
      </c>
    </row>
    <row r="25" spans="1:7" outlineLevel="2" x14ac:dyDescent="0.25">
      <c r="A25" s="119" t="s">
        <v>245</v>
      </c>
      <c r="B25" s="47" t="s">
        <v>674</v>
      </c>
      <c r="C25" s="118" t="s">
        <v>1</v>
      </c>
      <c r="D25" s="48"/>
      <c r="E25" s="48"/>
      <c r="F25" s="151">
        <f>SUM(F26:F27)</f>
        <v>0</v>
      </c>
      <c r="G25" s="148" t="s">
        <v>1</v>
      </c>
    </row>
    <row r="26" spans="1:7" ht="31.5" outlineLevel="3" x14ac:dyDescent="0.25">
      <c r="A26" s="61" t="s">
        <v>1795</v>
      </c>
      <c r="B26" s="51" t="s">
        <v>675</v>
      </c>
      <c r="C26" s="61" t="s">
        <v>657</v>
      </c>
      <c r="D26" s="52">
        <v>1</v>
      </c>
      <c r="E26" s="52"/>
      <c r="F26" s="62">
        <f t="shared" ref="F26:F27" si="3">D26*E26</f>
        <v>0</v>
      </c>
      <c r="G26" s="53" t="s">
        <v>676</v>
      </c>
    </row>
    <row r="27" spans="1:7" ht="31.5" outlineLevel="3" x14ac:dyDescent="0.25">
      <c r="A27" s="61" t="s">
        <v>1796</v>
      </c>
      <c r="B27" s="51" t="s">
        <v>823</v>
      </c>
      <c r="C27" s="61" t="s">
        <v>657</v>
      </c>
      <c r="D27" s="52">
        <v>1</v>
      </c>
      <c r="E27" s="52"/>
      <c r="F27" s="62">
        <f t="shared" si="3"/>
        <v>0</v>
      </c>
      <c r="G27" s="53" t="s">
        <v>676</v>
      </c>
    </row>
    <row r="28" spans="1:7" outlineLevel="2" x14ac:dyDescent="0.25">
      <c r="A28" s="119" t="s">
        <v>246</v>
      </c>
      <c r="B28" s="47" t="s">
        <v>678</v>
      </c>
      <c r="C28" s="118" t="s">
        <v>1</v>
      </c>
      <c r="D28" s="48"/>
      <c r="E28" s="48"/>
      <c r="F28" s="151">
        <f>SUM(F29)</f>
        <v>0</v>
      </c>
      <c r="G28" s="148" t="s">
        <v>1</v>
      </c>
    </row>
    <row r="29" spans="1:7" ht="42" outlineLevel="3" x14ac:dyDescent="0.25">
      <c r="A29" s="61" t="s">
        <v>1797</v>
      </c>
      <c r="B29" s="51" t="s">
        <v>1798</v>
      </c>
      <c r="C29" s="61" t="s">
        <v>657</v>
      </c>
      <c r="D29" s="52">
        <v>4</v>
      </c>
      <c r="E29" s="52"/>
      <c r="F29" s="62">
        <f t="shared" ref="F29:F35" si="4">D29*E29</f>
        <v>0</v>
      </c>
      <c r="G29" s="53" t="s">
        <v>734</v>
      </c>
    </row>
    <row r="30" spans="1:7" outlineLevel="2" x14ac:dyDescent="0.25">
      <c r="A30" s="119" t="s">
        <v>247</v>
      </c>
      <c r="B30" s="47" t="s">
        <v>843</v>
      </c>
      <c r="C30" s="118" t="s">
        <v>1</v>
      </c>
      <c r="D30" s="48"/>
      <c r="E30" s="48"/>
      <c r="F30" s="151">
        <f>SUM(F31)</f>
        <v>0</v>
      </c>
      <c r="G30" s="148" t="s">
        <v>1</v>
      </c>
    </row>
    <row r="31" spans="1:7" ht="31.5" outlineLevel="3" x14ac:dyDescent="0.25">
      <c r="A31" s="61" t="s">
        <v>1799</v>
      </c>
      <c r="B31" s="51" t="s">
        <v>844</v>
      </c>
      <c r="C31" s="61" t="s">
        <v>657</v>
      </c>
      <c r="D31" s="52">
        <v>2</v>
      </c>
      <c r="E31" s="52"/>
      <c r="F31" s="62">
        <f t="shared" si="4"/>
        <v>0</v>
      </c>
      <c r="G31" s="53" t="s">
        <v>662</v>
      </c>
    </row>
    <row r="32" spans="1:7" outlineLevel="2" x14ac:dyDescent="0.25">
      <c r="A32" s="119" t="s">
        <v>363</v>
      </c>
      <c r="B32" s="47" t="s">
        <v>688</v>
      </c>
      <c r="C32" s="118" t="s">
        <v>1</v>
      </c>
      <c r="D32" s="48"/>
      <c r="E32" s="48"/>
      <c r="F32" s="151">
        <f>SUM(F33:F35)</f>
        <v>0</v>
      </c>
      <c r="G32" s="148" t="s">
        <v>1</v>
      </c>
    </row>
    <row r="33" spans="1:7" ht="31.5" outlineLevel="3" x14ac:dyDescent="0.25">
      <c r="A33" s="61" t="s">
        <v>1800</v>
      </c>
      <c r="B33" s="51" t="s">
        <v>1801</v>
      </c>
      <c r="C33" s="61" t="s">
        <v>657</v>
      </c>
      <c r="D33" s="52">
        <v>2</v>
      </c>
      <c r="E33" s="52"/>
      <c r="F33" s="62">
        <f t="shared" si="4"/>
        <v>0</v>
      </c>
      <c r="G33" s="53" t="s">
        <v>664</v>
      </c>
    </row>
    <row r="34" spans="1:7" ht="31.5" outlineLevel="3" x14ac:dyDescent="0.25">
      <c r="A34" s="61" t="s">
        <v>1802</v>
      </c>
      <c r="B34" s="51" t="s">
        <v>690</v>
      </c>
      <c r="C34" s="61" t="s">
        <v>657</v>
      </c>
      <c r="D34" s="52">
        <v>2</v>
      </c>
      <c r="E34" s="52"/>
      <c r="F34" s="62">
        <f t="shared" si="4"/>
        <v>0</v>
      </c>
      <c r="G34" s="53" t="s">
        <v>664</v>
      </c>
    </row>
    <row r="35" spans="1:7" ht="31.5" outlineLevel="3" x14ac:dyDescent="0.25">
      <c r="A35" s="61" t="s">
        <v>1803</v>
      </c>
      <c r="B35" s="51" t="s">
        <v>846</v>
      </c>
      <c r="C35" s="61" t="s">
        <v>657</v>
      </c>
      <c r="D35" s="52">
        <v>4</v>
      </c>
      <c r="E35" s="52"/>
      <c r="F35" s="62">
        <f t="shared" si="4"/>
        <v>0</v>
      </c>
      <c r="G35" s="53" t="s">
        <v>664</v>
      </c>
    </row>
    <row r="36" spans="1:7" outlineLevel="2" x14ac:dyDescent="0.25">
      <c r="A36" s="119" t="s">
        <v>364</v>
      </c>
      <c r="B36" s="47" t="s">
        <v>691</v>
      </c>
      <c r="C36" s="118" t="s">
        <v>1</v>
      </c>
      <c r="D36" s="48"/>
      <c r="E36" s="48"/>
      <c r="F36" s="151">
        <f>SUM(F37:F42)</f>
        <v>0</v>
      </c>
      <c r="G36" s="148" t="s">
        <v>1</v>
      </c>
    </row>
    <row r="37" spans="1:7" ht="31.5" outlineLevel="3" x14ac:dyDescent="0.25">
      <c r="A37" s="61" t="s">
        <v>1804</v>
      </c>
      <c r="B37" s="51" t="s">
        <v>692</v>
      </c>
      <c r="C37" s="61" t="s">
        <v>657</v>
      </c>
      <c r="D37" s="52">
        <v>3</v>
      </c>
      <c r="E37" s="52"/>
      <c r="F37" s="62">
        <f t="shared" ref="F37:F41" si="5">D37*E37</f>
        <v>0</v>
      </c>
      <c r="G37" s="53" t="s">
        <v>693</v>
      </c>
    </row>
    <row r="38" spans="1:7" ht="31.5" outlineLevel="3" x14ac:dyDescent="0.25">
      <c r="A38" s="61" t="s">
        <v>1805</v>
      </c>
      <c r="B38" s="51" t="s">
        <v>849</v>
      </c>
      <c r="C38" s="61" t="s">
        <v>657</v>
      </c>
      <c r="D38" s="52">
        <v>1</v>
      </c>
      <c r="E38" s="52"/>
      <c r="F38" s="62">
        <f t="shared" si="5"/>
        <v>0</v>
      </c>
      <c r="G38" s="53" t="s">
        <v>693</v>
      </c>
    </row>
    <row r="39" spans="1:7" ht="31.5" outlineLevel="3" x14ac:dyDescent="0.25">
      <c r="A39" s="61" t="s">
        <v>1806</v>
      </c>
      <c r="B39" s="51" t="s">
        <v>694</v>
      </c>
      <c r="C39" s="61" t="s">
        <v>657</v>
      </c>
      <c r="D39" s="52">
        <v>3</v>
      </c>
      <c r="E39" s="52"/>
      <c r="F39" s="62">
        <f t="shared" si="5"/>
        <v>0</v>
      </c>
      <c r="G39" s="53" t="s">
        <v>693</v>
      </c>
    </row>
    <row r="40" spans="1:7" ht="31.5" outlineLevel="3" x14ac:dyDescent="0.25">
      <c r="A40" s="61" t="s">
        <v>1807</v>
      </c>
      <c r="B40" s="51" t="s">
        <v>850</v>
      </c>
      <c r="C40" s="61" t="s">
        <v>657</v>
      </c>
      <c r="D40" s="52">
        <v>5</v>
      </c>
      <c r="E40" s="52"/>
      <c r="F40" s="62">
        <f t="shared" si="5"/>
        <v>0</v>
      </c>
      <c r="G40" s="53" t="s">
        <v>693</v>
      </c>
    </row>
    <row r="41" spans="1:7" ht="31.5" outlineLevel="3" x14ac:dyDescent="0.25">
      <c r="A41" s="61" t="s">
        <v>1808</v>
      </c>
      <c r="B41" s="51" t="s">
        <v>851</v>
      </c>
      <c r="C41" s="61" t="s">
        <v>657</v>
      </c>
      <c r="D41" s="52">
        <v>1</v>
      </c>
      <c r="E41" s="52"/>
      <c r="F41" s="62">
        <f t="shared" si="5"/>
        <v>0</v>
      </c>
      <c r="G41" s="53" t="s">
        <v>693</v>
      </c>
    </row>
    <row r="42" spans="1:7" ht="31.5" outlineLevel="3" x14ac:dyDescent="0.25">
      <c r="A42" s="61" t="s">
        <v>1809</v>
      </c>
      <c r="B42" s="51" t="s">
        <v>852</v>
      </c>
      <c r="C42" s="61" t="s">
        <v>657</v>
      </c>
      <c r="D42" s="52">
        <v>3</v>
      </c>
      <c r="E42" s="52"/>
      <c r="F42" s="62">
        <f t="shared" ref="F42" si="6">D42*E42</f>
        <v>0</v>
      </c>
      <c r="G42" s="53" t="s">
        <v>693</v>
      </c>
    </row>
    <row r="43" spans="1:7" outlineLevel="2" x14ac:dyDescent="0.25">
      <c r="A43" s="119" t="s">
        <v>365</v>
      </c>
      <c r="B43" s="47" t="s">
        <v>700</v>
      </c>
      <c r="C43" s="118" t="s">
        <v>1</v>
      </c>
      <c r="D43" s="48"/>
      <c r="E43" s="48"/>
      <c r="F43" s="151">
        <f>SUM(F44:F47)</f>
        <v>0</v>
      </c>
      <c r="G43" s="148" t="s">
        <v>1</v>
      </c>
    </row>
    <row r="44" spans="1:7" ht="31.5" outlineLevel="3" x14ac:dyDescent="0.25">
      <c r="A44" s="61" t="s">
        <v>1810</v>
      </c>
      <c r="B44" s="51" t="s">
        <v>1811</v>
      </c>
      <c r="C44" s="61" t="s">
        <v>657</v>
      </c>
      <c r="D44" s="52">
        <v>2</v>
      </c>
      <c r="E44" s="52"/>
      <c r="F44" s="62">
        <f t="shared" ref="F44:F47" si="7">D44*E44</f>
        <v>0</v>
      </c>
      <c r="G44" s="53" t="s">
        <v>702</v>
      </c>
    </row>
    <row r="45" spans="1:7" ht="31.5" outlineLevel="3" x14ac:dyDescent="0.25">
      <c r="A45" s="61" t="s">
        <v>1812</v>
      </c>
      <c r="B45" s="51" t="s">
        <v>1813</v>
      </c>
      <c r="C45" s="61" t="s">
        <v>657</v>
      </c>
      <c r="D45" s="52">
        <v>1</v>
      </c>
      <c r="E45" s="52"/>
      <c r="F45" s="62">
        <f t="shared" si="7"/>
        <v>0</v>
      </c>
      <c r="G45" s="53" t="s">
        <v>702</v>
      </c>
    </row>
    <row r="46" spans="1:7" ht="31.5" outlineLevel="3" x14ac:dyDescent="0.25">
      <c r="A46" s="61" t="s">
        <v>1814</v>
      </c>
      <c r="B46" s="51" t="s">
        <v>1815</v>
      </c>
      <c r="C46" s="61" t="s">
        <v>657</v>
      </c>
      <c r="D46" s="52">
        <v>1</v>
      </c>
      <c r="E46" s="52"/>
      <c r="F46" s="62">
        <f t="shared" si="7"/>
        <v>0</v>
      </c>
      <c r="G46" s="53" t="s">
        <v>702</v>
      </c>
    </row>
    <row r="47" spans="1:7" ht="31.5" outlineLevel="3" x14ac:dyDescent="0.25">
      <c r="A47" s="61" t="s">
        <v>1816</v>
      </c>
      <c r="B47" s="51" t="s">
        <v>1817</v>
      </c>
      <c r="C47" s="61" t="s">
        <v>657</v>
      </c>
      <c r="D47" s="52">
        <v>1</v>
      </c>
      <c r="E47" s="52"/>
      <c r="F47" s="62">
        <f t="shared" si="7"/>
        <v>0</v>
      </c>
      <c r="G47" s="53" t="s">
        <v>702</v>
      </c>
    </row>
    <row r="48" spans="1:7" outlineLevel="2" x14ac:dyDescent="0.25">
      <c r="A48" s="119" t="s">
        <v>366</v>
      </c>
      <c r="B48" s="47" t="s">
        <v>874</v>
      </c>
      <c r="C48" s="118" t="s">
        <v>1</v>
      </c>
      <c r="D48" s="48"/>
      <c r="E48" s="48"/>
      <c r="F48" s="151">
        <f>SUM(F49:F50)</f>
        <v>0</v>
      </c>
      <c r="G48" s="148" t="s">
        <v>1</v>
      </c>
    </row>
    <row r="49" spans="1:7" ht="31.5" outlineLevel="3" x14ac:dyDescent="0.25">
      <c r="A49" s="61" t="s">
        <v>1818</v>
      </c>
      <c r="B49" s="51" t="s">
        <v>1819</v>
      </c>
      <c r="C49" s="61" t="s">
        <v>657</v>
      </c>
      <c r="D49" s="52">
        <v>1</v>
      </c>
      <c r="E49" s="52"/>
      <c r="F49" s="62">
        <f t="shared" ref="F49" si="8">D49*E49</f>
        <v>0</v>
      </c>
      <c r="G49" s="53" t="s">
        <v>1820</v>
      </c>
    </row>
    <row r="50" spans="1:7" ht="31.5" outlineLevel="3" x14ac:dyDescent="0.25">
      <c r="A50" s="61" t="s">
        <v>1821</v>
      </c>
      <c r="B50" s="51" t="s">
        <v>1822</v>
      </c>
      <c r="C50" s="61" t="s">
        <v>657</v>
      </c>
      <c r="D50" s="52">
        <v>1</v>
      </c>
      <c r="E50" s="52"/>
      <c r="F50" s="62">
        <f t="shared" ref="F50" si="9">D50*E50</f>
        <v>0</v>
      </c>
      <c r="G50" s="53" t="s">
        <v>1823</v>
      </c>
    </row>
    <row r="51" spans="1:7" outlineLevel="2" x14ac:dyDescent="0.25">
      <c r="A51" s="119" t="s">
        <v>367</v>
      </c>
      <c r="B51" s="47" t="s">
        <v>711</v>
      </c>
      <c r="C51" s="118" t="s">
        <v>1</v>
      </c>
      <c r="D51" s="48"/>
      <c r="E51" s="48"/>
      <c r="F51" s="151">
        <f>SUM(F52:F58)</f>
        <v>0</v>
      </c>
      <c r="G51" s="148" t="s">
        <v>1</v>
      </c>
    </row>
    <row r="52" spans="1:7" ht="31.5" outlineLevel="3" x14ac:dyDescent="0.25">
      <c r="A52" s="61" t="s">
        <v>1824</v>
      </c>
      <c r="B52" s="51" t="s">
        <v>712</v>
      </c>
      <c r="C52" s="61" t="s">
        <v>713</v>
      </c>
      <c r="D52" s="52">
        <v>5</v>
      </c>
      <c r="E52" s="52"/>
      <c r="F52" s="62">
        <f t="shared" ref="F52:F57" si="10">D52*E52</f>
        <v>0</v>
      </c>
      <c r="G52" s="53" t="s">
        <v>714</v>
      </c>
    </row>
    <row r="53" spans="1:7" ht="31.5" outlineLevel="3" x14ac:dyDescent="0.25">
      <c r="A53" s="61" t="s">
        <v>1825</v>
      </c>
      <c r="B53" s="51" t="s">
        <v>715</v>
      </c>
      <c r="C53" s="61" t="s">
        <v>713</v>
      </c>
      <c r="D53" s="52">
        <v>113</v>
      </c>
      <c r="E53" s="52"/>
      <c r="F53" s="62">
        <f t="shared" si="10"/>
        <v>0</v>
      </c>
      <c r="G53" s="53" t="s">
        <v>716</v>
      </c>
    </row>
    <row r="54" spans="1:7" ht="31.5" outlineLevel="3" x14ac:dyDescent="0.25">
      <c r="A54" s="61" t="s">
        <v>1826</v>
      </c>
      <c r="B54" s="51" t="s">
        <v>717</v>
      </c>
      <c r="C54" s="61" t="s">
        <v>713</v>
      </c>
      <c r="D54" s="52">
        <v>6</v>
      </c>
      <c r="E54" s="52"/>
      <c r="F54" s="62">
        <f t="shared" si="10"/>
        <v>0</v>
      </c>
      <c r="G54" s="53" t="s">
        <v>718</v>
      </c>
    </row>
    <row r="55" spans="1:7" ht="31.5" outlineLevel="3" x14ac:dyDescent="0.25">
      <c r="A55" s="61" t="s">
        <v>1827</v>
      </c>
      <c r="B55" s="51" t="s">
        <v>721</v>
      </c>
      <c r="C55" s="61" t="s">
        <v>713</v>
      </c>
      <c r="D55" s="52">
        <v>20</v>
      </c>
      <c r="E55" s="52"/>
      <c r="F55" s="62">
        <f t="shared" si="10"/>
        <v>0</v>
      </c>
      <c r="G55" s="53" t="s">
        <v>722</v>
      </c>
    </row>
    <row r="56" spans="1:7" ht="31.5" outlineLevel="3" x14ac:dyDescent="0.25">
      <c r="A56" s="61" t="s">
        <v>1828</v>
      </c>
      <c r="B56" s="51" t="s">
        <v>723</v>
      </c>
      <c r="C56" s="61" t="s">
        <v>713</v>
      </c>
      <c r="D56" s="52">
        <v>37</v>
      </c>
      <c r="E56" s="52"/>
      <c r="F56" s="62">
        <f t="shared" si="10"/>
        <v>0</v>
      </c>
      <c r="G56" s="53" t="s">
        <v>724</v>
      </c>
    </row>
    <row r="57" spans="1:7" ht="31.5" outlineLevel="3" x14ac:dyDescent="0.25">
      <c r="A57" s="61" t="s">
        <v>1829</v>
      </c>
      <c r="B57" s="51" t="s">
        <v>725</v>
      </c>
      <c r="C57" s="61" t="s">
        <v>713</v>
      </c>
      <c r="D57" s="52">
        <v>6</v>
      </c>
      <c r="E57" s="52"/>
      <c r="F57" s="62">
        <f t="shared" si="10"/>
        <v>0</v>
      </c>
      <c r="G57" s="53" t="s">
        <v>726</v>
      </c>
    </row>
    <row r="58" spans="1:7" ht="21" outlineLevel="3" x14ac:dyDescent="0.25">
      <c r="A58" s="61" t="s">
        <v>1830</v>
      </c>
      <c r="B58" s="51" t="s">
        <v>727</v>
      </c>
      <c r="C58" s="61" t="s">
        <v>5</v>
      </c>
      <c r="D58" s="52">
        <v>2</v>
      </c>
      <c r="E58" s="52"/>
      <c r="F58" s="62">
        <f t="shared" ref="F58:F67" si="11">D58*E58</f>
        <v>0</v>
      </c>
      <c r="G58" s="53" t="s">
        <v>728</v>
      </c>
    </row>
    <row r="59" spans="1:7" outlineLevel="2" x14ac:dyDescent="0.25">
      <c r="A59" s="119" t="s">
        <v>368</v>
      </c>
      <c r="B59" s="47" t="s">
        <v>732</v>
      </c>
      <c r="C59" s="118" t="s">
        <v>1</v>
      </c>
      <c r="D59" s="48"/>
      <c r="E59" s="48"/>
      <c r="F59" s="151">
        <f>SUM(F60:F62)</f>
        <v>0</v>
      </c>
      <c r="G59" s="148" t="s">
        <v>1</v>
      </c>
    </row>
    <row r="60" spans="1:7" ht="31.5" outlineLevel="3" x14ac:dyDescent="0.25">
      <c r="A60" s="61" t="s">
        <v>1831</v>
      </c>
      <c r="B60" s="51" t="s">
        <v>733</v>
      </c>
      <c r="C60" s="61" t="s">
        <v>657</v>
      </c>
      <c r="D60" s="52">
        <v>2</v>
      </c>
      <c r="E60" s="52"/>
      <c r="F60" s="62">
        <f t="shared" si="11"/>
        <v>0</v>
      </c>
      <c r="G60" s="53" t="s">
        <v>734</v>
      </c>
    </row>
    <row r="61" spans="1:7" ht="31.5" outlineLevel="3" x14ac:dyDescent="0.25">
      <c r="A61" s="61" t="s">
        <v>1832</v>
      </c>
      <c r="B61" s="51" t="s">
        <v>735</v>
      </c>
      <c r="C61" s="61" t="s">
        <v>657</v>
      </c>
      <c r="D61" s="52">
        <v>4</v>
      </c>
      <c r="E61" s="52"/>
      <c r="F61" s="62">
        <f t="shared" si="11"/>
        <v>0</v>
      </c>
      <c r="G61" s="53" t="s">
        <v>682</v>
      </c>
    </row>
    <row r="62" spans="1:7" ht="31.5" outlineLevel="3" x14ac:dyDescent="0.25">
      <c r="A62" s="61" t="s">
        <v>1833</v>
      </c>
      <c r="B62" s="51" t="s">
        <v>736</v>
      </c>
      <c r="C62" s="61" t="s">
        <v>657</v>
      </c>
      <c r="D62" s="52">
        <v>10</v>
      </c>
      <c r="E62" s="52"/>
      <c r="F62" s="62">
        <f t="shared" si="11"/>
        <v>0</v>
      </c>
      <c r="G62" s="53" t="s">
        <v>737</v>
      </c>
    </row>
    <row r="63" spans="1:7" outlineLevel="2" x14ac:dyDescent="0.25">
      <c r="A63" s="119" t="s">
        <v>369</v>
      </c>
      <c r="B63" s="47" t="s">
        <v>738</v>
      </c>
      <c r="C63" s="118" t="s">
        <v>1</v>
      </c>
      <c r="D63" s="48"/>
      <c r="E63" s="48"/>
      <c r="F63" s="151">
        <f>SUM(F64:F65)</f>
        <v>0</v>
      </c>
      <c r="G63" s="148" t="s">
        <v>1</v>
      </c>
    </row>
    <row r="64" spans="1:7" ht="31.5" outlineLevel="3" x14ac:dyDescent="0.25">
      <c r="A64" s="61" t="s">
        <v>1834</v>
      </c>
      <c r="B64" s="51" t="s">
        <v>739</v>
      </c>
      <c r="C64" s="61" t="s">
        <v>713</v>
      </c>
      <c r="D64" s="52">
        <v>104</v>
      </c>
      <c r="E64" s="52"/>
      <c r="F64" s="62">
        <f t="shared" si="11"/>
        <v>0</v>
      </c>
      <c r="G64" s="53" t="s">
        <v>740</v>
      </c>
    </row>
    <row r="65" spans="1:7" ht="31.5" outlineLevel="3" x14ac:dyDescent="0.25">
      <c r="A65" s="61" t="s">
        <v>1835</v>
      </c>
      <c r="B65" s="51" t="s">
        <v>1037</v>
      </c>
      <c r="C65" s="61" t="s">
        <v>713</v>
      </c>
      <c r="D65" s="52">
        <v>96</v>
      </c>
      <c r="E65" s="52"/>
      <c r="F65" s="62">
        <f t="shared" si="11"/>
        <v>0</v>
      </c>
      <c r="G65" s="53" t="s">
        <v>740</v>
      </c>
    </row>
    <row r="66" spans="1:7" outlineLevel="2" x14ac:dyDescent="0.25">
      <c r="A66" s="119" t="s">
        <v>370</v>
      </c>
      <c r="B66" s="47" t="s">
        <v>741</v>
      </c>
      <c r="C66" s="118" t="s">
        <v>1</v>
      </c>
      <c r="D66" s="48"/>
      <c r="E66" s="48"/>
      <c r="F66" s="151">
        <f>SUM(F67)</f>
        <v>0</v>
      </c>
      <c r="G66" s="148" t="s">
        <v>1</v>
      </c>
    </row>
    <row r="67" spans="1:7" ht="21" outlineLevel="3" x14ac:dyDescent="0.25">
      <c r="A67" s="61" t="s">
        <v>1836</v>
      </c>
      <c r="B67" s="51" t="s">
        <v>742</v>
      </c>
      <c r="C67" s="61" t="s">
        <v>758</v>
      </c>
      <c r="D67" s="52">
        <v>1</v>
      </c>
      <c r="E67" s="52"/>
      <c r="F67" s="62">
        <f t="shared" si="11"/>
        <v>0</v>
      </c>
      <c r="G67" s="53" t="s">
        <v>743</v>
      </c>
    </row>
    <row r="68" spans="1:7" ht="18" customHeight="1" x14ac:dyDescent="0.25">
      <c r="A68" s="209" t="s">
        <v>2029</v>
      </c>
      <c r="B68" s="210"/>
      <c r="C68" s="74"/>
      <c r="D68" s="74"/>
      <c r="E68" s="74"/>
      <c r="F68" s="134">
        <f>F66+F63+F59+F51+F48+F43+F36+F32+F30+F28+F25+F23+F8+F6</f>
        <v>0</v>
      </c>
      <c r="G68" s="74"/>
    </row>
  </sheetData>
  <mergeCells count="2">
    <mergeCell ref="A3:G3"/>
    <mergeCell ref="A68:B6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9CCFF"/>
  </sheetPr>
  <dimension ref="A1:G212"/>
  <sheetViews>
    <sheetView zoomScale="85" zoomScaleNormal="85" workbookViewId="0">
      <selection activeCell="A3" sqref="A3:G3"/>
    </sheetView>
  </sheetViews>
  <sheetFormatPr defaultColWidth="9.140625" defaultRowHeight="10.5" outlineLevelRow="3" x14ac:dyDescent="0.15"/>
  <cols>
    <col min="1" max="1" width="10.140625" style="55" customWidth="1"/>
    <col min="2" max="2" width="46.7109375" style="37" customWidth="1"/>
    <col min="3" max="3" width="9.140625" style="55" customWidth="1"/>
    <col min="4" max="4" width="10.85546875" style="37" bestFit="1" customWidth="1"/>
    <col min="5" max="5" width="13.42578125" style="37" bestFit="1" customWidth="1"/>
    <col min="6" max="6" width="18" style="97" bestFit="1" customWidth="1"/>
    <col min="7" max="7" width="56" style="37" customWidth="1"/>
    <col min="8" max="16384" width="9.140625" style="37"/>
  </cols>
  <sheetData>
    <row r="1" spans="1:7" ht="27" customHeight="1" x14ac:dyDescent="0.15">
      <c r="A1" s="105"/>
      <c r="B1" s="106" t="s">
        <v>1864</v>
      </c>
      <c r="C1" s="110"/>
      <c r="D1" s="35"/>
      <c r="E1" s="35"/>
      <c r="F1" s="98"/>
      <c r="G1" s="35"/>
    </row>
    <row r="2" spans="1:7" ht="17.25" customHeight="1" x14ac:dyDescent="0.15">
      <c r="A2" s="54"/>
      <c r="B2" s="207" t="s">
        <v>2181</v>
      </c>
      <c r="C2" s="207"/>
      <c r="D2" s="207"/>
      <c r="E2" s="207"/>
      <c r="F2" s="98"/>
      <c r="G2" s="35"/>
    </row>
    <row r="3" spans="1:7" ht="17.25" customHeight="1" x14ac:dyDescent="0.15">
      <c r="A3" s="212" t="s">
        <v>2316</v>
      </c>
      <c r="B3" s="212"/>
      <c r="C3" s="212"/>
      <c r="D3" s="212"/>
      <c r="E3" s="212"/>
      <c r="F3" s="212"/>
      <c r="G3" s="212"/>
    </row>
    <row r="4" spans="1:7" ht="27" customHeight="1" x14ac:dyDescent="0.1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15">
      <c r="A5" s="149" t="s">
        <v>248</v>
      </c>
      <c r="B5" s="139" t="s">
        <v>654</v>
      </c>
      <c r="C5" s="150" t="s">
        <v>1</v>
      </c>
      <c r="D5" s="140"/>
      <c r="E5" s="140"/>
      <c r="F5" s="141"/>
      <c r="G5" s="142" t="s">
        <v>1</v>
      </c>
    </row>
    <row r="6" spans="1:7" outlineLevel="2" x14ac:dyDescent="0.15">
      <c r="A6" s="119" t="s">
        <v>61</v>
      </c>
      <c r="B6" s="40" t="s">
        <v>745</v>
      </c>
      <c r="C6" s="118" t="s">
        <v>1</v>
      </c>
      <c r="D6" s="135"/>
      <c r="E6" s="135"/>
      <c r="F6" s="165">
        <f>SUM(F7:F15)</f>
        <v>0</v>
      </c>
      <c r="G6" s="143" t="s">
        <v>1</v>
      </c>
    </row>
    <row r="7" spans="1:7" ht="42" outlineLevel="3" x14ac:dyDescent="0.15">
      <c r="A7" s="61" t="s">
        <v>63</v>
      </c>
      <c r="B7" s="38" t="s">
        <v>746</v>
      </c>
      <c r="C7" s="61" t="s">
        <v>5</v>
      </c>
      <c r="D7" s="39">
        <v>16</v>
      </c>
      <c r="E7" s="39"/>
      <c r="F7" s="62">
        <f t="shared" ref="F7:F14" si="0">D7*E7</f>
        <v>0</v>
      </c>
      <c r="G7" s="41" t="s">
        <v>747</v>
      </c>
    </row>
    <row r="8" spans="1:7" ht="42" outlineLevel="3" x14ac:dyDescent="0.15">
      <c r="A8" s="61" t="s">
        <v>64</v>
      </c>
      <c r="B8" s="38" t="s">
        <v>748</v>
      </c>
      <c r="C8" s="61" t="s">
        <v>5</v>
      </c>
      <c r="D8" s="39">
        <v>16</v>
      </c>
      <c r="E8" s="39"/>
      <c r="F8" s="62">
        <f t="shared" si="0"/>
        <v>0</v>
      </c>
      <c r="G8" s="41" t="s">
        <v>749</v>
      </c>
    </row>
    <row r="9" spans="1:7" ht="31.5" outlineLevel="3" x14ac:dyDescent="0.15">
      <c r="A9" s="61" t="s">
        <v>65</v>
      </c>
      <c r="B9" s="38" t="s">
        <v>750</v>
      </c>
      <c r="C9" s="61" t="s">
        <v>657</v>
      </c>
      <c r="D9" s="39">
        <v>8</v>
      </c>
      <c r="E9" s="39"/>
      <c r="F9" s="62">
        <f t="shared" si="0"/>
        <v>0</v>
      </c>
      <c r="G9" s="41" t="s">
        <v>751</v>
      </c>
    </row>
    <row r="10" spans="1:7" ht="31.5" outlineLevel="3" x14ac:dyDescent="0.15">
      <c r="A10" s="61" t="s">
        <v>66</v>
      </c>
      <c r="B10" s="38" t="s">
        <v>752</v>
      </c>
      <c r="C10" s="61" t="s">
        <v>657</v>
      </c>
      <c r="D10" s="39">
        <v>8</v>
      </c>
      <c r="E10" s="39"/>
      <c r="F10" s="62">
        <f t="shared" si="0"/>
        <v>0</v>
      </c>
      <c r="G10" s="41" t="s">
        <v>753</v>
      </c>
    </row>
    <row r="11" spans="1:7" ht="21" outlineLevel="3" x14ac:dyDescent="0.15">
      <c r="A11" s="61" t="s">
        <v>67</v>
      </c>
      <c r="B11" s="38" t="s">
        <v>754</v>
      </c>
      <c r="C11" s="61" t="s">
        <v>5</v>
      </c>
      <c r="D11" s="39">
        <v>16</v>
      </c>
      <c r="E11" s="39"/>
      <c r="F11" s="62">
        <f t="shared" si="0"/>
        <v>0</v>
      </c>
      <c r="G11" s="41" t="s">
        <v>755</v>
      </c>
    </row>
    <row r="12" spans="1:7" ht="21" outlineLevel="3" x14ac:dyDescent="0.15">
      <c r="A12" s="61" t="s">
        <v>68</v>
      </c>
      <c r="B12" s="38" t="s">
        <v>756</v>
      </c>
      <c r="C12" s="61" t="s">
        <v>5</v>
      </c>
      <c r="D12" s="39">
        <v>16</v>
      </c>
      <c r="E12" s="39"/>
      <c r="F12" s="62">
        <f t="shared" si="0"/>
        <v>0</v>
      </c>
      <c r="G12" s="41" t="s">
        <v>755</v>
      </c>
    </row>
    <row r="13" spans="1:7" ht="31.5" outlineLevel="3" x14ac:dyDescent="0.15">
      <c r="A13" s="61" t="s">
        <v>69</v>
      </c>
      <c r="B13" s="38" t="s">
        <v>757</v>
      </c>
      <c r="C13" s="61" t="s">
        <v>758</v>
      </c>
      <c r="D13" s="39">
        <v>2</v>
      </c>
      <c r="E13" s="39"/>
      <c r="F13" s="62">
        <f t="shared" si="0"/>
        <v>0</v>
      </c>
      <c r="G13" s="41" t="s">
        <v>759</v>
      </c>
    </row>
    <row r="14" spans="1:7" ht="42" outlineLevel="3" x14ac:dyDescent="0.15">
      <c r="A14" s="61" t="s">
        <v>70</v>
      </c>
      <c r="B14" s="38" t="s">
        <v>764</v>
      </c>
      <c r="C14" s="61" t="s">
        <v>5</v>
      </c>
      <c r="D14" s="39">
        <v>16</v>
      </c>
      <c r="E14" s="39"/>
      <c r="F14" s="62">
        <f t="shared" si="0"/>
        <v>0</v>
      </c>
      <c r="G14" s="41" t="s">
        <v>765</v>
      </c>
    </row>
    <row r="15" spans="1:7" ht="42" outlineLevel="3" x14ac:dyDescent="0.15">
      <c r="A15" s="61" t="s">
        <v>71</v>
      </c>
      <c r="B15" s="38" t="s">
        <v>766</v>
      </c>
      <c r="C15" s="61" t="s">
        <v>5</v>
      </c>
      <c r="D15" s="39">
        <v>16</v>
      </c>
      <c r="E15" s="39"/>
      <c r="F15" s="62">
        <f t="shared" ref="F15:F20" si="1">D15*E15</f>
        <v>0</v>
      </c>
      <c r="G15" s="41" t="s">
        <v>767</v>
      </c>
    </row>
    <row r="16" spans="1:7" outlineLevel="2" x14ac:dyDescent="0.15">
      <c r="A16" s="119" t="s">
        <v>243</v>
      </c>
      <c r="B16" s="40" t="s">
        <v>897</v>
      </c>
      <c r="C16" s="118" t="s">
        <v>1</v>
      </c>
      <c r="D16" s="135"/>
      <c r="E16" s="135"/>
      <c r="F16" s="165">
        <f>SUM(F17:F21)</f>
        <v>0</v>
      </c>
      <c r="G16" s="143" t="s">
        <v>1</v>
      </c>
    </row>
    <row r="17" spans="1:7" ht="42" outlineLevel="3" x14ac:dyDescent="0.15">
      <c r="A17" s="61" t="s">
        <v>1777</v>
      </c>
      <c r="B17" s="38" t="s">
        <v>898</v>
      </c>
      <c r="C17" s="61" t="s">
        <v>5</v>
      </c>
      <c r="D17" s="39">
        <v>112</v>
      </c>
      <c r="E17" s="39"/>
      <c r="F17" s="62">
        <f t="shared" si="1"/>
        <v>0</v>
      </c>
      <c r="G17" s="41" t="s">
        <v>899</v>
      </c>
    </row>
    <row r="18" spans="1:7" ht="42" outlineLevel="3" x14ac:dyDescent="0.15">
      <c r="A18" s="61" t="s">
        <v>1780</v>
      </c>
      <c r="B18" s="38" t="s">
        <v>900</v>
      </c>
      <c r="C18" s="61" t="s">
        <v>5</v>
      </c>
      <c r="D18" s="39">
        <v>112</v>
      </c>
      <c r="E18" s="39"/>
      <c r="F18" s="62">
        <f t="shared" si="1"/>
        <v>0</v>
      </c>
      <c r="G18" s="41" t="s">
        <v>901</v>
      </c>
    </row>
    <row r="19" spans="1:7" ht="21" outlineLevel="3" x14ac:dyDescent="0.15">
      <c r="A19" s="61" t="s">
        <v>1781</v>
      </c>
      <c r="B19" s="38" t="s">
        <v>902</v>
      </c>
      <c r="C19" s="61" t="s">
        <v>5</v>
      </c>
      <c r="D19" s="39">
        <v>112</v>
      </c>
      <c r="E19" s="39"/>
      <c r="F19" s="62">
        <f t="shared" si="1"/>
        <v>0</v>
      </c>
      <c r="G19" s="41" t="s">
        <v>903</v>
      </c>
    </row>
    <row r="20" spans="1:7" ht="21" outlineLevel="3" x14ac:dyDescent="0.15">
      <c r="A20" s="61" t="s">
        <v>1782</v>
      </c>
      <c r="B20" s="38" t="s">
        <v>904</v>
      </c>
      <c r="C20" s="61" t="s">
        <v>5</v>
      </c>
      <c r="D20" s="39">
        <v>112</v>
      </c>
      <c r="E20" s="39"/>
      <c r="F20" s="62">
        <f t="shared" si="1"/>
        <v>0</v>
      </c>
      <c r="G20" s="41" t="s">
        <v>903</v>
      </c>
    </row>
    <row r="21" spans="1:7" ht="42" outlineLevel="3" x14ac:dyDescent="0.15">
      <c r="A21" s="61" t="s">
        <v>1783</v>
      </c>
      <c r="B21" s="38" t="s">
        <v>764</v>
      </c>
      <c r="C21" s="61" t="s">
        <v>5</v>
      </c>
      <c r="D21" s="39">
        <v>112</v>
      </c>
      <c r="E21" s="39"/>
      <c r="F21" s="62">
        <f t="shared" ref="F21:F42" si="2">D21*E21</f>
        <v>0</v>
      </c>
      <c r="G21" s="41" t="s">
        <v>765</v>
      </c>
    </row>
    <row r="22" spans="1:7" ht="21" outlineLevel="2" x14ac:dyDescent="0.15">
      <c r="A22" s="119" t="s">
        <v>244</v>
      </c>
      <c r="B22" s="40" t="s">
        <v>905</v>
      </c>
      <c r="C22" s="118" t="s">
        <v>1</v>
      </c>
      <c r="D22" s="135"/>
      <c r="E22" s="135"/>
      <c r="F22" s="165">
        <f>SUM(F23:F43)</f>
        <v>0</v>
      </c>
      <c r="G22" s="143" t="s">
        <v>1</v>
      </c>
    </row>
    <row r="23" spans="1:7" ht="31.5" outlineLevel="3" x14ac:dyDescent="0.15">
      <c r="A23" s="61" t="s">
        <v>1793</v>
      </c>
      <c r="B23" s="38" t="s">
        <v>906</v>
      </c>
      <c r="C23" s="61" t="s">
        <v>5</v>
      </c>
      <c r="D23" s="39">
        <v>30</v>
      </c>
      <c r="E23" s="39"/>
      <c r="F23" s="62">
        <f t="shared" si="2"/>
        <v>0</v>
      </c>
      <c r="G23" s="41" t="s">
        <v>907</v>
      </c>
    </row>
    <row r="24" spans="1:7" ht="42" outlineLevel="3" x14ac:dyDescent="0.15">
      <c r="A24" s="61" t="s">
        <v>1915</v>
      </c>
      <c r="B24" s="38" t="s">
        <v>746</v>
      </c>
      <c r="C24" s="61" t="s">
        <v>5</v>
      </c>
      <c r="D24" s="39">
        <v>60</v>
      </c>
      <c r="E24" s="39"/>
      <c r="F24" s="62">
        <f t="shared" si="2"/>
        <v>0</v>
      </c>
      <c r="G24" s="41" t="s">
        <v>747</v>
      </c>
    </row>
    <row r="25" spans="1:7" ht="42" outlineLevel="3" x14ac:dyDescent="0.15">
      <c r="A25" s="61" t="s">
        <v>1916</v>
      </c>
      <c r="B25" s="38" t="s">
        <v>908</v>
      </c>
      <c r="C25" s="61" t="s">
        <v>5</v>
      </c>
      <c r="D25" s="39">
        <v>48</v>
      </c>
      <c r="E25" s="39"/>
      <c r="F25" s="62">
        <f t="shared" si="2"/>
        <v>0</v>
      </c>
      <c r="G25" s="41" t="s">
        <v>749</v>
      </c>
    </row>
    <row r="26" spans="1:7" ht="42" outlineLevel="3" x14ac:dyDescent="0.15">
      <c r="A26" s="61" t="s">
        <v>1917</v>
      </c>
      <c r="B26" s="38" t="s">
        <v>748</v>
      </c>
      <c r="C26" s="61" t="s">
        <v>5</v>
      </c>
      <c r="D26" s="39">
        <v>27</v>
      </c>
      <c r="E26" s="39"/>
      <c r="F26" s="62">
        <f t="shared" si="2"/>
        <v>0</v>
      </c>
      <c r="G26" s="41" t="s">
        <v>749</v>
      </c>
    </row>
    <row r="27" spans="1:7" ht="42" outlineLevel="3" x14ac:dyDescent="0.15">
      <c r="A27" s="61" t="s">
        <v>1918</v>
      </c>
      <c r="B27" s="38" t="s">
        <v>909</v>
      </c>
      <c r="C27" s="61" t="s">
        <v>5</v>
      </c>
      <c r="D27" s="39">
        <v>33</v>
      </c>
      <c r="E27" s="39"/>
      <c r="F27" s="62">
        <f t="shared" si="2"/>
        <v>0</v>
      </c>
      <c r="G27" s="41" t="s">
        <v>910</v>
      </c>
    </row>
    <row r="28" spans="1:7" ht="42" outlineLevel="3" x14ac:dyDescent="0.15">
      <c r="A28" s="61" t="s">
        <v>1919</v>
      </c>
      <c r="B28" s="38" t="s">
        <v>911</v>
      </c>
      <c r="C28" s="61" t="s">
        <v>5</v>
      </c>
      <c r="D28" s="39">
        <v>18</v>
      </c>
      <c r="E28" s="39"/>
      <c r="F28" s="62">
        <f t="shared" si="2"/>
        <v>0</v>
      </c>
      <c r="G28" s="41" t="s">
        <v>912</v>
      </c>
    </row>
    <row r="29" spans="1:7" ht="31.5" outlineLevel="3" x14ac:dyDescent="0.15">
      <c r="A29" s="61" t="s">
        <v>1920</v>
      </c>
      <c r="B29" s="38" t="s">
        <v>913</v>
      </c>
      <c r="C29" s="61" t="s">
        <v>657</v>
      </c>
      <c r="D29" s="39">
        <v>6</v>
      </c>
      <c r="E29" s="39"/>
      <c r="F29" s="62">
        <f t="shared" si="2"/>
        <v>0</v>
      </c>
      <c r="G29" s="41" t="s">
        <v>914</v>
      </c>
    </row>
    <row r="30" spans="1:7" ht="31.5" outlineLevel="3" x14ac:dyDescent="0.15">
      <c r="A30" s="61" t="s">
        <v>1921</v>
      </c>
      <c r="B30" s="38" t="s">
        <v>750</v>
      </c>
      <c r="C30" s="61" t="s">
        <v>657</v>
      </c>
      <c r="D30" s="39">
        <v>12</v>
      </c>
      <c r="E30" s="39"/>
      <c r="F30" s="62">
        <f t="shared" si="2"/>
        <v>0</v>
      </c>
      <c r="G30" s="41" t="s">
        <v>751</v>
      </c>
    </row>
    <row r="31" spans="1:7" ht="31.5" outlineLevel="3" x14ac:dyDescent="0.15">
      <c r="A31" s="61" t="s">
        <v>1922</v>
      </c>
      <c r="B31" s="38" t="s">
        <v>915</v>
      </c>
      <c r="C31" s="61" t="s">
        <v>657</v>
      </c>
      <c r="D31" s="39">
        <v>10</v>
      </c>
      <c r="E31" s="39"/>
      <c r="F31" s="62">
        <f t="shared" si="2"/>
        <v>0</v>
      </c>
      <c r="G31" s="41" t="s">
        <v>916</v>
      </c>
    </row>
    <row r="32" spans="1:7" ht="31.5" outlineLevel="3" x14ac:dyDescent="0.15">
      <c r="A32" s="61" t="s">
        <v>1923</v>
      </c>
      <c r="B32" s="38" t="s">
        <v>752</v>
      </c>
      <c r="C32" s="61" t="s">
        <v>657</v>
      </c>
      <c r="D32" s="39">
        <v>6</v>
      </c>
      <c r="E32" s="39"/>
      <c r="F32" s="62">
        <f t="shared" si="2"/>
        <v>0</v>
      </c>
      <c r="G32" s="41" t="s">
        <v>753</v>
      </c>
    </row>
    <row r="33" spans="1:7" ht="42" outlineLevel="3" x14ac:dyDescent="0.15">
      <c r="A33" s="61" t="s">
        <v>1924</v>
      </c>
      <c r="B33" s="38" t="s">
        <v>917</v>
      </c>
      <c r="C33" s="61" t="s">
        <v>657</v>
      </c>
      <c r="D33" s="39">
        <v>7</v>
      </c>
      <c r="E33" s="39"/>
      <c r="F33" s="62">
        <f t="shared" si="2"/>
        <v>0</v>
      </c>
      <c r="G33" s="41" t="s">
        <v>918</v>
      </c>
    </row>
    <row r="34" spans="1:7" ht="42" outlineLevel="3" x14ac:dyDescent="0.15">
      <c r="A34" s="61" t="s">
        <v>1925</v>
      </c>
      <c r="B34" s="38" t="s">
        <v>919</v>
      </c>
      <c r="C34" s="61" t="s">
        <v>657</v>
      </c>
      <c r="D34" s="39">
        <v>3</v>
      </c>
      <c r="E34" s="39"/>
      <c r="F34" s="62">
        <f t="shared" si="2"/>
        <v>0</v>
      </c>
      <c r="G34" s="41" t="s">
        <v>920</v>
      </c>
    </row>
    <row r="35" spans="1:7" ht="21" outlineLevel="3" x14ac:dyDescent="0.15">
      <c r="A35" s="61" t="s">
        <v>1926</v>
      </c>
      <c r="B35" s="38" t="s">
        <v>921</v>
      </c>
      <c r="C35" s="61" t="s">
        <v>5</v>
      </c>
      <c r="D35" s="39">
        <v>30</v>
      </c>
      <c r="E35" s="39"/>
      <c r="F35" s="62">
        <f t="shared" si="2"/>
        <v>0</v>
      </c>
      <c r="G35" s="41" t="s">
        <v>755</v>
      </c>
    </row>
    <row r="36" spans="1:7" ht="21" outlineLevel="3" x14ac:dyDescent="0.15">
      <c r="A36" s="61" t="s">
        <v>1927</v>
      </c>
      <c r="B36" s="38" t="s">
        <v>922</v>
      </c>
      <c r="C36" s="61" t="s">
        <v>5</v>
      </c>
      <c r="D36" s="39">
        <v>60</v>
      </c>
      <c r="E36" s="39"/>
      <c r="F36" s="62">
        <f t="shared" si="2"/>
        <v>0</v>
      </c>
      <c r="G36" s="41" t="s">
        <v>755</v>
      </c>
    </row>
    <row r="37" spans="1:7" ht="21" outlineLevel="3" x14ac:dyDescent="0.15">
      <c r="A37" s="61" t="s">
        <v>1928</v>
      </c>
      <c r="B37" s="38" t="s">
        <v>923</v>
      </c>
      <c r="C37" s="61" t="s">
        <v>5</v>
      </c>
      <c r="D37" s="39">
        <v>48</v>
      </c>
      <c r="E37" s="39"/>
      <c r="F37" s="62">
        <f t="shared" si="2"/>
        <v>0</v>
      </c>
      <c r="G37" s="41" t="s">
        <v>755</v>
      </c>
    </row>
    <row r="38" spans="1:7" ht="21" outlineLevel="3" x14ac:dyDescent="0.15">
      <c r="A38" s="61" t="s">
        <v>1929</v>
      </c>
      <c r="B38" s="38" t="s">
        <v>924</v>
      </c>
      <c r="C38" s="61" t="s">
        <v>5</v>
      </c>
      <c r="D38" s="39">
        <v>57</v>
      </c>
      <c r="E38" s="39"/>
      <c r="F38" s="62">
        <f t="shared" si="2"/>
        <v>0</v>
      </c>
      <c r="G38" s="41" t="s">
        <v>755</v>
      </c>
    </row>
    <row r="39" spans="1:7" ht="21" outlineLevel="3" x14ac:dyDescent="0.15">
      <c r="A39" s="61" t="s">
        <v>1930</v>
      </c>
      <c r="B39" s="38" t="s">
        <v>925</v>
      </c>
      <c r="C39" s="61" t="s">
        <v>5</v>
      </c>
      <c r="D39" s="39">
        <v>33</v>
      </c>
      <c r="E39" s="39"/>
      <c r="F39" s="62">
        <f t="shared" si="2"/>
        <v>0</v>
      </c>
      <c r="G39" s="41" t="s">
        <v>755</v>
      </c>
    </row>
    <row r="40" spans="1:7" ht="21" outlineLevel="3" x14ac:dyDescent="0.15">
      <c r="A40" s="61" t="s">
        <v>1931</v>
      </c>
      <c r="B40" s="38" t="s">
        <v>926</v>
      </c>
      <c r="C40" s="61" t="s">
        <v>5</v>
      </c>
      <c r="D40" s="39">
        <v>18</v>
      </c>
      <c r="E40" s="39"/>
      <c r="F40" s="62">
        <f t="shared" si="2"/>
        <v>0</v>
      </c>
      <c r="G40" s="41" t="s">
        <v>927</v>
      </c>
    </row>
    <row r="41" spans="1:7" ht="31.5" outlineLevel="3" x14ac:dyDescent="0.15">
      <c r="A41" s="61" t="s">
        <v>1932</v>
      </c>
      <c r="B41" s="38" t="s">
        <v>757</v>
      </c>
      <c r="C41" s="61" t="s">
        <v>758</v>
      </c>
      <c r="D41" s="39">
        <v>12</v>
      </c>
      <c r="E41" s="39"/>
      <c r="F41" s="62">
        <f t="shared" si="2"/>
        <v>0</v>
      </c>
      <c r="G41" s="41" t="s">
        <v>759</v>
      </c>
    </row>
    <row r="42" spans="1:7" ht="42" outlineLevel="3" x14ac:dyDescent="0.15">
      <c r="A42" s="61" t="s">
        <v>2033</v>
      </c>
      <c r="B42" s="38" t="s">
        <v>764</v>
      </c>
      <c r="C42" s="61" t="s">
        <v>5</v>
      </c>
      <c r="D42" s="39">
        <v>110</v>
      </c>
      <c r="E42" s="39"/>
      <c r="F42" s="62">
        <f t="shared" si="2"/>
        <v>0</v>
      </c>
      <c r="G42" s="41" t="s">
        <v>765</v>
      </c>
    </row>
    <row r="43" spans="1:7" ht="42" outlineLevel="3" x14ac:dyDescent="0.15">
      <c r="A43" s="61" t="s">
        <v>2034</v>
      </c>
      <c r="B43" s="38" t="s">
        <v>928</v>
      </c>
      <c r="C43" s="61" t="s">
        <v>5</v>
      </c>
      <c r="D43" s="39">
        <v>110</v>
      </c>
      <c r="E43" s="39"/>
      <c r="F43" s="62">
        <f t="shared" ref="F43:F68" si="3">D43*E43</f>
        <v>0</v>
      </c>
      <c r="G43" s="41" t="s">
        <v>767</v>
      </c>
    </row>
    <row r="44" spans="1:7" ht="21" outlineLevel="2" x14ac:dyDescent="0.15">
      <c r="A44" s="119" t="s">
        <v>245</v>
      </c>
      <c r="B44" s="40" t="s">
        <v>929</v>
      </c>
      <c r="C44" s="118" t="s">
        <v>1</v>
      </c>
      <c r="D44" s="135"/>
      <c r="E44" s="135"/>
      <c r="F44" s="165">
        <f>SUM(F45:F69)</f>
        <v>0</v>
      </c>
      <c r="G44" s="143" t="s">
        <v>1</v>
      </c>
    </row>
    <row r="45" spans="1:7" ht="31.5" outlineLevel="3" x14ac:dyDescent="0.15">
      <c r="A45" s="61" t="s">
        <v>1795</v>
      </c>
      <c r="B45" s="38" t="s">
        <v>906</v>
      </c>
      <c r="C45" s="61" t="s">
        <v>5</v>
      </c>
      <c r="D45" s="39">
        <v>67</v>
      </c>
      <c r="E45" s="39"/>
      <c r="F45" s="62">
        <f t="shared" si="3"/>
        <v>0</v>
      </c>
      <c r="G45" s="41" t="s">
        <v>907</v>
      </c>
    </row>
    <row r="46" spans="1:7" ht="42" outlineLevel="3" x14ac:dyDescent="0.15">
      <c r="A46" s="61" t="s">
        <v>1796</v>
      </c>
      <c r="B46" s="38" t="s">
        <v>746</v>
      </c>
      <c r="C46" s="61" t="s">
        <v>5</v>
      </c>
      <c r="D46" s="39">
        <v>84</v>
      </c>
      <c r="E46" s="39"/>
      <c r="F46" s="62">
        <f t="shared" si="3"/>
        <v>0</v>
      </c>
      <c r="G46" s="41" t="s">
        <v>747</v>
      </c>
    </row>
    <row r="47" spans="1:7" ht="42" outlineLevel="3" x14ac:dyDescent="0.15">
      <c r="A47" s="61" t="s">
        <v>1933</v>
      </c>
      <c r="B47" s="38" t="s">
        <v>908</v>
      </c>
      <c r="C47" s="61" t="s">
        <v>5</v>
      </c>
      <c r="D47" s="39">
        <v>203</v>
      </c>
      <c r="E47" s="39"/>
      <c r="F47" s="62">
        <f t="shared" si="3"/>
        <v>0</v>
      </c>
      <c r="G47" s="41" t="s">
        <v>749</v>
      </c>
    </row>
    <row r="48" spans="1:7" ht="42" outlineLevel="3" x14ac:dyDescent="0.15">
      <c r="A48" s="61" t="s">
        <v>1934</v>
      </c>
      <c r="B48" s="38" t="s">
        <v>748</v>
      </c>
      <c r="C48" s="61" t="s">
        <v>5</v>
      </c>
      <c r="D48" s="39">
        <v>87</v>
      </c>
      <c r="E48" s="39"/>
      <c r="F48" s="62">
        <f t="shared" si="3"/>
        <v>0</v>
      </c>
      <c r="G48" s="41" t="s">
        <v>749</v>
      </c>
    </row>
    <row r="49" spans="1:7" ht="42" outlineLevel="3" x14ac:dyDescent="0.15">
      <c r="A49" s="61" t="s">
        <v>1935</v>
      </c>
      <c r="B49" s="38" t="s">
        <v>909</v>
      </c>
      <c r="C49" s="61" t="s">
        <v>5</v>
      </c>
      <c r="D49" s="39">
        <v>84</v>
      </c>
      <c r="E49" s="39"/>
      <c r="F49" s="62">
        <f t="shared" si="3"/>
        <v>0</v>
      </c>
      <c r="G49" s="41" t="s">
        <v>910</v>
      </c>
    </row>
    <row r="50" spans="1:7" ht="42" outlineLevel="3" x14ac:dyDescent="0.15">
      <c r="A50" s="61" t="s">
        <v>2035</v>
      </c>
      <c r="B50" s="38" t="s">
        <v>930</v>
      </c>
      <c r="C50" s="61" t="s">
        <v>5</v>
      </c>
      <c r="D50" s="39">
        <v>54</v>
      </c>
      <c r="E50" s="39"/>
      <c r="F50" s="62">
        <f t="shared" si="3"/>
        <v>0</v>
      </c>
      <c r="G50" s="41" t="s">
        <v>931</v>
      </c>
    </row>
    <row r="51" spans="1:7" ht="42" outlineLevel="3" x14ac:dyDescent="0.15">
      <c r="A51" s="61" t="s">
        <v>2036</v>
      </c>
      <c r="B51" s="38" t="s">
        <v>932</v>
      </c>
      <c r="C51" s="61" t="s">
        <v>5</v>
      </c>
      <c r="D51" s="39">
        <v>7</v>
      </c>
      <c r="E51" s="39"/>
      <c r="F51" s="62">
        <f t="shared" si="3"/>
        <v>0</v>
      </c>
      <c r="G51" s="41" t="s">
        <v>931</v>
      </c>
    </row>
    <row r="52" spans="1:7" ht="42" outlineLevel="3" x14ac:dyDescent="0.15">
      <c r="A52" s="61" t="s">
        <v>2037</v>
      </c>
      <c r="B52" s="38" t="s">
        <v>933</v>
      </c>
      <c r="C52" s="61" t="s">
        <v>5</v>
      </c>
      <c r="D52" s="39">
        <v>13</v>
      </c>
      <c r="E52" s="39"/>
      <c r="F52" s="62">
        <f t="shared" si="3"/>
        <v>0</v>
      </c>
      <c r="G52" s="41" t="s">
        <v>912</v>
      </c>
    </row>
    <row r="53" spans="1:7" ht="31.5" outlineLevel="3" x14ac:dyDescent="0.15">
      <c r="A53" s="61" t="s">
        <v>2038</v>
      </c>
      <c r="B53" s="38" t="s">
        <v>913</v>
      </c>
      <c r="C53" s="61" t="s">
        <v>657</v>
      </c>
      <c r="D53" s="39">
        <v>8</v>
      </c>
      <c r="E53" s="39"/>
      <c r="F53" s="62">
        <f t="shared" si="3"/>
        <v>0</v>
      </c>
      <c r="G53" s="41" t="s">
        <v>914</v>
      </c>
    </row>
    <row r="54" spans="1:7" ht="31.5" outlineLevel="3" x14ac:dyDescent="0.15">
      <c r="A54" s="61" t="s">
        <v>2039</v>
      </c>
      <c r="B54" s="38" t="s">
        <v>750</v>
      </c>
      <c r="C54" s="61" t="s">
        <v>657</v>
      </c>
      <c r="D54" s="39">
        <v>10</v>
      </c>
      <c r="E54" s="39"/>
      <c r="F54" s="62">
        <f t="shared" si="3"/>
        <v>0</v>
      </c>
      <c r="G54" s="41" t="s">
        <v>751</v>
      </c>
    </row>
    <row r="55" spans="1:7" ht="31.5" outlineLevel="3" x14ac:dyDescent="0.15">
      <c r="A55" s="61" t="s">
        <v>2040</v>
      </c>
      <c r="B55" s="38" t="s">
        <v>915</v>
      </c>
      <c r="C55" s="61" t="s">
        <v>657</v>
      </c>
      <c r="D55" s="39">
        <v>36</v>
      </c>
      <c r="E55" s="39"/>
      <c r="F55" s="62">
        <f t="shared" si="3"/>
        <v>0</v>
      </c>
      <c r="G55" s="41" t="s">
        <v>916</v>
      </c>
    </row>
    <row r="56" spans="1:7" ht="31.5" outlineLevel="3" x14ac:dyDescent="0.15">
      <c r="A56" s="61" t="s">
        <v>2041</v>
      </c>
      <c r="B56" s="38" t="s">
        <v>752</v>
      </c>
      <c r="C56" s="61" t="s">
        <v>657</v>
      </c>
      <c r="D56" s="39">
        <v>13</v>
      </c>
      <c r="E56" s="39"/>
      <c r="F56" s="62">
        <f t="shared" si="3"/>
        <v>0</v>
      </c>
      <c r="G56" s="41" t="s">
        <v>753</v>
      </c>
    </row>
    <row r="57" spans="1:7" ht="42" outlineLevel="3" x14ac:dyDescent="0.15">
      <c r="A57" s="61" t="s">
        <v>2042</v>
      </c>
      <c r="B57" s="38" t="s">
        <v>917</v>
      </c>
      <c r="C57" s="61" t="s">
        <v>657</v>
      </c>
      <c r="D57" s="39">
        <v>13</v>
      </c>
      <c r="E57" s="39"/>
      <c r="F57" s="62">
        <f t="shared" si="3"/>
        <v>0</v>
      </c>
      <c r="G57" s="41" t="s">
        <v>918</v>
      </c>
    </row>
    <row r="58" spans="1:7" ht="42" outlineLevel="3" x14ac:dyDescent="0.15">
      <c r="A58" s="61" t="s">
        <v>2043</v>
      </c>
      <c r="B58" s="38" t="s">
        <v>934</v>
      </c>
      <c r="C58" s="61" t="s">
        <v>657</v>
      </c>
      <c r="D58" s="39">
        <v>6</v>
      </c>
      <c r="E58" s="39"/>
      <c r="F58" s="62">
        <f t="shared" si="3"/>
        <v>0</v>
      </c>
      <c r="G58" s="41" t="s">
        <v>935</v>
      </c>
    </row>
    <row r="59" spans="1:7" ht="42" outlineLevel="3" x14ac:dyDescent="0.15">
      <c r="A59" s="61" t="s">
        <v>2044</v>
      </c>
      <c r="B59" s="38" t="s">
        <v>936</v>
      </c>
      <c r="C59" s="61" t="s">
        <v>657</v>
      </c>
      <c r="D59" s="39">
        <v>2</v>
      </c>
      <c r="E59" s="39"/>
      <c r="F59" s="62">
        <f t="shared" si="3"/>
        <v>0</v>
      </c>
      <c r="G59" s="41" t="s">
        <v>937</v>
      </c>
    </row>
    <row r="60" spans="1:7" ht="42" outlineLevel="3" x14ac:dyDescent="0.15">
      <c r="A60" s="61" t="s">
        <v>2045</v>
      </c>
      <c r="B60" s="38" t="s">
        <v>938</v>
      </c>
      <c r="C60" s="61" t="s">
        <v>657</v>
      </c>
      <c r="D60" s="39">
        <v>2</v>
      </c>
      <c r="E60" s="39"/>
      <c r="F60" s="62">
        <f t="shared" si="3"/>
        <v>0</v>
      </c>
      <c r="G60" s="41" t="s">
        <v>920</v>
      </c>
    </row>
    <row r="61" spans="1:7" ht="21" outlineLevel="3" x14ac:dyDescent="0.15">
      <c r="A61" s="61" t="s">
        <v>2046</v>
      </c>
      <c r="B61" s="38" t="s">
        <v>921</v>
      </c>
      <c r="C61" s="61" t="s">
        <v>5</v>
      </c>
      <c r="D61" s="39">
        <v>67</v>
      </c>
      <c r="E61" s="39"/>
      <c r="F61" s="62">
        <f t="shared" si="3"/>
        <v>0</v>
      </c>
      <c r="G61" s="41" t="s">
        <v>755</v>
      </c>
    </row>
    <row r="62" spans="1:7" ht="21" outlineLevel="3" x14ac:dyDescent="0.15">
      <c r="A62" s="61" t="s">
        <v>2047</v>
      </c>
      <c r="B62" s="38" t="s">
        <v>922</v>
      </c>
      <c r="C62" s="61" t="s">
        <v>5</v>
      </c>
      <c r="D62" s="39">
        <v>84</v>
      </c>
      <c r="E62" s="39"/>
      <c r="F62" s="62">
        <f t="shared" si="3"/>
        <v>0</v>
      </c>
      <c r="G62" s="41" t="s">
        <v>755</v>
      </c>
    </row>
    <row r="63" spans="1:7" ht="21" outlineLevel="3" x14ac:dyDescent="0.15">
      <c r="A63" s="61" t="s">
        <v>2048</v>
      </c>
      <c r="B63" s="38" t="s">
        <v>923</v>
      </c>
      <c r="C63" s="61" t="s">
        <v>5</v>
      </c>
      <c r="D63" s="39">
        <v>203</v>
      </c>
      <c r="E63" s="39"/>
      <c r="F63" s="62">
        <f t="shared" si="3"/>
        <v>0</v>
      </c>
      <c r="G63" s="41" t="s">
        <v>755</v>
      </c>
    </row>
    <row r="64" spans="1:7" ht="21" outlineLevel="3" x14ac:dyDescent="0.15">
      <c r="A64" s="61" t="s">
        <v>2049</v>
      </c>
      <c r="B64" s="38" t="s">
        <v>924</v>
      </c>
      <c r="C64" s="61" t="s">
        <v>5</v>
      </c>
      <c r="D64" s="39">
        <v>87</v>
      </c>
      <c r="E64" s="39"/>
      <c r="F64" s="62">
        <f t="shared" si="3"/>
        <v>0</v>
      </c>
      <c r="G64" s="41" t="s">
        <v>755</v>
      </c>
    </row>
    <row r="65" spans="1:7" ht="21" outlineLevel="3" x14ac:dyDescent="0.15">
      <c r="A65" s="61" t="s">
        <v>2050</v>
      </c>
      <c r="B65" s="38" t="s">
        <v>925</v>
      </c>
      <c r="C65" s="61" t="s">
        <v>5</v>
      </c>
      <c r="D65" s="39">
        <v>84</v>
      </c>
      <c r="E65" s="39"/>
      <c r="F65" s="62">
        <f t="shared" si="3"/>
        <v>0</v>
      </c>
      <c r="G65" s="41" t="s">
        <v>755</v>
      </c>
    </row>
    <row r="66" spans="1:7" ht="21" outlineLevel="3" x14ac:dyDescent="0.15">
      <c r="A66" s="61" t="s">
        <v>2051</v>
      </c>
      <c r="B66" s="38" t="s">
        <v>939</v>
      </c>
      <c r="C66" s="61" t="s">
        <v>5</v>
      </c>
      <c r="D66" s="39">
        <v>54</v>
      </c>
      <c r="E66" s="39"/>
      <c r="F66" s="62">
        <f t="shared" si="3"/>
        <v>0</v>
      </c>
      <c r="G66" s="41" t="s">
        <v>755</v>
      </c>
    </row>
    <row r="67" spans="1:7" ht="21" outlineLevel="3" x14ac:dyDescent="0.15">
      <c r="A67" s="61" t="s">
        <v>2052</v>
      </c>
      <c r="B67" s="38" t="s">
        <v>940</v>
      </c>
      <c r="C67" s="61" t="s">
        <v>5</v>
      </c>
      <c r="D67" s="39">
        <v>7</v>
      </c>
      <c r="E67" s="39"/>
      <c r="F67" s="62">
        <f t="shared" si="3"/>
        <v>0</v>
      </c>
      <c r="G67" s="41" t="s">
        <v>927</v>
      </c>
    </row>
    <row r="68" spans="1:7" ht="21" outlineLevel="3" x14ac:dyDescent="0.15">
      <c r="A68" s="61" t="s">
        <v>2053</v>
      </c>
      <c r="B68" s="38" t="s">
        <v>941</v>
      </c>
      <c r="C68" s="61" t="s">
        <v>5</v>
      </c>
      <c r="D68" s="39">
        <v>13</v>
      </c>
      <c r="E68" s="39"/>
      <c r="F68" s="62">
        <f t="shared" si="3"/>
        <v>0</v>
      </c>
      <c r="G68" s="41" t="s">
        <v>927</v>
      </c>
    </row>
    <row r="69" spans="1:7" ht="42" outlineLevel="3" x14ac:dyDescent="0.15">
      <c r="A69" s="61" t="s">
        <v>2054</v>
      </c>
      <c r="B69" s="38" t="s">
        <v>764</v>
      </c>
      <c r="C69" s="61" t="s">
        <v>5</v>
      </c>
      <c r="D69" s="39">
        <v>320</v>
      </c>
      <c r="E69" s="39"/>
      <c r="F69" s="62">
        <f t="shared" ref="F69:F82" si="4">D69*E69</f>
        <v>0</v>
      </c>
      <c r="G69" s="41" t="s">
        <v>765</v>
      </c>
    </row>
    <row r="70" spans="1:7" ht="21" outlineLevel="2" x14ac:dyDescent="0.15">
      <c r="A70" s="119" t="s">
        <v>246</v>
      </c>
      <c r="B70" s="40" t="s">
        <v>942</v>
      </c>
      <c r="C70" s="118" t="s">
        <v>1</v>
      </c>
      <c r="D70" s="135"/>
      <c r="E70" s="135"/>
      <c r="F70" s="165">
        <f>SUM(F71:F83)</f>
        <v>0</v>
      </c>
      <c r="G70" s="143" t="s">
        <v>1</v>
      </c>
    </row>
    <row r="71" spans="1:7" ht="31.5" outlineLevel="3" x14ac:dyDescent="0.15">
      <c r="A71" s="61" t="s">
        <v>1797</v>
      </c>
      <c r="B71" s="38" t="s">
        <v>906</v>
      </c>
      <c r="C71" s="61" t="s">
        <v>5</v>
      </c>
      <c r="D71" s="39">
        <v>5</v>
      </c>
      <c r="E71" s="39"/>
      <c r="F71" s="62">
        <f t="shared" si="4"/>
        <v>0</v>
      </c>
      <c r="G71" s="41" t="s">
        <v>907</v>
      </c>
    </row>
    <row r="72" spans="1:7" ht="42" outlineLevel="3" x14ac:dyDescent="0.15">
      <c r="A72" s="61" t="s">
        <v>1936</v>
      </c>
      <c r="B72" s="38" t="s">
        <v>746</v>
      </c>
      <c r="C72" s="61" t="s">
        <v>5</v>
      </c>
      <c r="D72" s="39">
        <v>21</v>
      </c>
      <c r="E72" s="39"/>
      <c r="F72" s="62">
        <f t="shared" si="4"/>
        <v>0</v>
      </c>
      <c r="G72" s="41" t="s">
        <v>747</v>
      </c>
    </row>
    <row r="73" spans="1:7" ht="42" outlineLevel="3" x14ac:dyDescent="0.15">
      <c r="A73" s="61" t="s">
        <v>1937</v>
      </c>
      <c r="B73" s="38" t="s">
        <v>908</v>
      </c>
      <c r="C73" s="61" t="s">
        <v>5</v>
      </c>
      <c r="D73" s="39">
        <v>2</v>
      </c>
      <c r="E73" s="39"/>
      <c r="F73" s="62">
        <f t="shared" si="4"/>
        <v>0</v>
      </c>
      <c r="G73" s="41" t="s">
        <v>749</v>
      </c>
    </row>
    <row r="74" spans="1:7" ht="42" outlineLevel="3" x14ac:dyDescent="0.15">
      <c r="A74" s="61" t="s">
        <v>1938</v>
      </c>
      <c r="B74" s="38" t="s">
        <v>748</v>
      </c>
      <c r="C74" s="61" t="s">
        <v>5</v>
      </c>
      <c r="D74" s="39">
        <v>21</v>
      </c>
      <c r="E74" s="39"/>
      <c r="F74" s="62">
        <f t="shared" si="4"/>
        <v>0</v>
      </c>
      <c r="G74" s="41" t="s">
        <v>749</v>
      </c>
    </row>
    <row r="75" spans="1:7" ht="31.5" outlineLevel="3" x14ac:dyDescent="0.15">
      <c r="A75" s="61" t="s">
        <v>1939</v>
      </c>
      <c r="B75" s="38" t="s">
        <v>913</v>
      </c>
      <c r="C75" s="61" t="s">
        <v>657</v>
      </c>
      <c r="D75" s="39">
        <v>2</v>
      </c>
      <c r="E75" s="39"/>
      <c r="F75" s="62">
        <f t="shared" si="4"/>
        <v>0</v>
      </c>
      <c r="G75" s="41" t="s">
        <v>914</v>
      </c>
    </row>
    <row r="76" spans="1:7" ht="31.5" outlineLevel="3" x14ac:dyDescent="0.15">
      <c r="A76" s="61" t="s">
        <v>1940</v>
      </c>
      <c r="B76" s="38" t="s">
        <v>750</v>
      </c>
      <c r="C76" s="61" t="s">
        <v>657</v>
      </c>
      <c r="D76" s="39">
        <v>4</v>
      </c>
      <c r="E76" s="39"/>
      <c r="F76" s="62">
        <f t="shared" si="4"/>
        <v>0</v>
      </c>
      <c r="G76" s="41" t="s">
        <v>751</v>
      </c>
    </row>
    <row r="77" spans="1:7" ht="31.5" outlineLevel="3" x14ac:dyDescent="0.15">
      <c r="A77" s="61" t="s">
        <v>1941</v>
      </c>
      <c r="B77" s="38" t="s">
        <v>915</v>
      </c>
      <c r="C77" s="61" t="s">
        <v>657</v>
      </c>
      <c r="D77" s="39">
        <v>2</v>
      </c>
      <c r="E77" s="39"/>
      <c r="F77" s="62">
        <f t="shared" si="4"/>
        <v>0</v>
      </c>
      <c r="G77" s="41" t="s">
        <v>916</v>
      </c>
    </row>
    <row r="78" spans="1:7" ht="31.5" outlineLevel="3" x14ac:dyDescent="0.15">
      <c r="A78" s="61" t="s">
        <v>1942</v>
      </c>
      <c r="B78" s="38" t="s">
        <v>752</v>
      </c>
      <c r="C78" s="61" t="s">
        <v>657</v>
      </c>
      <c r="D78" s="39">
        <v>4</v>
      </c>
      <c r="E78" s="39"/>
      <c r="F78" s="62">
        <f t="shared" si="4"/>
        <v>0</v>
      </c>
      <c r="G78" s="41" t="s">
        <v>753</v>
      </c>
    </row>
    <row r="79" spans="1:7" ht="21" outlineLevel="3" x14ac:dyDescent="0.15">
      <c r="A79" s="61" t="s">
        <v>1943</v>
      </c>
      <c r="B79" s="38" t="s">
        <v>921</v>
      </c>
      <c r="C79" s="61" t="s">
        <v>5</v>
      </c>
      <c r="D79" s="39">
        <v>5</v>
      </c>
      <c r="E79" s="39"/>
      <c r="F79" s="62">
        <f t="shared" si="4"/>
        <v>0</v>
      </c>
      <c r="G79" s="41" t="s">
        <v>755</v>
      </c>
    </row>
    <row r="80" spans="1:7" ht="21" outlineLevel="3" x14ac:dyDescent="0.15">
      <c r="A80" s="61" t="s">
        <v>1944</v>
      </c>
      <c r="B80" s="38" t="s">
        <v>922</v>
      </c>
      <c r="C80" s="61" t="s">
        <v>5</v>
      </c>
      <c r="D80" s="39">
        <v>21</v>
      </c>
      <c r="E80" s="39"/>
      <c r="F80" s="62">
        <f t="shared" si="4"/>
        <v>0</v>
      </c>
      <c r="G80" s="41" t="s">
        <v>755</v>
      </c>
    </row>
    <row r="81" spans="1:7" ht="21" outlineLevel="3" x14ac:dyDescent="0.15">
      <c r="A81" s="61" t="s">
        <v>1945</v>
      </c>
      <c r="B81" s="38" t="s">
        <v>923</v>
      </c>
      <c r="C81" s="61" t="s">
        <v>5</v>
      </c>
      <c r="D81" s="39">
        <v>5</v>
      </c>
      <c r="E81" s="39"/>
      <c r="F81" s="62">
        <f t="shared" si="4"/>
        <v>0</v>
      </c>
      <c r="G81" s="41" t="s">
        <v>755</v>
      </c>
    </row>
    <row r="82" spans="1:7" ht="21" outlineLevel="3" x14ac:dyDescent="0.15">
      <c r="A82" s="61" t="s">
        <v>1946</v>
      </c>
      <c r="B82" s="38" t="s">
        <v>924</v>
      </c>
      <c r="C82" s="61" t="s">
        <v>5</v>
      </c>
      <c r="D82" s="39">
        <v>21</v>
      </c>
      <c r="E82" s="39"/>
      <c r="F82" s="62">
        <f t="shared" si="4"/>
        <v>0</v>
      </c>
      <c r="G82" s="41" t="s">
        <v>755</v>
      </c>
    </row>
    <row r="83" spans="1:7" ht="42" outlineLevel="3" x14ac:dyDescent="0.15">
      <c r="A83" s="61" t="s">
        <v>1947</v>
      </c>
      <c r="B83" s="38" t="s">
        <v>764</v>
      </c>
      <c r="C83" s="61" t="s">
        <v>5</v>
      </c>
      <c r="D83" s="39">
        <v>30</v>
      </c>
      <c r="E83" s="39"/>
      <c r="F83" s="62">
        <f t="shared" ref="F83" si="5">D83*E83</f>
        <v>0</v>
      </c>
      <c r="G83" s="41" t="s">
        <v>765</v>
      </c>
    </row>
    <row r="84" spans="1:7" outlineLevel="2" x14ac:dyDescent="0.15">
      <c r="A84" s="119" t="s">
        <v>247</v>
      </c>
      <c r="B84" s="40" t="s">
        <v>943</v>
      </c>
      <c r="C84" s="118" t="s">
        <v>1</v>
      </c>
      <c r="D84" s="135"/>
      <c r="E84" s="135"/>
      <c r="F84" s="165">
        <f>SUM(F85)</f>
        <v>0</v>
      </c>
      <c r="G84" s="143" t="s">
        <v>1</v>
      </c>
    </row>
    <row r="85" spans="1:7" ht="42" outlineLevel="3" x14ac:dyDescent="0.15">
      <c r="A85" s="61" t="s">
        <v>1799</v>
      </c>
      <c r="B85" s="38" t="s">
        <v>944</v>
      </c>
      <c r="C85" s="61" t="s">
        <v>657</v>
      </c>
      <c r="D85" s="39">
        <v>2</v>
      </c>
      <c r="E85" s="39"/>
      <c r="F85" s="62">
        <f t="shared" ref="F85" si="6">D85*E85</f>
        <v>0</v>
      </c>
      <c r="G85" s="41" t="s">
        <v>671</v>
      </c>
    </row>
    <row r="86" spans="1:7" outlineLevel="2" x14ac:dyDescent="0.15">
      <c r="A86" s="119" t="s">
        <v>363</v>
      </c>
      <c r="B86" s="40" t="s">
        <v>655</v>
      </c>
      <c r="C86" s="118" t="s">
        <v>1</v>
      </c>
      <c r="D86" s="135">
        <v>1</v>
      </c>
      <c r="E86" s="135"/>
      <c r="F86" s="165">
        <f>SUM(F87:F88)</f>
        <v>0</v>
      </c>
      <c r="G86" s="143" t="s">
        <v>1</v>
      </c>
    </row>
    <row r="87" spans="1:7" ht="52.5" outlineLevel="3" x14ac:dyDescent="0.15">
      <c r="A87" s="61" t="s">
        <v>1800</v>
      </c>
      <c r="B87" s="38" t="s">
        <v>945</v>
      </c>
      <c r="C87" s="61" t="s">
        <v>657</v>
      </c>
      <c r="D87" s="39">
        <v>1</v>
      </c>
      <c r="E87" s="39"/>
      <c r="F87" s="62">
        <f t="shared" ref="F87:F97" si="7">D87*E87</f>
        <v>0</v>
      </c>
      <c r="G87" s="41" t="s">
        <v>658</v>
      </c>
    </row>
    <row r="88" spans="1:7" ht="52.5" outlineLevel="3" x14ac:dyDescent="0.15">
      <c r="A88" s="61" t="s">
        <v>1802</v>
      </c>
      <c r="B88" s="38" t="s">
        <v>946</v>
      </c>
      <c r="C88" s="61" t="s">
        <v>657</v>
      </c>
      <c r="D88" s="39">
        <v>1</v>
      </c>
      <c r="E88" s="39"/>
      <c r="F88" s="62">
        <f t="shared" si="7"/>
        <v>0</v>
      </c>
      <c r="G88" s="41" t="s">
        <v>658</v>
      </c>
    </row>
    <row r="89" spans="1:7" outlineLevel="2" x14ac:dyDescent="0.15">
      <c r="A89" s="119" t="s">
        <v>364</v>
      </c>
      <c r="B89" s="40" t="s">
        <v>660</v>
      </c>
      <c r="C89" s="118" t="s">
        <v>1</v>
      </c>
      <c r="D89" s="135"/>
      <c r="E89" s="135"/>
      <c r="F89" s="165">
        <f>SUM(F90)</f>
        <v>0</v>
      </c>
      <c r="G89" s="143" t="s">
        <v>1</v>
      </c>
    </row>
    <row r="90" spans="1:7" ht="42" outlineLevel="3" x14ac:dyDescent="0.15">
      <c r="A90" s="61" t="s">
        <v>1804</v>
      </c>
      <c r="B90" s="38" t="s">
        <v>947</v>
      </c>
      <c r="C90" s="61" t="s">
        <v>657</v>
      </c>
      <c r="D90" s="39">
        <v>2</v>
      </c>
      <c r="E90" s="39"/>
      <c r="F90" s="62">
        <f t="shared" si="7"/>
        <v>0</v>
      </c>
      <c r="G90" s="41" t="s">
        <v>664</v>
      </c>
    </row>
    <row r="91" spans="1:7" outlineLevel="2" x14ac:dyDescent="0.15">
      <c r="A91" s="119" t="s">
        <v>365</v>
      </c>
      <c r="B91" s="40" t="s">
        <v>794</v>
      </c>
      <c r="C91" s="118" t="s">
        <v>1</v>
      </c>
      <c r="D91" s="135"/>
      <c r="E91" s="135"/>
      <c r="F91" s="165">
        <f>SUM(F92:F98)</f>
        <v>0</v>
      </c>
      <c r="G91" s="143" t="s">
        <v>1</v>
      </c>
    </row>
    <row r="92" spans="1:7" ht="42" outlineLevel="3" x14ac:dyDescent="0.15">
      <c r="A92" s="61" t="s">
        <v>1810</v>
      </c>
      <c r="B92" s="38" t="s">
        <v>948</v>
      </c>
      <c r="C92" s="61" t="s">
        <v>657</v>
      </c>
      <c r="D92" s="39">
        <v>2</v>
      </c>
      <c r="E92" s="39"/>
      <c r="F92" s="62">
        <f t="shared" si="7"/>
        <v>0</v>
      </c>
      <c r="G92" s="41" t="s">
        <v>664</v>
      </c>
    </row>
    <row r="93" spans="1:7" ht="42" outlineLevel="3" x14ac:dyDescent="0.15">
      <c r="A93" s="61" t="s">
        <v>1812</v>
      </c>
      <c r="B93" s="38" t="s">
        <v>949</v>
      </c>
      <c r="C93" s="61" t="s">
        <v>657</v>
      </c>
      <c r="D93" s="39">
        <v>2</v>
      </c>
      <c r="E93" s="39"/>
      <c r="F93" s="62">
        <f t="shared" si="7"/>
        <v>0</v>
      </c>
      <c r="G93" s="41" t="s">
        <v>664</v>
      </c>
    </row>
    <row r="94" spans="1:7" ht="42" outlineLevel="3" x14ac:dyDescent="0.15">
      <c r="A94" s="61" t="s">
        <v>1814</v>
      </c>
      <c r="B94" s="38" t="s">
        <v>950</v>
      </c>
      <c r="C94" s="61" t="s">
        <v>657</v>
      </c>
      <c r="D94" s="39">
        <v>1</v>
      </c>
      <c r="E94" s="39"/>
      <c r="F94" s="62">
        <f t="shared" si="7"/>
        <v>0</v>
      </c>
      <c r="G94" s="41" t="s">
        <v>788</v>
      </c>
    </row>
    <row r="95" spans="1:7" ht="42" outlineLevel="3" x14ac:dyDescent="0.15">
      <c r="A95" s="61" t="s">
        <v>1816</v>
      </c>
      <c r="B95" s="38" t="s">
        <v>951</v>
      </c>
      <c r="C95" s="61" t="s">
        <v>657</v>
      </c>
      <c r="D95" s="39">
        <v>2</v>
      </c>
      <c r="E95" s="39"/>
      <c r="F95" s="62">
        <f t="shared" si="7"/>
        <v>0</v>
      </c>
      <c r="G95" s="41" t="s">
        <v>788</v>
      </c>
    </row>
    <row r="96" spans="1:7" ht="42" outlineLevel="3" x14ac:dyDescent="0.15">
      <c r="A96" s="61" t="s">
        <v>1965</v>
      </c>
      <c r="B96" s="38" t="s">
        <v>952</v>
      </c>
      <c r="C96" s="61" t="s">
        <v>657</v>
      </c>
      <c r="D96" s="39">
        <v>2</v>
      </c>
      <c r="E96" s="39"/>
      <c r="F96" s="62">
        <f t="shared" si="7"/>
        <v>0</v>
      </c>
      <c r="G96" s="41" t="s">
        <v>788</v>
      </c>
    </row>
    <row r="97" spans="1:7" ht="42" outlineLevel="3" x14ac:dyDescent="0.15">
      <c r="A97" s="61" t="s">
        <v>1966</v>
      </c>
      <c r="B97" s="38" t="s">
        <v>953</v>
      </c>
      <c r="C97" s="61" t="s">
        <v>657</v>
      </c>
      <c r="D97" s="39">
        <v>1</v>
      </c>
      <c r="E97" s="39"/>
      <c r="F97" s="62">
        <f t="shared" si="7"/>
        <v>0</v>
      </c>
      <c r="G97" s="41" t="s">
        <v>788</v>
      </c>
    </row>
    <row r="98" spans="1:7" ht="42" outlineLevel="3" x14ac:dyDescent="0.15">
      <c r="A98" s="61" t="s">
        <v>1967</v>
      </c>
      <c r="B98" s="38" t="s">
        <v>954</v>
      </c>
      <c r="C98" s="61" t="s">
        <v>657</v>
      </c>
      <c r="D98" s="39">
        <v>2</v>
      </c>
      <c r="E98" s="39"/>
      <c r="F98" s="62">
        <f t="shared" ref="F98:F106" si="8">D98*E98</f>
        <v>0</v>
      </c>
      <c r="G98" s="41" t="s">
        <v>788</v>
      </c>
    </row>
    <row r="99" spans="1:7" outlineLevel="2" x14ac:dyDescent="0.15">
      <c r="A99" s="119" t="s">
        <v>366</v>
      </c>
      <c r="B99" s="40" t="s">
        <v>667</v>
      </c>
      <c r="C99" s="118" t="s">
        <v>1</v>
      </c>
      <c r="D99" s="135"/>
      <c r="E99" s="135"/>
      <c r="F99" s="165">
        <f>SUM(F100:F107)</f>
        <v>0</v>
      </c>
      <c r="G99" s="143" t="s">
        <v>1</v>
      </c>
    </row>
    <row r="100" spans="1:7" ht="52.5" outlineLevel="3" x14ac:dyDescent="0.15">
      <c r="A100" s="61" t="s">
        <v>1818</v>
      </c>
      <c r="B100" s="38" t="s">
        <v>955</v>
      </c>
      <c r="C100" s="61" t="s">
        <v>657</v>
      </c>
      <c r="D100" s="39">
        <v>1</v>
      </c>
      <c r="E100" s="39"/>
      <c r="F100" s="62">
        <f t="shared" si="8"/>
        <v>0</v>
      </c>
      <c r="G100" s="41" t="s">
        <v>669</v>
      </c>
    </row>
    <row r="101" spans="1:7" ht="52.5" outlineLevel="3" x14ac:dyDescent="0.15">
      <c r="A101" s="61" t="s">
        <v>1821</v>
      </c>
      <c r="B101" s="38" t="s">
        <v>956</v>
      </c>
      <c r="C101" s="61" t="s">
        <v>657</v>
      </c>
      <c r="D101" s="39">
        <v>4</v>
      </c>
      <c r="E101" s="39"/>
      <c r="F101" s="62">
        <f t="shared" si="8"/>
        <v>0</v>
      </c>
      <c r="G101" s="41" t="s">
        <v>669</v>
      </c>
    </row>
    <row r="102" spans="1:7" ht="63" outlineLevel="3" x14ac:dyDescent="0.15">
      <c r="A102" s="61" t="s">
        <v>2019</v>
      </c>
      <c r="B102" s="38" t="s">
        <v>957</v>
      </c>
      <c r="C102" s="61" t="s">
        <v>657</v>
      </c>
      <c r="D102" s="39">
        <v>1</v>
      </c>
      <c r="E102" s="39"/>
      <c r="F102" s="62">
        <f t="shared" si="8"/>
        <v>0</v>
      </c>
      <c r="G102" s="41" t="s">
        <v>671</v>
      </c>
    </row>
    <row r="103" spans="1:7" ht="52.5" outlineLevel="3" x14ac:dyDescent="0.15">
      <c r="A103" s="61" t="s">
        <v>2020</v>
      </c>
      <c r="B103" s="38" t="s">
        <v>958</v>
      </c>
      <c r="C103" s="61" t="s">
        <v>657</v>
      </c>
      <c r="D103" s="39">
        <v>2</v>
      </c>
      <c r="E103" s="39"/>
      <c r="F103" s="62">
        <f t="shared" si="8"/>
        <v>0</v>
      </c>
      <c r="G103" s="41" t="s">
        <v>671</v>
      </c>
    </row>
    <row r="104" spans="1:7" ht="63" outlineLevel="3" x14ac:dyDescent="0.15">
      <c r="A104" s="61" t="s">
        <v>2021</v>
      </c>
      <c r="B104" s="38" t="s">
        <v>959</v>
      </c>
      <c r="C104" s="61" t="s">
        <v>657</v>
      </c>
      <c r="D104" s="39">
        <v>1</v>
      </c>
      <c r="E104" s="39"/>
      <c r="F104" s="62">
        <f t="shared" si="8"/>
        <v>0</v>
      </c>
      <c r="G104" s="41" t="s">
        <v>671</v>
      </c>
    </row>
    <row r="105" spans="1:7" ht="52.5" outlineLevel="3" x14ac:dyDescent="0.15">
      <c r="A105" s="61" t="s">
        <v>2022</v>
      </c>
      <c r="B105" s="38" t="s">
        <v>960</v>
      </c>
      <c r="C105" s="61" t="s">
        <v>657</v>
      </c>
      <c r="D105" s="39">
        <v>2</v>
      </c>
      <c r="E105" s="39"/>
      <c r="F105" s="62">
        <f t="shared" si="8"/>
        <v>0</v>
      </c>
      <c r="G105" s="41" t="s">
        <v>961</v>
      </c>
    </row>
    <row r="106" spans="1:7" ht="52.5" outlineLevel="3" x14ac:dyDescent="0.15">
      <c r="A106" s="61" t="s">
        <v>2023</v>
      </c>
      <c r="B106" s="38" t="s">
        <v>962</v>
      </c>
      <c r="C106" s="61" t="s">
        <v>657</v>
      </c>
      <c r="D106" s="39">
        <v>1</v>
      </c>
      <c r="E106" s="39"/>
      <c r="F106" s="62">
        <f t="shared" si="8"/>
        <v>0</v>
      </c>
      <c r="G106" s="41" t="s">
        <v>963</v>
      </c>
    </row>
    <row r="107" spans="1:7" ht="63" outlineLevel="3" x14ac:dyDescent="0.15">
      <c r="A107" s="61" t="s">
        <v>2055</v>
      </c>
      <c r="B107" s="38" t="s">
        <v>964</v>
      </c>
      <c r="C107" s="61" t="s">
        <v>657</v>
      </c>
      <c r="D107" s="39">
        <v>2</v>
      </c>
      <c r="E107" s="39"/>
      <c r="F107" s="62">
        <f t="shared" ref="F107:F112" si="9">D107*E107</f>
        <v>0</v>
      </c>
      <c r="G107" s="41" t="s">
        <v>963</v>
      </c>
    </row>
    <row r="108" spans="1:7" outlineLevel="2" x14ac:dyDescent="0.15">
      <c r="A108" s="119" t="s">
        <v>367</v>
      </c>
      <c r="B108" s="40" t="s">
        <v>674</v>
      </c>
      <c r="C108" s="118" t="s">
        <v>1</v>
      </c>
      <c r="D108" s="135"/>
      <c r="E108" s="135"/>
      <c r="F108" s="165">
        <f>SUM(F109:F113)</f>
        <v>0</v>
      </c>
      <c r="G108" s="143" t="s">
        <v>1</v>
      </c>
    </row>
    <row r="109" spans="1:7" ht="31.5" outlineLevel="3" x14ac:dyDescent="0.15">
      <c r="A109" s="61" t="s">
        <v>1824</v>
      </c>
      <c r="B109" s="38" t="s">
        <v>965</v>
      </c>
      <c r="C109" s="61" t="s">
        <v>657</v>
      </c>
      <c r="D109" s="39">
        <v>4</v>
      </c>
      <c r="E109" s="39"/>
      <c r="F109" s="62">
        <f t="shared" si="9"/>
        <v>0</v>
      </c>
      <c r="G109" s="41" t="s">
        <v>676</v>
      </c>
    </row>
    <row r="110" spans="1:7" ht="31.5" outlineLevel="3" x14ac:dyDescent="0.15">
      <c r="A110" s="61" t="s">
        <v>1825</v>
      </c>
      <c r="B110" s="38" t="s">
        <v>966</v>
      </c>
      <c r="C110" s="61" t="s">
        <v>657</v>
      </c>
      <c r="D110" s="39">
        <v>3</v>
      </c>
      <c r="E110" s="39"/>
      <c r="F110" s="62">
        <f t="shared" si="9"/>
        <v>0</v>
      </c>
      <c r="G110" s="41" t="s">
        <v>676</v>
      </c>
    </row>
    <row r="111" spans="1:7" ht="42" outlineLevel="3" x14ac:dyDescent="0.15">
      <c r="A111" s="61" t="s">
        <v>1826</v>
      </c>
      <c r="B111" s="38" t="s">
        <v>967</v>
      </c>
      <c r="C111" s="61" t="s">
        <v>657</v>
      </c>
      <c r="D111" s="39">
        <v>1</v>
      </c>
      <c r="E111" s="39"/>
      <c r="F111" s="62">
        <f t="shared" si="9"/>
        <v>0</v>
      </c>
      <c r="G111" s="41" t="s">
        <v>676</v>
      </c>
    </row>
    <row r="112" spans="1:7" ht="42" outlineLevel="3" x14ac:dyDescent="0.15">
      <c r="A112" s="61" t="s">
        <v>1827</v>
      </c>
      <c r="B112" s="38" t="s">
        <v>968</v>
      </c>
      <c r="C112" s="61" t="s">
        <v>657</v>
      </c>
      <c r="D112" s="39">
        <v>1</v>
      </c>
      <c r="E112" s="39"/>
      <c r="F112" s="62">
        <f t="shared" si="9"/>
        <v>0</v>
      </c>
      <c r="G112" s="41" t="s">
        <v>676</v>
      </c>
    </row>
    <row r="113" spans="1:7" ht="31.5" outlineLevel="3" x14ac:dyDescent="0.15">
      <c r="A113" s="61" t="s">
        <v>1828</v>
      </c>
      <c r="B113" s="38" t="s">
        <v>823</v>
      </c>
      <c r="C113" s="61" t="s">
        <v>657</v>
      </c>
      <c r="D113" s="39">
        <v>3</v>
      </c>
      <c r="E113" s="39"/>
      <c r="F113" s="62">
        <f t="shared" ref="F113:F122" si="10">D113*E113</f>
        <v>0</v>
      </c>
      <c r="G113" s="41" t="s">
        <v>676</v>
      </c>
    </row>
    <row r="114" spans="1:7" outlineLevel="2" x14ac:dyDescent="0.15">
      <c r="A114" s="119" t="s">
        <v>368</v>
      </c>
      <c r="B114" s="40" t="s">
        <v>678</v>
      </c>
      <c r="C114" s="118" t="s">
        <v>1</v>
      </c>
      <c r="D114" s="135"/>
      <c r="E114" s="135"/>
      <c r="F114" s="165">
        <f>SUM(F115:F117)</f>
        <v>0</v>
      </c>
      <c r="G114" s="143" t="s">
        <v>1</v>
      </c>
    </row>
    <row r="115" spans="1:7" ht="63" outlineLevel="3" x14ac:dyDescent="0.15">
      <c r="A115" s="61" t="s">
        <v>1831</v>
      </c>
      <c r="B115" s="38" t="s">
        <v>969</v>
      </c>
      <c r="C115" s="61" t="s">
        <v>657</v>
      </c>
      <c r="D115" s="39">
        <v>4</v>
      </c>
      <c r="E115" s="39"/>
      <c r="F115" s="62">
        <f t="shared" si="10"/>
        <v>0</v>
      </c>
      <c r="G115" s="41" t="s">
        <v>737</v>
      </c>
    </row>
    <row r="116" spans="1:7" ht="52.5" outlineLevel="3" x14ac:dyDescent="0.15">
      <c r="A116" s="61" t="s">
        <v>1832</v>
      </c>
      <c r="B116" s="38" t="s">
        <v>679</v>
      </c>
      <c r="C116" s="61" t="s">
        <v>657</v>
      </c>
      <c r="D116" s="39">
        <v>4</v>
      </c>
      <c r="E116" s="39"/>
      <c r="F116" s="62">
        <f t="shared" si="10"/>
        <v>0</v>
      </c>
      <c r="G116" s="41" t="s">
        <v>680</v>
      </c>
    </row>
    <row r="117" spans="1:7" ht="63" outlineLevel="3" x14ac:dyDescent="0.15">
      <c r="A117" s="61" t="s">
        <v>1833</v>
      </c>
      <c r="B117" s="38" t="s">
        <v>970</v>
      </c>
      <c r="C117" s="61" t="s">
        <v>657</v>
      </c>
      <c r="D117" s="39">
        <v>1</v>
      </c>
      <c r="E117" s="39"/>
      <c r="F117" s="62">
        <f t="shared" si="10"/>
        <v>0</v>
      </c>
      <c r="G117" s="41" t="s">
        <v>684</v>
      </c>
    </row>
    <row r="118" spans="1:7" outlineLevel="2" x14ac:dyDescent="0.15">
      <c r="A118" s="119" t="s">
        <v>369</v>
      </c>
      <c r="B118" s="40" t="s">
        <v>686</v>
      </c>
      <c r="C118" s="118" t="s">
        <v>1</v>
      </c>
      <c r="D118" s="135"/>
      <c r="E118" s="135"/>
      <c r="F118" s="165">
        <f>SUM(F119:F123)</f>
        <v>0</v>
      </c>
      <c r="G118" s="143" t="s">
        <v>1</v>
      </c>
    </row>
    <row r="119" spans="1:7" ht="52.5" outlineLevel="3" x14ac:dyDescent="0.15">
      <c r="A119" s="61" t="s">
        <v>1834</v>
      </c>
      <c r="B119" s="38" t="s">
        <v>971</v>
      </c>
      <c r="C119" s="61" t="s">
        <v>657</v>
      </c>
      <c r="D119" s="39">
        <v>4</v>
      </c>
      <c r="E119" s="39"/>
      <c r="F119" s="62">
        <f t="shared" si="10"/>
        <v>0</v>
      </c>
      <c r="G119" s="41" t="s">
        <v>662</v>
      </c>
    </row>
    <row r="120" spans="1:7" ht="52.5" outlineLevel="3" x14ac:dyDescent="0.15">
      <c r="A120" s="61" t="s">
        <v>1835</v>
      </c>
      <c r="B120" s="38" t="s">
        <v>972</v>
      </c>
      <c r="C120" s="61" t="s">
        <v>657</v>
      </c>
      <c r="D120" s="39">
        <v>1</v>
      </c>
      <c r="E120" s="39"/>
      <c r="F120" s="62">
        <f t="shared" si="10"/>
        <v>0</v>
      </c>
      <c r="G120" s="41" t="s">
        <v>664</v>
      </c>
    </row>
    <row r="121" spans="1:7" ht="52.5" outlineLevel="3" x14ac:dyDescent="0.15">
      <c r="A121" s="61" t="s">
        <v>1974</v>
      </c>
      <c r="B121" s="38" t="s">
        <v>973</v>
      </c>
      <c r="C121" s="61" t="s">
        <v>657</v>
      </c>
      <c r="D121" s="39">
        <v>5</v>
      </c>
      <c r="E121" s="39"/>
      <c r="F121" s="62">
        <f t="shared" si="10"/>
        <v>0</v>
      </c>
      <c r="G121" s="41" t="s">
        <v>664</v>
      </c>
    </row>
    <row r="122" spans="1:7" ht="52.5" outlineLevel="3" x14ac:dyDescent="0.15">
      <c r="A122" s="61" t="s">
        <v>1975</v>
      </c>
      <c r="B122" s="38" t="s">
        <v>974</v>
      </c>
      <c r="C122" s="61" t="s">
        <v>657</v>
      </c>
      <c r="D122" s="39">
        <v>1</v>
      </c>
      <c r="E122" s="39"/>
      <c r="F122" s="62">
        <f t="shared" si="10"/>
        <v>0</v>
      </c>
      <c r="G122" s="41" t="s">
        <v>664</v>
      </c>
    </row>
    <row r="123" spans="1:7" ht="52.5" outlineLevel="3" x14ac:dyDescent="0.15">
      <c r="A123" s="61" t="s">
        <v>1976</v>
      </c>
      <c r="B123" s="38" t="s">
        <v>975</v>
      </c>
      <c r="C123" s="61" t="s">
        <v>657</v>
      </c>
      <c r="D123" s="39">
        <v>4</v>
      </c>
      <c r="E123" s="39"/>
      <c r="F123" s="62">
        <f t="shared" ref="F123:F133" si="11">D123*E123</f>
        <v>0</v>
      </c>
      <c r="G123" s="41" t="s">
        <v>788</v>
      </c>
    </row>
    <row r="124" spans="1:7" outlineLevel="2" x14ac:dyDescent="0.15">
      <c r="A124" s="119" t="s">
        <v>370</v>
      </c>
      <c r="B124" s="40" t="s">
        <v>833</v>
      </c>
      <c r="C124" s="118" t="s">
        <v>1</v>
      </c>
      <c r="D124" s="135"/>
      <c r="E124" s="135"/>
      <c r="F124" s="165">
        <f>SUM(F125:F134)</f>
        <v>0</v>
      </c>
      <c r="G124" s="143" t="s">
        <v>1</v>
      </c>
    </row>
    <row r="125" spans="1:7" ht="52.5" outlineLevel="3" x14ac:dyDescent="0.15">
      <c r="A125" s="61" t="s">
        <v>1836</v>
      </c>
      <c r="B125" s="38" t="s">
        <v>976</v>
      </c>
      <c r="C125" s="61" t="s">
        <v>657</v>
      </c>
      <c r="D125" s="39">
        <v>1</v>
      </c>
      <c r="E125" s="39"/>
      <c r="F125" s="62">
        <f t="shared" si="11"/>
        <v>0</v>
      </c>
      <c r="G125" s="41" t="s">
        <v>671</v>
      </c>
    </row>
    <row r="126" spans="1:7" ht="52.5" outlineLevel="3" x14ac:dyDescent="0.15">
      <c r="A126" s="61" t="s">
        <v>1977</v>
      </c>
      <c r="B126" s="38" t="s">
        <v>977</v>
      </c>
      <c r="C126" s="61" t="s">
        <v>657</v>
      </c>
      <c r="D126" s="39">
        <v>1</v>
      </c>
      <c r="E126" s="39"/>
      <c r="F126" s="62">
        <f t="shared" si="11"/>
        <v>0</v>
      </c>
      <c r="G126" s="41" t="s">
        <v>669</v>
      </c>
    </row>
    <row r="127" spans="1:7" ht="52.5" outlineLevel="3" x14ac:dyDescent="0.15">
      <c r="A127" s="61" t="s">
        <v>1978</v>
      </c>
      <c r="B127" s="38" t="s">
        <v>978</v>
      </c>
      <c r="C127" s="61" t="s">
        <v>657</v>
      </c>
      <c r="D127" s="39">
        <v>1</v>
      </c>
      <c r="E127" s="39"/>
      <c r="F127" s="62">
        <f t="shared" si="11"/>
        <v>0</v>
      </c>
      <c r="G127" s="41" t="s">
        <v>963</v>
      </c>
    </row>
    <row r="128" spans="1:7" ht="52.5" outlineLevel="3" x14ac:dyDescent="0.15">
      <c r="A128" s="61" t="s">
        <v>1979</v>
      </c>
      <c r="B128" s="38" t="s">
        <v>979</v>
      </c>
      <c r="C128" s="61" t="s">
        <v>657</v>
      </c>
      <c r="D128" s="39">
        <v>1</v>
      </c>
      <c r="E128" s="39"/>
      <c r="F128" s="62">
        <f t="shared" si="11"/>
        <v>0</v>
      </c>
      <c r="G128" s="41" t="s">
        <v>963</v>
      </c>
    </row>
    <row r="129" spans="1:7" ht="52.5" outlineLevel="3" x14ac:dyDescent="0.15">
      <c r="A129" s="61" t="s">
        <v>1980</v>
      </c>
      <c r="B129" s="38" t="s">
        <v>980</v>
      </c>
      <c r="C129" s="61" t="s">
        <v>657</v>
      </c>
      <c r="D129" s="39">
        <v>1</v>
      </c>
      <c r="E129" s="39"/>
      <c r="F129" s="62">
        <f t="shared" si="11"/>
        <v>0</v>
      </c>
      <c r="G129" s="41" t="s">
        <v>961</v>
      </c>
    </row>
    <row r="130" spans="1:7" ht="52.5" outlineLevel="3" x14ac:dyDescent="0.15">
      <c r="A130" s="61" t="s">
        <v>1981</v>
      </c>
      <c r="B130" s="38" t="s">
        <v>981</v>
      </c>
      <c r="C130" s="61" t="s">
        <v>657</v>
      </c>
      <c r="D130" s="39">
        <v>1</v>
      </c>
      <c r="E130" s="39"/>
      <c r="F130" s="62">
        <f t="shared" si="11"/>
        <v>0</v>
      </c>
      <c r="G130" s="41" t="s">
        <v>961</v>
      </c>
    </row>
    <row r="131" spans="1:7" ht="52.5" outlineLevel="3" x14ac:dyDescent="0.15">
      <c r="A131" s="61" t="s">
        <v>1982</v>
      </c>
      <c r="B131" s="38" t="s">
        <v>982</v>
      </c>
      <c r="C131" s="61" t="s">
        <v>657</v>
      </c>
      <c r="D131" s="39">
        <v>2</v>
      </c>
      <c r="E131" s="39"/>
      <c r="F131" s="62">
        <f t="shared" si="11"/>
        <v>0</v>
      </c>
      <c r="G131" s="41" t="s">
        <v>983</v>
      </c>
    </row>
    <row r="132" spans="1:7" ht="52.5" outlineLevel="3" x14ac:dyDescent="0.15">
      <c r="A132" s="61" t="s">
        <v>1983</v>
      </c>
      <c r="B132" s="38" t="s">
        <v>984</v>
      </c>
      <c r="C132" s="61" t="s">
        <v>657</v>
      </c>
      <c r="D132" s="39">
        <v>1</v>
      </c>
      <c r="E132" s="39"/>
      <c r="F132" s="62">
        <f t="shared" si="11"/>
        <v>0</v>
      </c>
      <c r="G132" s="41" t="s">
        <v>963</v>
      </c>
    </row>
    <row r="133" spans="1:7" ht="52.5" outlineLevel="3" x14ac:dyDescent="0.15">
      <c r="A133" s="61" t="s">
        <v>1984</v>
      </c>
      <c r="B133" s="38" t="s">
        <v>985</v>
      </c>
      <c r="C133" s="61" t="s">
        <v>657</v>
      </c>
      <c r="D133" s="39">
        <v>1</v>
      </c>
      <c r="E133" s="39"/>
      <c r="F133" s="62">
        <f t="shared" si="11"/>
        <v>0</v>
      </c>
      <c r="G133" s="41" t="s">
        <v>983</v>
      </c>
    </row>
    <row r="134" spans="1:7" ht="52.5" outlineLevel="3" x14ac:dyDescent="0.15">
      <c r="A134" s="61" t="s">
        <v>1985</v>
      </c>
      <c r="B134" s="38" t="s">
        <v>986</v>
      </c>
      <c r="C134" s="61" t="s">
        <v>657</v>
      </c>
      <c r="D134" s="39">
        <v>1</v>
      </c>
      <c r="E134" s="39"/>
      <c r="F134" s="62">
        <f t="shared" ref="F134:F139" si="12">D134*E134</f>
        <v>0</v>
      </c>
      <c r="G134" s="41" t="s">
        <v>987</v>
      </c>
    </row>
    <row r="135" spans="1:7" outlineLevel="2" x14ac:dyDescent="0.15">
      <c r="A135" s="119" t="s">
        <v>371</v>
      </c>
      <c r="B135" s="40" t="s">
        <v>688</v>
      </c>
      <c r="C135" s="118" t="s">
        <v>1</v>
      </c>
      <c r="D135" s="135"/>
      <c r="E135" s="135"/>
      <c r="F135" s="165">
        <f>SUM(F136:F140)</f>
        <v>0</v>
      </c>
      <c r="G135" s="143" t="s">
        <v>1</v>
      </c>
    </row>
    <row r="136" spans="1:7" ht="42" outlineLevel="3" x14ac:dyDescent="0.15">
      <c r="A136" s="61" t="s">
        <v>1991</v>
      </c>
      <c r="B136" s="38" t="s">
        <v>988</v>
      </c>
      <c r="C136" s="61" t="s">
        <v>657</v>
      </c>
      <c r="D136" s="39">
        <v>7</v>
      </c>
      <c r="E136" s="39"/>
      <c r="F136" s="62">
        <f t="shared" si="12"/>
        <v>0</v>
      </c>
      <c r="G136" s="41" t="s">
        <v>662</v>
      </c>
    </row>
    <row r="137" spans="1:7" ht="42" outlineLevel="3" x14ac:dyDescent="0.15">
      <c r="A137" s="61" t="s">
        <v>1992</v>
      </c>
      <c r="B137" s="38" t="s">
        <v>989</v>
      </c>
      <c r="C137" s="61" t="s">
        <v>657</v>
      </c>
      <c r="D137" s="39">
        <v>4</v>
      </c>
      <c r="E137" s="39"/>
      <c r="F137" s="62">
        <f t="shared" si="12"/>
        <v>0</v>
      </c>
      <c r="G137" s="41" t="s">
        <v>664</v>
      </c>
    </row>
    <row r="138" spans="1:7" ht="42" outlineLevel="3" x14ac:dyDescent="0.15">
      <c r="A138" s="61" t="s">
        <v>1993</v>
      </c>
      <c r="B138" s="38" t="s">
        <v>990</v>
      </c>
      <c r="C138" s="61" t="s">
        <v>657</v>
      </c>
      <c r="D138" s="39">
        <v>13</v>
      </c>
      <c r="E138" s="39"/>
      <c r="F138" s="62">
        <f t="shared" si="12"/>
        <v>0</v>
      </c>
      <c r="G138" s="41" t="s">
        <v>788</v>
      </c>
    </row>
    <row r="139" spans="1:7" ht="42" outlineLevel="3" x14ac:dyDescent="0.15">
      <c r="A139" s="61" t="s">
        <v>1994</v>
      </c>
      <c r="B139" s="38" t="s">
        <v>991</v>
      </c>
      <c r="C139" s="61" t="s">
        <v>657</v>
      </c>
      <c r="D139" s="39">
        <v>6</v>
      </c>
      <c r="E139" s="39"/>
      <c r="F139" s="62">
        <f t="shared" si="12"/>
        <v>0</v>
      </c>
      <c r="G139" s="41" t="s">
        <v>788</v>
      </c>
    </row>
    <row r="140" spans="1:7" ht="52.5" outlineLevel="3" x14ac:dyDescent="0.15">
      <c r="A140" s="61" t="s">
        <v>2056</v>
      </c>
      <c r="B140" s="38" t="s">
        <v>992</v>
      </c>
      <c r="C140" s="61" t="s">
        <v>657</v>
      </c>
      <c r="D140" s="39">
        <v>4</v>
      </c>
      <c r="E140" s="39"/>
      <c r="F140" s="62">
        <f t="shared" ref="F140:F144" si="13">D140*E140</f>
        <v>0</v>
      </c>
      <c r="G140" s="41" t="s">
        <v>993</v>
      </c>
    </row>
    <row r="141" spans="1:7" outlineLevel="2" x14ac:dyDescent="0.15">
      <c r="A141" s="119" t="s">
        <v>1414</v>
      </c>
      <c r="B141" s="40" t="s">
        <v>697</v>
      </c>
      <c r="C141" s="118" t="s">
        <v>1</v>
      </c>
      <c r="D141" s="135"/>
      <c r="E141" s="135"/>
      <c r="F141" s="165">
        <f>SUM(F142:F145)</f>
        <v>0</v>
      </c>
      <c r="G141" s="143" t="s">
        <v>1</v>
      </c>
    </row>
    <row r="142" spans="1:7" ht="31.5" outlineLevel="3" x14ac:dyDescent="0.15">
      <c r="A142" s="61" t="s">
        <v>1995</v>
      </c>
      <c r="B142" s="38" t="s">
        <v>856</v>
      </c>
      <c r="C142" s="61" t="s">
        <v>657</v>
      </c>
      <c r="D142" s="39">
        <v>2</v>
      </c>
      <c r="E142" s="39"/>
      <c r="F142" s="62">
        <f t="shared" si="13"/>
        <v>0</v>
      </c>
      <c r="G142" s="41" t="s">
        <v>855</v>
      </c>
    </row>
    <row r="143" spans="1:7" ht="31.5" outlineLevel="3" x14ac:dyDescent="0.15">
      <c r="A143" s="61" t="s">
        <v>1996</v>
      </c>
      <c r="B143" s="38" t="s">
        <v>857</v>
      </c>
      <c r="C143" s="61" t="s">
        <v>657</v>
      </c>
      <c r="D143" s="39">
        <v>2</v>
      </c>
      <c r="E143" s="39"/>
      <c r="F143" s="62">
        <f t="shared" si="13"/>
        <v>0</v>
      </c>
      <c r="G143" s="41" t="s">
        <v>855</v>
      </c>
    </row>
    <row r="144" spans="1:7" ht="31.5" outlineLevel="3" x14ac:dyDescent="0.15">
      <c r="A144" s="61" t="s">
        <v>1997</v>
      </c>
      <c r="B144" s="38" t="s">
        <v>858</v>
      </c>
      <c r="C144" s="61" t="s">
        <v>657</v>
      </c>
      <c r="D144" s="39">
        <v>4</v>
      </c>
      <c r="E144" s="39"/>
      <c r="F144" s="62">
        <f t="shared" si="13"/>
        <v>0</v>
      </c>
      <c r="G144" s="41" t="s">
        <v>859</v>
      </c>
    </row>
    <row r="145" spans="1:7" ht="31.5" outlineLevel="3" x14ac:dyDescent="0.15">
      <c r="A145" s="61" t="s">
        <v>1998</v>
      </c>
      <c r="B145" s="38" t="s">
        <v>994</v>
      </c>
      <c r="C145" s="61" t="s">
        <v>657</v>
      </c>
      <c r="D145" s="39">
        <v>4</v>
      </c>
      <c r="E145" s="39"/>
      <c r="F145" s="62">
        <f t="shared" ref="F145:F155" si="14">D145*E145</f>
        <v>0</v>
      </c>
      <c r="G145" s="41" t="s">
        <v>859</v>
      </c>
    </row>
    <row r="146" spans="1:7" outlineLevel="2" x14ac:dyDescent="0.15">
      <c r="A146" s="119" t="s">
        <v>1416</v>
      </c>
      <c r="B146" s="40" t="s">
        <v>700</v>
      </c>
      <c r="C146" s="118" t="s">
        <v>1</v>
      </c>
      <c r="D146" s="135"/>
      <c r="E146" s="135"/>
      <c r="F146" s="165">
        <f>SUM(F147:F156)</f>
        <v>0</v>
      </c>
      <c r="G146" s="143" t="s">
        <v>1</v>
      </c>
    </row>
    <row r="147" spans="1:7" ht="31.5" outlineLevel="3" x14ac:dyDescent="0.15">
      <c r="A147" s="61" t="s">
        <v>2010</v>
      </c>
      <c r="B147" s="38" t="s">
        <v>995</v>
      </c>
      <c r="C147" s="61" t="s">
        <v>657</v>
      </c>
      <c r="D147" s="39">
        <v>4</v>
      </c>
      <c r="E147" s="39"/>
      <c r="F147" s="62">
        <f t="shared" si="14"/>
        <v>0</v>
      </c>
      <c r="G147" s="41" t="s">
        <v>702</v>
      </c>
    </row>
    <row r="148" spans="1:7" ht="31.5" outlineLevel="3" x14ac:dyDescent="0.15">
      <c r="A148" s="61" t="s">
        <v>2011</v>
      </c>
      <c r="B148" s="38" t="s">
        <v>996</v>
      </c>
      <c r="C148" s="61" t="s">
        <v>657</v>
      </c>
      <c r="D148" s="39">
        <v>2</v>
      </c>
      <c r="E148" s="39"/>
      <c r="F148" s="62">
        <f t="shared" si="14"/>
        <v>0</v>
      </c>
      <c r="G148" s="41" t="s">
        <v>702</v>
      </c>
    </row>
    <row r="149" spans="1:7" ht="31.5" outlineLevel="3" x14ac:dyDescent="0.15">
      <c r="A149" s="61" t="s">
        <v>2012</v>
      </c>
      <c r="B149" s="38" t="s">
        <v>997</v>
      </c>
      <c r="C149" s="61" t="s">
        <v>657</v>
      </c>
      <c r="D149" s="39">
        <v>1</v>
      </c>
      <c r="E149" s="39"/>
      <c r="F149" s="62">
        <f t="shared" si="14"/>
        <v>0</v>
      </c>
      <c r="G149" s="41" t="s">
        <v>702</v>
      </c>
    </row>
    <row r="150" spans="1:7" ht="31.5" outlineLevel="3" x14ac:dyDescent="0.15">
      <c r="A150" s="61" t="s">
        <v>2057</v>
      </c>
      <c r="B150" s="38" t="s">
        <v>998</v>
      </c>
      <c r="C150" s="61" t="s">
        <v>657</v>
      </c>
      <c r="D150" s="39">
        <v>1</v>
      </c>
      <c r="E150" s="39"/>
      <c r="F150" s="62">
        <f t="shared" si="14"/>
        <v>0</v>
      </c>
      <c r="G150" s="41" t="s">
        <v>705</v>
      </c>
    </row>
    <row r="151" spans="1:7" ht="31.5" outlineLevel="3" x14ac:dyDescent="0.15">
      <c r="A151" s="61" t="s">
        <v>2058</v>
      </c>
      <c r="B151" s="38" t="s">
        <v>999</v>
      </c>
      <c r="C151" s="61" t="s">
        <v>657</v>
      </c>
      <c r="D151" s="39">
        <v>1</v>
      </c>
      <c r="E151" s="39"/>
      <c r="F151" s="62">
        <f t="shared" si="14"/>
        <v>0</v>
      </c>
      <c r="G151" s="41" t="s">
        <v>710</v>
      </c>
    </row>
    <row r="152" spans="1:7" ht="31.5" outlineLevel="3" x14ac:dyDescent="0.15">
      <c r="A152" s="61" t="s">
        <v>2059</v>
      </c>
      <c r="B152" s="38" t="s">
        <v>1000</v>
      </c>
      <c r="C152" s="61" t="s">
        <v>657</v>
      </c>
      <c r="D152" s="39">
        <v>1</v>
      </c>
      <c r="E152" s="39"/>
      <c r="F152" s="62">
        <f t="shared" si="14"/>
        <v>0</v>
      </c>
      <c r="G152" s="41" t="s">
        <v>710</v>
      </c>
    </row>
    <row r="153" spans="1:7" ht="31.5" outlineLevel="3" x14ac:dyDescent="0.15">
      <c r="A153" s="61" t="s">
        <v>2060</v>
      </c>
      <c r="B153" s="38" t="s">
        <v>1001</v>
      </c>
      <c r="C153" s="61" t="s">
        <v>657</v>
      </c>
      <c r="D153" s="39">
        <v>1</v>
      </c>
      <c r="E153" s="39"/>
      <c r="F153" s="62">
        <f t="shared" si="14"/>
        <v>0</v>
      </c>
      <c r="G153" s="41" t="s">
        <v>707</v>
      </c>
    </row>
    <row r="154" spans="1:7" ht="31.5" outlineLevel="3" x14ac:dyDescent="0.15">
      <c r="A154" s="61" t="s">
        <v>2061</v>
      </c>
      <c r="B154" s="38" t="s">
        <v>1002</v>
      </c>
      <c r="C154" s="61" t="s">
        <v>657</v>
      </c>
      <c r="D154" s="39">
        <v>1</v>
      </c>
      <c r="E154" s="39"/>
      <c r="F154" s="62">
        <f t="shared" si="14"/>
        <v>0</v>
      </c>
      <c r="G154" s="41" t="s">
        <v>707</v>
      </c>
    </row>
    <row r="155" spans="1:7" ht="31.5" outlineLevel="3" x14ac:dyDescent="0.15">
      <c r="A155" s="61" t="s">
        <v>2062</v>
      </c>
      <c r="B155" s="38" t="s">
        <v>1003</v>
      </c>
      <c r="C155" s="61" t="s">
        <v>657</v>
      </c>
      <c r="D155" s="39">
        <v>2</v>
      </c>
      <c r="E155" s="39"/>
      <c r="F155" s="62">
        <f t="shared" si="14"/>
        <v>0</v>
      </c>
      <c r="G155" s="41" t="s">
        <v>870</v>
      </c>
    </row>
    <row r="156" spans="1:7" ht="31.5" outlineLevel="3" x14ac:dyDescent="0.15">
      <c r="A156" s="61" t="s">
        <v>2063</v>
      </c>
      <c r="B156" s="38" t="s">
        <v>1004</v>
      </c>
      <c r="C156" s="61" t="s">
        <v>657</v>
      </c>
      <c r="D156" s="39">
        <v>2</v>
      </c>
      <c r="E156" s="39"/>
      <c r="F156" s="62">
        <f t="shared" ref="F156:F169" si="15">D156*E156</f>
        <v>0</v>
      </c>
      <c r="G156" s="41" t="s">
        <v>870</v>
      </c>
    </row>
    <row r="157" spans="1:7" outlineLevel="2" x14ac:dyDescent="0.15">
      <c r="A157" s="119" t="s">
        <v>1418</v>
      </c>
      <c r="B157" s="40" t="s">
        <v>1005</v>
      </c>
      <c r="C157" s="118" t="s">
        <v>1</v>
      </c>
      <c r="D157" s="135"/>
      <c r="E157" s="135"/>
      <c r="F157" s="165">
        <f>SUM(F158:F170)</f>
        <v>0</v>
      </c>
      <c r="G157" s="143" t="s">
        <v>1</v>
      </c>
    </row>
    <row r="158" spans="1:7" ht="42" outlineLevel="3" x14ac:dyDescent="0.15">
      <c r="A158" s="61" t="s">
        <v>2013</v>
      </c>
      <c r="B158" s="38" t="s">
        <v>1006</v>
      </c>
      <c r="C158" s="61" t="s">
        <v>657</v>
      </c>
      <c r="D158" s="39">
        <v>1</v>
      </c>
      <c r="E158" s="39"/>
      <c r="F158" s="62">
        <f t="shared" si="15"/>
        <v>0</v>
      </c>
      <c r="G158" s="41" t="s">
        <v>1007</v>
      </c>
    </row>
    <row r="159" spans="1:7" ht="52.5" outlineLevel="3" x14ac:dyDescent="0.15">
      <c r="A159" s="61" t="s">
        <v>2014</v>
      </c>
      <c r="B159" s="38" t="s">
        <v>1008</v>
      </c>
      <c r="C159" s="61" t="s">
        <v>657</v>
      </c>
      <c r="D159" s="39">
        <v>2</v>
      </c>
      <c r="E159" s="39"/>
      <c r="F159" s="62">
        <f t="shared" si="15"/>
        <v>0</v>
      </c>
      <c r="G159" s="41" t="s">
        <v>1007</v>
      </c>
    </row>
    <row r="160" spans="1:7" ht="42" outlineLevel="3" x14ac:dyDescent="0.15">
      <c r="A160" s="61" t="s">
        <v>2015</v>
      </c>
      <c r="B160" s="38" t="s">
        <v>1009</v>
      </c>
      <c r="C160" s="61" t="s">
        <v>657</v>
      </c>
      <c r="D160" s="39">
        <v>1</v>
      </c>
      <c r="E160" s="39"/>
      <c r="F160" s="62">
        <f t="shared" si="15"/>
        <v>0</v>
      </c>
      <c r="G160" s="41" t="s">
        <v>1007</v>
      </c>
    </row>
    <row r="161" spans="1:7" ht="52.5" outlineLevel="3" x14ac:dyDescent="0.15">
      <c r="A161" s="61" t="s">
        <v>2016</v>
      </c>
      <c r="B161" s="38" t="s">
        <v>1010</v>
      </c>
      <c r="C161" s="61" t="s">
        <v>657</v>
      </c>
      <c r="D161" s="39">
        <v>1</v>
      </c>
      <c r="E161" s="39"/>
      <c r="F161" s="62">
        <f t="shared" si="15"/>
        <v>0</v>
      </c>
      <c r="G161" s="41" t="s">
        <v>1007</v>
      </c>
    </row>
    <row r="162" spans="1:7" ht="42" outlineLevel="3" x14ac:dyDescent="0.15">
      <c r="A162" s="61" t="s">
        <v>2017</v>
      </c>
      <c r="B162" s="38" t="s">
        <v>1011</v>
      </c>
      <c r="C162" s="61" t="s">
        <v>657</v>
      </c>
      <c r="D162" s="39">
        <v>1</v>
      </c>
      <c r="E162" s="39"/>
      <c r="F162" s="62">
        <f t="shared" si="15"/>
        <v>0</v>
      </c>
      <c r="G162" s="41" t="s">
        <v>1007</v>
      </c>
    </row>
    <row r="163" spans="1:7" ht="42" outlineLevel="3" x14ac:dyDescent="0.15">
      <c r="A163" s="61" t="s">
        <v>2064</v>
      </c>
      <c r="B163" s="38" t="s">
        <v>1012</v>
      </c>
      <c r="C163" s="61" t="s">
        <v>657</v>
      </c>
      <c r="D163" s="39">
        <v>1</v>
      </c>
      <c r="E163" s="39"/>
      <c r="F163" s="62">
        <f t="shared" si="15"/>
        <v>0</v>
      </c>
      <c r="G163" s="41" t="s">
        <v>1007</v>
      </c>
    </row>
    <row r="164" spans="1:7" ht="42" outlineLevel="3" x14ac:dyDescent="0.15">
      <c r="A164" s="61" t="s">
        <v>2065</v>
      </c>
      <c r="B164" s="38" t="s">
        <v>1013</v>
      </c>
      <c r="C164" s="61" t="s">
        <v>657</v>
      </c>
      <c r="D164" s="39">
        <v>1</v>
      </c>
      <c r="E164" s="39"/>
      <c r="F164" s="62">
        <f t="shared" si="15"/>
        <v>0</v>
      </c>
      <c r="G164" s="41" t="s">
        <v>1007</v>
      </c>
    </row>
    <row r="165" spans="1:7" ht="42" outlineLevel="3" x14ac:dyDescent="0.15">
      <c r="A165" s="61" t="s">
        <v>2066</v>
      </c>
      <c r="B165" s="38" t="s">
        <v>1014</v>
      </c>
      <c r="C165" s="61" t="s">
        <v>657</v>
      </c>
      <c r="D165" s="39">
        <v>1</v>
      </c>
      <c r="E165" s="39"/>
      <c r="F165" s="62">
        <f t="shared" si="15"/>
        <v>0</v>
      </c>
      <c r="G165" s="41" t="s">
        <v>1007</v>
      </c>
    </row>
    <row r="166" spans="1:7" ht="42" outlineLevel="3" x14ac:dyDescent="0.15">
      <c r="A166" s="61" t="s">
        <v>2067</v>
      </c>
      <c r="B166" s="38" t="s">
        <v>1015</v>
      </c>
      <c r="C166" s="61" t="s">
        <v>657</v>
      </c>
      <c r="D166" s="39">
        <v>1</v>
      </c>
      <c r="E166" s="39"/>
      <c r="F166" s="62">
        <f t="shared" si="15"/>
        <v>0</v>
      </c>
      <c r="G166" s="41" t="s">
        <v>1007</v>
      </c>
    </row>
    <row r="167" spans="1:7" ht="42" outlineLevel="3" x14ac:dyDescent="0.15">
      <c r="A167" s="61" t="s">
        <v>2068</v>
      </c>
      <c r="B167" s="38" t="s">
        <v>1016</v>
      </c>
      <c r="C167" s="61" t="s">
        <v>657</v>
      </c>
      <c r="D167" s="39">
        <v>1</v>
      </c>
      <c r="E167" s="39"/>
      <c r="F167" s="62">
        <f t="shared" si="15"/>
        <v>0</v>
      </c>
      <c r="G167" s="41" t="s">
        <v>1007</v>
      </c>
    </row>
    <row r="168" spans="1:7" ht="42" outlineLevel="3" x14ac:dyDescent="0.15">
      <c r="A168" s="61" t="s">
        <v>2069</v>
      </c>
      <c r="B168" s="38" t="s">
        <v>1017</v>
      </c>
      <c r="C168" s="61" t="s">
        <v>657</v>
      </c>
      <c r="D168" s="39">
        <v>1</v>
      </c>
      <c r="E168" s="39"/>
      <c r="F168" s="62">
        <f t="shared" si="15"/>
        <v>0</v>
      </c>
      <c r="G168" s="41" t="s">
        <v>1007</v>
      </c>
    </row>
    <row r="169" spans="1:7" ht="52.5" outlineLevel="3" x14ac:dyDescent="0.15">
      <c r="A169" s="61" t="s">
        <v>2070</v>
      </c>
      <c r="B169" s="38" t="s">
        <v>1018</v>
      </c>
      <c r="C169" s="61" t="s">
        <v>657</v>
      </c>
      <c r="D169" s="39">
        <v>2</v>
      </c>
      <c r="E169" s="39"/>
      <c r="F169" s="62">
        <f t="shared" si="15"/>
        <v>0</v>
      </c>
      <c r="G169" s="41" t="s">
        <v>1019</v>
      </c>
    </row>
    <row r="170" spans="1:7" ht="52.5" outlineLevel="3" x14ac:dyDescent="0.15">
      <c r="A170" s="61" t="s">
        <v>2071</v>
      </c>
      <c r="B170" s="38" t="s">
        <v>1020</v>
      </c>
      <c r="C170" s="61" t="s">
        <v>657</v>
      </c>
      <c r="D170" s="39">
        <v>2</v>
      </c>
      <c r="E170" s="39"/>
      <c r="F170" s="62">
        <f t="shared" ref="F170:F175" si="16">D170*E170</f>
        <v>0</v>
      </c>
      <c r="G170" s="41" t="s">
        <v>1007</v>
      </c>
    </row>
    <row r="171" spans="1:7" outlineLevel="2" x14ac:dyDescent="0.15">
      <c r="A171" s="119" t="s">
        <v>1420</v>
      </c>
      <c r="B171" s="40" t="s">
        <v>874</v>
      </c>
      <c r="C171" s="118" t="s">
        <v>1</v>
      </c>
      <c r="D171" s="135"/>
      <c r="E171" s="135"/>
      <c r="F171" s="165">
        <f>SUM(F172:F176)</f>
        <v>0</v>
      </c>
      <c r="G171" s="143" t="s">
        <v>1</v>
      </c>
    </row>
    <row r="172" spans="1:7" ht="31.5" outlineLevel="3" x14ac:dyDescent="0.15">
      <c r="A172" s="61" t="s">
        <v>2018</v>
      </c>
      <c r="B172" s="38" t="s">
        <v>1021</v>
      </c>
      <c r="C172" s="61" t="s">
        <v>657</v>
      </c>
      <c r="D172" s="39">
        <v>1</v>
      </c>
      <c r="E172" s="39"/>
      <c r="F172" s="62">
        <f t="shared" si="16"/>
        <v>0</v>
      </c>
      <c r="G172" s="41" t="s">
        <v>1022</v>
      </c>
    </row>
    <row r="173" spans="1:7" ht="21" outlineLevel="3" x14ac:dyDescent="0.15">
      <c r="A173" s="61" t="s">
        <v>2072</v>
      </c>
      <c r="B173" s="38" t="s">
        <v>1023</v>
      </c>
      <c r="C173" s="61" t="s">
        <v>18</v>
      </c>
      <c r="D173" s="39">
        <v>2</v>
      </c>
      <c r="E173" s="39"/>
      <c r="F173" s="62">
        <f t="shared" si="16"/>
        <v>0</v>
      </c>
      <c r="G173" s="41" t="s">
        <v>876</v>
      </c>
    </row>
    <row r="174" spans="1:7" ht="21" outlineLevel="3" x14ac:dyDescent="0.15">
      <c r="A174" s="61" t="s">
        <v>2073</v>
      </c>
      <c r="B174" s="38" t="s">
        <v>1024</v>
      </c>
      <c r="C174" s="61" t="s">
        <v>18</v>
      </c>
      <c r="D174" s="39">
        <v>2</v>
      </c>
      <c r="E174" s="39"/>
      <c r="F174" s="62">
        <f t="shared" si="16"/>
        <v>0</v>
      </c>
      <c r="G174" s="41" t="s">
        <v>876</v>
      </c>
    </row>
    <row r="175" spans="1:7" ht="31.5" outlineLevel="3" x14ac:dyDescent="0.15">
      <c r="A175" s="61" t="s">
        <v>2074</v>
      </c>
      <c r="B175" s="38" t="s">
        <v>1025</v>
      </c>
      <c r="C175" s="61" t="s">
        <v>657</v>
      </c>
      <c r="D175" s="39">
        <v>2</v>
      </c>
      <c r="E175" s="39"/>
      <c r="F175" s="62">
        <f t="shared" si="16"/>
        <v>0</v>
      </c>
      <c r="G175" s="41" t="s">
        <v>879</v>
      </c>
    </row>
    <row r="176" spans="1:7" ht="31.5" outlineLevel="3" x14ac:dyDescent="0.15">
      <c r="A176" s="61" t="s">
        <v>2075</v>
      </c>
      <c r="B176" s="38" t="s">
        <v>1026</v>
      </c>
      <c r="C176" s="61" t="s">
        <v>657</v>
      </c>
      <c r="D176" s="39">
        <v>2</v>
      </c>
      <c r="E176" s="39"/>
      <c r="F176" s="62">
        <f t="shared" ref="F176:F187" si="17">D176*E176</f>
        <v>0</v>
      </c>
      <c r="G176" s="41" t="s">
        <v>1027</v>
      </c>
    </row>
    <row r="177" spans="1:7" outlineLevel="2" x14ac:dyDescent="0.15">
      <c r="A177" s="119" t="s">
        <v>1422</v>
      </c>
      <c r="B177" s="40" t="s">
        <v>711</v>
      </c>
      <c r="C177" s="118" t="s">
        <v>1</v>
      </c>
      <c r="D177" s="135"/>
      <c r="E177" s="135"/>
      <c r="F177" s="165">
        <f>SUM(F178:F188)</f>
        <v>0</v>
      </c>
      <c r="G177" s="143" t="s">
        <v>1</v>
      </c>
    </row>
    <row r="178" spans="1:7" ht="42" outlineLevel="3" x14ac:dyDescent="0.15">
      <c r="A178" s="61" t="s">
        <v>2076</v>
      </c>
      <c r="B178" s="38" t="s">
        <v>1028</v>
      </c>
      <c r="C178" s="61" t="s">
        <v>713</v>
      </c>
      <c r="D178" s="39">
        <v>5</v>
      </c>
      <c r="E178" s="39"/>
      <c r="F178" s="62">
        <f t="shared" si="17"/>
        <v>0</v>
      </c>
      <c r="G178" s="41" t="s">
        <v>714</v>
      </c>
    </row>
    <row r="179" spans="1:7" ht="42" outlineLevel="3" x14ac:dyDescent="0.15">
      <c r="A179" s="61" t="s">
        <v>2077</v>
      </c>
      <c r="B179" s="38" t="s">
        <v>1029</v>
      </c>
      <c r="C179" s="61" t="s">
        <v>713</v>
      </c>
      <c r="D179" s="39">
        <v>161</v>
      </c>
      <c r="E179" s="39"/>
      <c r="F179" s="62">
        <f t="shared" si="17"/>
        <v>0</v>
      </c>
      <c r="G179" s="41" t="s">
        <v>716</v>
      </c>
    </row>
    <row r="180" spans="1:7" ht="42" outlineLevel="3" x14ac:dyDescent="0.15">
      <c r="A180" s="61" t="s">
        <v>2078</v>
      </c>
      <c r="B180" s="38" t="s">
        <v>1030</v>
      </c>
      <c r="C180" s="61" t="s">
        <v>713</v>
      </c>
      <c r="D180" s="39">
        <v>138</v>
      </c>
      <c r="E180" s="39"/>
      <c r="F180" s="62">
        <f t="shared" si="17"/>
        <v>0</v>
      </c>
      <c r="G180" s="41" t="s">
        <v>718</v>
      </c>
    </row>
    <row r="181" spans="1:7" ht="42" outlineLevel="3" x14ac:dyDescent="0.15">
      <c r="A181" s="61" t="s">
        <v>2079</v>
      </c>
      <c r="B181" s="38" t="s">
        <v>1031</v>
      </c>
      <c r="C181" s="61" t="s">
        <v>713</v>
      </c>
      <c r="D181" s="39">
        <v>1075</v>
      </c>
      <c r="E181" s="39"/>
      <c r="F181" s="62">
        <f t="shared" si="17"/>
        <v>0</v>
      </c>
      <c r="G181" s="41" t="s">
        <v>720</v>
      </c>
    </row>
    <row r="182" spans="1:7" ht="42" outlineLevel="3" x14ac:dyDescent="0.15">
      <c r="A182" s="61" t="s">
        <v>2080</v>
      </c>
      <c r="B182" s="38" t="s">
        <v>1032</v>
      </c>
      <c r="C182" s="61" t="s">
        <v>713</v>
      </c>
      <c r="D182" s="39">
        <v>58</v>
      </c>
      <c r="E182" s="39"/>
      <c r="F182" s="62">
        <f t="shared" si="17"/>
        <v>0</v>
      </c>
      <c r="G182" s="41" t="s">
        <v>886</v>
      </c>
    </row>
    <row r="183" spans="1:7" ht="42" outlineLevel="3" x14ac:dyDescent="0.15">
      <c r="A183" s="61" t="s">
        <v>2081</v>
      </c>
      <c r="B183" s="38" t="s">
        <v>1033</v>
      </c>
      <c r="C183" s="61" t="s">
        <v>713</v>
      </c>
      <c r="D183" s="39">
        <v>45</v>
      </c>
      <c r="E183" s="39"/>
      <c r="F183" s="62">
        <f t="shared" si="17"/>
        <v>0</v>
      </c>
      <c r="G183" s="41" t="s">
        <v>722</v>
      </c>
    </row>
    <row r="184" spans="1:7" ht="42" outlineLevel="3" x14ac:dyDescent="0.15">
      <c r="A184" s="61" t="s">
        <v>2082</v>
      </c>
      <c r="B184" s="38" t="s">
        <v>1034</v>
      </c>
      <c r="C184" s="61" t="s">
        <v>713</v>
      </c>
      <c r="D184" s="39">
        <v>108</v>
      </c>
      <c r="E184" s="39"/>
      <c r="F184" s="62">
        <f t="shared" si="17"/>
        <v>0</v>
      </c>
      <c r="G184" s="41" t="s">
        <v>724</v>
      </c>
    </row>
    <row r="185" spans="1:7" ht="42" outlineLevel="3" x14ac:dyDescent="0.15">
      <c r="A185" s="61" t="s">
        <v>2083</v>
      </c>
      <c r="B185" s="38" t="s">
        <v>1035</v>
      </c>
      <c r="C185" s="61" t="s">
        <v>713</v>
      </c>
      <c r="D185" s="39">
        <v>160</v>
      </c>
      <c r="E185" s="39"/>
      <c r="F185" s="62">
        <f t="shared" si="17"/>
        <v>0</v>
      </c>
      <c r="G185" s="41" t="s">
        <v>726</v>
      </c>
    </row>
    <row r="186" spans="1:7" ht="21" outlineLevel="3" x14ac:dyDescent="0.15">
      <c r="A186" s="61" t="s">
        <v>2084</v>
      </c>
      <c r="B186" s="38" t="s">
        <v>889</v>
      </c>
      <c r="C186" s="61" t="s">
        <v>5</v>
      </c>
      <c r="D186" s="39">
        <v>3</v>
      </c>
      <c r="E186" s="39"/>
      <c r="F186" s="62">
        <f t="shared" si="17"/>
        <v>0</v>
      </c>
      <c r="G186" s="41" t="s">
        <v>728</v>
      </c>
    </row>
    <row r="187" spans="1:7" ht="21" outlineLevel="3" x14ac:dyDescent="0.15">
      <c r="A187" s="61" t="s">
        <v>2085</v>
      </c>
      <c r="B187" s="38" t="s">
        <v>731</v>
      </c>
      <c r="C187" s="61" t="s">
        <v>5</v>
      </c>
      <c r="D187" s="39">
        <v>15</v>
      </c>
      <c r="E187" s="39"/>
      <c r="F187" s="62">
        <f t="shared" si="17"/>
        <v>0</v>
      </c>
      <c r="G187" s="41" t="s">
        <v>728</v>
      </c>
    </row>
    <row r="188" spans="1:7" ht="21" outlineLevel="3" x14ac:dyDescent="0.15">
      <c r="A188" s="61" t="s">
        <v>2086</v>
      </c>
      <c r="B188" s="38" t="s">
        <v>1036</v>
      </c>
      <c r="C188" s="61" t="s">
        <v>5</v>
      </c>
      <c r="D188" s="39">
        <v>30</v>
      </c>
      <c r="E188" s="39"/>
      <c r="F188" s="62">
        <f t="shared" ref="F188:F193" si="18">D188*E188</f>
        <v>0</v>
      </c>
      <c r="G188" s="41" t="s">
        <v>728</v>
      </c>
    </row>
    <row r="189" spans="1:7" outlineLevel="2" x14ac:dyDescent="0.15">
      <c r="A189" s="119" t="s">
        <v>1424</v>
      </c>
      <c r="B189" s="40" t="s">
        <v>732</v>
      </c>
      <c r="C189" s="118" t="s">
        <v>1</v>
      </c>
      <c r="D189" s="135"/>
      <c r="E189" s="135"/>
      <c r="F189" s="151">
        <f>SUM(F190:F193)</f>
        <v>0</v>
      </c>
      <c r="G189" s="143" t="s">
        <v>1</v>
      </c>
    </row>
    <row r="190" spans="1:7" ht="42" outlineLevel="3" x14ac:dyDescent="0.15">
      <c r="A190" s="61" t="s">
        <v>2087</v>
      </c>
      <c r="B190" s="38" t="s">
        <v>890</v>
      </c>
      <c r="C190" s="61" t="s">
        <v>657</v>
      </c>
      <c r="D190" s="39">
        <v>4</v>
      </c>
      <c r="E190" s="39"/>
      <c r="F190" s="62">
        <f t="shared" si="18"/>
        <v>0</v>
      </c>
      <c r="G190" s="41" t="s">
        <v>737</v>
      </c>
    </row>
    <row r="191" spans="1:7" ht="31.5" outlineLevel="3" x14ac:dyDescent="0.15">
      <c r="A191" s="61" t="s">
        <v>2088</v>
      </c>
      <c r="B191" s="38" t="s">
        <v>733</v>
      </c>
      <c r="C191" s="61" t="s">
        <v>657</v>
      </c>
      <c r="D191" s="39">
        <v>26</v>
      </c>
      <c r="E191" s="39"/>
      <c r="F191" s="62">
        <f t="shared" si="18"/>
        <v>0</v>
      </c>
      <c r="G191" s="41" t="s">
        <v>734</v>
      </c>
    </row>
    <row r="192" spans="1:7" ht="31.5" outlineLevel="3" x14ac:dyDescent="0.15">
      <c r="A192" s="61" t="s">
        <v>2089</v>
      </c>
      <c r="B192" s="38" t="s">
        <v>735</v>
      </c>
      <c r="C192" s="61" t="s">
        <v>657</v>
      </c>
      <c r="D192" s="39">
        <v>50</v>
      </c>
      <c r="E192" s="39"/>
      <c r="F192" s="62">
        <f t="shared" si="18"/>
        <v>0</v>
      </c>
      <c r="G192" s="41" t="s">
        <v>682</v>
      </c>
    </row>
    <row r="193" spans="1:7" ht="31.5" outlineLevel="3" x14ac:dyDescent="0.15">
      <c r="A193" s="61" t="s">
        <v>2090</v>
      </c>
      <c r="B193" s="38" t="s">
        <v>736</v>
      </c>
      <c r="C193" s="61" t="s">
        <v>657</v>
      </c>
      <c r="D193" s="39">
        <v>51</v>
      </c>
      <c r="E193" s="39"/>
      <c r="F193" s="62">
        <f t="shared" si="18"/>
        <v>0</v>
      </c>
      <c r="G193" s="41" t="s">
        <v>737</v>
      </c>
    </row>
    <row r="194" spans="1:7" outlineLevel="2" x14ac:dyDescent="0.15">
      <c r="A194" s="119" t="s">
        <v>1426</v>
      </c>
      <c r="B194" s="40" t="s">
        <v>738</v>
      </c>
      <c r="C194" s="118" t="s">
        <v>1</v>
      </c>
      <c r="D194" s="135"/>
      <c r="E194" s="135"/>
      <c r="F194" s="151">
        <f>SUM(F195:F197)</f>
        <v>0</v>
      </c>
      <c r="G194" s="143" t="s">
        <v>1</v>
      </c>
    </row>
    <row r="195" spans="1:7" ht="42" outlineLevel="3" x14ac:dyDescent="0.15">
      <c r="A195" s="61" t="s">
        <v>2091</v>
      </c>
      <c r="B195" s="38" t="s">
        <v>891</v>
      </c>
      <c r="C195" s="61" t="s">
        <v>713</v>
      </c>
      <c r="D195" s="39">
        <v>74</v>
      </c>
      <c r="E195" s="39"/>
      <c r="F195" s="62">
        <f t="shared" ref="F195:F197" si="19">D195*E195</f>
        <v>0</v>
      </c>
      <c r="G195" s="41" t="s">
        <v>740</v>
      </c>
    </row>
    <row r="196" spans="1:7" ht="42" outlineLevel="3" x14ac:dyDescent="0.15">
      <c r="A196" s="61" t="s">
        <v>2092</v>
      </c>
      <c r="B196" s="38" t="s">
        <v>739</v>
      </c>
      <c r="C196" s="61" t="s">
        <v>713</v>
      </c>
      <c r="D196" s="39">
        <v>858</v>
      </c>
      <c r="E196" s="39"/>
      <c r="F196" s="62">
        <f t="shared" si="19"/>
        <v>0</v>
      </c>
      <c r="G196" s="41" t="s">
        <v>740</v>
      </c>
    </row>
    <row r="197" spans="1:7" ht="42" outlineLevel="3" x14ac:dyDescent="0.15">
      <c r="A197" s="61" t="s">
        <v>2093</v>
      </c>
      <c r="B197" s="38" t="s">
        <v>1037</v>
      </c>
      <c r="C197" s="61" t="s">
        <v>713</v>
      </c>
      <c r="D197" s="39">
        <v>784</v>
      </c>
      <c r="E197" s="39"/>
      <c r="F197" s="62">
        <f t="shared" si="19"/>
        <v>0</v>
      </c>
      <c r="G197" s="41" t="s">
        <v>740</v>
      </c>
    </row>
    <row r="198" spans="1:7" outlineLevel="2" x14ac:dyDescent="0.15">
      <c r="A198" s="119" t="s">
        <v>1428</v>
      </c>
      <c r="B198" s="40" t="s">
        <v>1038</v>
      </c>
      <c r="C198" s="118" t="s">
        <v>1</v>
      </c>
      <c r="D198" s="135"/>
      <c r="E198" s="135"/>
      <c r="F198" s="151">
        <f>SUM(F199:F200)</f>
        <v>0</v>
      </c>
      <c r="G198" s="143" t="s">
        <v>1</v>
      </c>
    </row>
    <row r="199" spans="1:7" ht="31.5" outlineLevel="3" x14ac:dyDescent="0.15">
      <c r="A199" s="61" t="s">
        <v>2094</v>
      </c>
      <c r="B199" s="38" t="s">
        <v>1039</v>
      </c>
      <c r="C199" s="61" t="s">
        <v>5</v>
      </c>
      <c r="D199" s="39">
        <v>80</v>
      </c>
      <c r="E199" s="39"/>
      <c r="F199" s="62">
        <f t="shared" ref="F199:F200" si="20">D199*E199</f>
        <v>0</v>
      </c>
      <c r="G199" s="41" t="s">
        <v>1040</v>
      </c>
    </row>
    <row r="200" spans="1:7" ht="31.5" outlineLevel="3" x14ac:dyDescent="0.15">
      <c r="A200" s="61" t="s">
        <v>2095</v>
      </c>
      <c r="B200" s="38" t="s">
        <v>1041</v>
      </c>
      <c r="C200" s="61" t="s">
        <v>5</v>
      </c>
      <c r="D200" s="39">
        <v>80</v>
      </c>
      <c r="E200" s="39"/>
      <c r="F200" s="62">
        <f t="shared" si="20"/>
        <v>0</v>
      </c>
      <c r="G200" s="41" t="s">
        <v>1042</v>
      </c>
    </row>
    <row r="201" spans="1:7" outlineLevel="2" x14ac:dyDescent="0.15">
      <c r="A201" s="119" t="s">
        <v>1431</v>
      </c>
      <c r="B201" s="40" t="s">
        <v>1043</v>
      </c>
      <c r="C201" s="118" t="s">
        <v>1</v>
      </c>
      <c r="D201" s="135"/>
      <c r="E201" s="135"/>
      <c r="F201" s="151">
        <f>SUM(F202:F205)</f>
        <v>0</v>
      </c>
      <c r="G201" s="143" t="s">
        <v>1</v>
      </c>
    </row>
    <row r="202" spans="1:7" ht="31.5" outlineLevel="3" x14ac:dyDescent="0.15">
      <c r="A202" s="61" t="s">
        <v>2096</v>
      </c>
      <c r="B202" s="38" t="s">
        <v>1044</v>
      </c>
      <c r="C202" s="61" t="s">
        <v>5</v>
      </c>
      <c r="D202" s="39">
        <v>238</v>
      </c>
      <c r="E202" s="39"/>
      <c r="F202" s="62">
        <f t="shared" ref="F202:F205" si="21">D202*E202</f>
        <v>0</v>
      </c>
      <c r="G202" s="41" t="s">
        <v>1045</v>
      </c>
    </row>
    <row r="203" spans="1:7" ht="31.5" outlineLevel="3" x14ac:dyDescent="0.15">
      <c r="A203" s="61" t="s">
        <v>2097</v>
      </c>
      <c r="B203" s="38" t="s">
        <v>1046</v>
      </c>
      <c r="C203" s="61" t="s">
        <v>5</v>
      </c>
      <c r="D203" s="39">
        <v>98</v>
      </c>
      <c r="E203" s="39"/>
      <c r="F203" s="62">
        <f t="shared" si="21"/>
        <v>0</v>
      </c>
      <c r="G203" s="41" t="s">
        <v>1047</v>
      </c>
    </row>
    <row r="204" spans="1:7" ht="31.5" outlineLevel="3" x14ac:dyDescent="0.15">
      <c r="A204" s="61" t="s">
        <v>2098</v>
      </c>
      <c r="B204" s="38" t="s">
        <v>1048</v>
      </c>
      <c r="C204" s="61" t="s">
        <v>657</v>
      </c>
      <c r="D204" s="39">
        <v>12</v>
      </c>
      <c r="E204" s="39"/>
      <c r="F204" s="62">
        <f t="shared" si="21"/>
        <v>0</v>
      </c>
      <c r="G204" s="41" t="s">
        <v>1049</v>
      </c>
    </row>
    <row r="205" spans="1:7" ht="42" outlineLevel="3" x14ac:dyDescent="0.15">
      <c r="A205" s="61" t="s">
        <v>2099</v>
      </c>
      <c r="B205" s="38" t="s">
        <v>1050</v>
      </c>
      <c r="C205" s="61" t="s">
        <v>657</v>
      </c>
      <c r="D205" s="39">
        <v>36</v>
      </c>
      <c r="E205" s="39"/>
      <c r="F205" s="62">
        <f t="shared" si="21"/>
        <v>0</v>
      </c>
      <c r="G205" s="41" t="s">
        <v>1051</v>
      </c>
    </row>
    <row r="206" spans="1:7" outlineLevel="2" x14ac:dyDescent="0.15">
      <c r="A206" s="119" t="s">
        <v>1433</v>
      </c>
      <c r="B206" s="40" t="s">
        <v>1052</v>
      </c>
      <c r="C206" s="118" t="s">
        <v>1</v>
      </c>
      <c r="D206" s="135"/>
      <c r="E206" s="135"/>
      <c r="F206" s="151">
        <f>SUM(F207:F208)</f>
        <v>0</v>
      </c>
      <c r="G206" s="143" t="s">
        <v>1</v>
      </c>
    </row>
    <row r="207" spans="1:7" ht="42" outlineLevel="3" x14ac:dyDescent="0.15">
      <c r="A207" s="61" t="s">
        <v>2100</v>
      </c>
      <c r="B207" s="38" t="s">
        <v>1053</v>
      </c>
      <c r="C207" s="61" t="s">
        <v>713</v>
      </c>
      <c r="D207" s="39">
        <v>8</v>
      </c>
      <c r="E207" s="39"/>
      <c r="F207" s="62">
        <f t="shared" ref="F207:F208" si="22">D207*E207</f>
        <v>0</v>
      </c>
      <c r="G207" s="101" t="s">
        <v>1054</v>
      </c>
    </row>
    <row r="208" spans="1:7" ht="42" outlineLevel="3" x14ac:dyDescent="0.15">
      <c r="A208" s="61" t="s">
        <v>2101</v>
      </c>
      <c r="B208" s="38" t="s">
        <v>1055</v>
      </c>
      <c r="C208" s="61" t="s">
        <v>713</v>
      </c>
      <c r="D208" s="39">
        <v>19</v>
      </c>
      <c r="E208" s="39"/>
      <c r="F208" s="62">
        <f t="shared" si="22"/>
        <v>0</v>
      </c>
      <c r="G208" s="101" t="s">
        <v>1056</v>
      </c>
    </row>
    <row r="209" spans="1:7" outlineLevel="2" x14ac:dyDescent="0.15">
      <c r="A209" s="119" t="s">
        <v>1435</v>
      </c>
      <c r="B209" s="40" t="s">
        <v>1057</v>
      </c>
      <c r="C209" s="118" t="s">
        <v>1</v>
      </c>
      <c r="D209" s="135"/>
      <c r="E209" s="135"/>
      <c r="F209" s="151">
        <f>SUM(F210:F211)</f>
        <v>0</v>
      </c>
      <c r="G209" s="164" t="s">
        <v>1</v>
      </c>
    </row>
    <row r="210" spans="1:7" ht="42" outlineLevel="3" x14ac:dyDescent="0.15">
      <c r="A210" s="61" t="s">
        <v>2102</v>
      </c>
      <c r="B210" s="38" t="s">
        <v>1058</v>
      </c>
      <c r="C210" s="61" t="s">
        <v>5</v>
      </c>
      <c r="D210" s="39">
        <v>25</v>
      </c>
      <c r="E210" s="39"/>
      <c r="F210" s="62">
        <f t="shared" ref="F210:F211" si="23">D210*E210</f>
        <v>0</v>
      </c>
      <c r="G210" s="101" t="s">
        <v>767</v>
      </c>
    </row>
    <row r="211" spans="1:7" ht="42" outlineLevel="3" x14ac:dyDescent="0.15">
      <c r="A211" s="61" t="s">
        <v>2103</v>
      </c>
      <c r="B211" s="38" t="s">
        <v>1059</v>
      </c>
      <c r="C211" s="61" t="s">
        <v>5</v>
      </c>
      <c r="D211" s="39">
        <v>30</v>
      </c>
      <c r="E211" s="39"/>
      <c r="F211" s="62">
        <f t="shared" si="23"/>
        <v>0</v>
      </c>
      <c r="G211" s="101" t="s">
        <v>767</v>
      </c>
    </row>
    <row r="212" spans="1:7" ht="16.5" customHeight="1" x14ac:dyDescent="0.15">
      <c r="A212" s="209" t="s">
        <v>2032</v>
      </c>
      <c r="B212" s="210"/>
      <c r="C212" s="74"/>
      <c r="D212" s="74"/>
      <c r="E212" s="74"/>
      <c r="F212" s="134">
        <f>F209+F206+F201+F198+F194+F189+F177+F171+F157+F146+F141+F135+F124+F118+F114+F108+F91+F89+F86+F84+F70+F44+F22+F16+F6+F99</f>
        <v>0</v>
      </c>
      <c r="G212" s="74"/>
    </row>
  </sheetData>
  <mergeCells count="3">
    <mergeCell ref="A3:G3"/>
    <mergeCell ref="A212:B212"/>
    <mergeCell ref="B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9CCFF"/>
  </sheetPr>
  <dimension ref="A1:G127"/>
  <sheetViews>
    <sheetView zoomScale="85" zoomScaleNormal="85" workbookViewId="0">
      <selection activeCell="A3" sqref="A3:G3"/>
    </sheetView>
  </sheetViews>
  <sheetFormatPr defaultColWidth="9.140625" defaultRowHeight="10.5" x14ac:dyDescent="0.15"/>
  <cols>
    <col min="1" max="1" width="9" style="55" customWidth="1"/>
    <col min="2" max="2" width="42" style="37" customWidth="1"/>
    <col min="3" max="3" width="11" style="55" customWidth="1"/>
    <col min="4" max="4" width="12.5703125" style="45" customWidth="1"/>
    <col min="5" max="5" width="14.140625" style="45" customWidth="1"/>
    <col min="6" max="6" width="16.85546875" style="63" customWidth="1"/>
    <col min="7" max="7" width="22.7109375" style="42" customWidth="1"/>
    <col min="8" max="16384" width="9.140625" style="37"/>
  </cols>
  <sheetData>
    <row r="1" spans="1:7" ht="24.75" customHeight="1" x14ac:dyDescent="0.15">
      <c r="A1" s="110"/>
      <c r="B1" s="106" t="s">
        <v>1864</v>
      </c>
      <c r="C1" s="110"/>
      <c r="D1" s="78"/>
      <c r="E1" s="78"/>
      <c r="F1" s="120"/>
      <c r="G1" s="44"/>
    </row>
    <row r="2" spans="1:7" ht="22.5" customHeight="1" x14ac:dyDescent="0.15">
      <c r="A2" s="54"/>
      <c r="B2" s="202" t="s">
        <v>2180</v>
      </c>
      <c r="C2" s="202"/>
      <c r="D2" s="202"/>
      <c r="E2" s="78"/>
      <c r="F2" s="120"/>
      <c r="G2" s="44"/>
    </row>
    <row r="3" spans="1:7" ht="14.25" customHeight="1" x14ac:dyDescent="0.15">
      <c r="A3" s="212" t="s">
        <v>2316</v>
      </c>
      <c r="B3" s="212"/>
      <c r="C3" s="212"/>
      <c r="D3" s="212"/>
      <c r="E3" s="212"/>
      <c r="F3" s="212"/>
      <c r="G3" s="212"/>
    </row>
    <row r="4" spans="1:7" ht="21" x14ac:dyDescent="0.1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x14ac:dyDescent="0.15">
      <c r="A5" s="149" t="s">
        <v>40</v>
      </c>
      <c r="B5" s="139" t="s">
        <v>2</v>
      </c>
      <c r="C5" s="150" t="s">
        <v>1</v>
      </c>
      <c r="D5" s="145"/>
      <c r="E5" s="145"/>
      <c r="F5" s="166"/>
      <c r="G5" s="167" t="s">
        <v>1</v>
      </c>
    </row>
    <row r="6" spans="1:7" x14ac:dyDescent="0.15">
      <c r="A6" s="119" t="s">
        <v>61</v>
      </c>
      <c r="B6" s="40" t="s">
        <v>3</v>
      </c>
      <c r="C6" s="118" t="s">
        <v>1</v>
      </c>
      <c r="D6" s="48"/>
      <c r="E6" s="48"/>
      <c r="F6" s="169">
        <f>SUM(F7:F68)</f>
        <v>0</v>
      </c>
      <c r="G6" s="168" t="s">
        <v>1</v>
      </c>
    </row>
    <row r="7" spans="1:7" ht="31.5" x14ac:dyDescent="0.15">
      <c r="A7" s="61" t="s">
        <v>63</v>
      </c>
      <c r="B7" s="38" t="s">
        <v>4</v>
      </c>
      <c r="C7" s="61" t="s">
        <v>5</v>
      </c>
      <c r="D7" s="52">
        <v>418.7</v>
      </c>
      <c r="E7" s="52"/>
      <c r="F7" s="62">
        <f t="shared" ref="F7:F68" si="0">D7*E7</f>
        <v>0</v>
      </c>
      <c r="G7" s="69" t="s">
        <v>6</v>
      </c>
    </row>
    <row r="8" spans="1:7" ht="31.5" x14ac:dyDescent="0.15">
      <c r="A8" s="61" t="s">
        <v>64</v>
      </c>
      <c r="B8" s="38" t="s">
        <v>96</v>
      </c>
      <c r="C8" s="61" t="s">
        <v>5</v>
      </c>
      <c r="D8" s="52">
        <v>81.3</v>
      </c>
      <c r="E8" s="52"/>
      <c r="F8" s="62">
        <f t="shared" si="0"/>
        <v>0</v>
      </c>
      <c r="G8" s="69" t="s">
        <v>6</v>
      </c>
    </row>
    <row r="9" spans="1:7" ht="31.5" x14ac:dyDescent="0.15">
      <c r="A9" s="61" t="s">
        <v>65</v>
      </c>
      <c r="B9" s="38" t="s">
        <v>97</v>
      </c>
      <c r="C9" s="61" t="s">
        <v>5</v>
      </c>
      <c r="D9" s="52">
        <v>194.6</v>
      </c>
      <c r="E9" s="52"/>
      <c r="F9" s="62">
        <f t="shared" si="0"/>
        <v>0</v>
      </c>
      <c r="G9" s="69" t="s">
        <v>6</v>
      </c>
    </row>
    <row r="10" spans="1:7" ht="31.5" x14ac:dyDescent="0.15">
      <c r="A10" s="61" t="s">
        <v>66</v>
      </c>
      <c r="B10" s="38" t="s">
        <v>98</v>
      </c>
      <c r="C10" s="61" t="s">
        <v>5</v>
      </c>
      <c r="D10" s="52">
        <v>98.7</v>
      </c>
      <c r="E10" s="52"/>
      <c r="F10" s="62">
        <f t="shared" si="0"/>
        <v>0</v>
      </c>
      <c r="G10" s="69" t="s">
        <v>6</v>
      </c>
    </row>
    <row r="11" spans="1:7" ht="31.5" x14ac:dyDescent="0.15">
      <c r="A11" s="61" t="s">
        <v>67</v>
      </c>
      <c r="B11" s="38" t="s">
        <v>99</v>
      </c>
      <c r="C11" s="61" t="s">
        <v>5</v>
      </c>
      <c r="D11" s="52">
        <v>50.7</v>
      </c>
      <c r="E11" s="52"/>
      <c r="F11" s="62">
        <f t="shared" si="0"/>
        <v>0</v>
      </c>
      <c r="G11" s="69" t="s">
        <v>6</v>
      </c>
    </row>
    <row r="12" spans="1:7" ht="31.5" x14ac:dyDescent="0.15">
      <c r="A12" s="61" t="s">
        <v>68</v>
      </c>
      <c r="B12" s="38" t="s">
        <v>100</v>
      </c>
      <c r="C12" s="61" t="s">
        <v>5</v>
      </c>
      <c r="D12" s="52">
        <v>99</v>
      </c>
      <c r="E12" s="52"/>
      <c r="F12" s="62">
        <f t="shared" si="0"/>
        <v>0</v>
      </c>
      <c r="G12" s="69" t="s">
        <v>6</v>
      </c>
    </row>
    <row r="13" spans="1:7" ht="31.5" x14ac:dyDescent="0.15">
      <c r="A13" s="61" t="s">
        <v>69</v>
      </c>
      <c r="B13" s="38" t="s">
        <v>101</v>
      </c>
      <c r="C13" s="61" t="s">
        <v>5</v>
      </c>
      <c r="D13" s="52">
        <v>5.4</v>
      </c>
      <c r="E13" s="52"/>
      <c r="F13" s="62">
        <f t="shared" si="0"/>
        <v>0</v>
      </c>
      <c r="G13" s="69" t="s">
        <v>6</v>
      </c>
    </row>
    <row r="14" spans="1:7" ht="21" x14ac:dyDescent="0.15">
      <c r="A14" s="61" t="s">
        <v>70</v>
      </c>
      <c r="B14" s="38" t="s">
        <v>7</v>
      </c>
      <c r="C14" s="61" t="s">
        <v>5</v>
      </c>
      <c r="D14" s="52">
        <v>948.4</v>
      </c>
      <c r="E14" s="52"/>
      <c r="F14" s="62">
        <f t="shared" si="0"/>
        <v>0</v>
      </c>
      <c r="G14" s="69" t="s">
        <v>8</v>
      </c>
    </row>
    <row r="15" spans="1:7" ht="21" x14ac:dyDescent="0.15">
      <c r="A15" s="61" t="s">
        <v>71</v>
      </c>
      <c r="B15" s="38" t="s">
        <v>9</v>
      </c>
      <c r="C15" s="61" t="s">
        <v>5</v>
      </c>
      <c r="D15" s="52">
        <v>1558.7</v>
      </c>
      <c r="E15" s="52"/>
      <c r="F15" s="62">
        <f t="shared" si="0"/>
        <v>0</v>
      </c>
      <c r="G15" s="69" t="s">
        <v>6</v>
      </c>
    </row>
    <row r="16" spans="1:7" ht="21" x14ac:dyDescent="0.15">
      <c r="A16" s="61" t="s">
        <v>72</v>
      </c>
      <c r="B16" s="38" t="s">
        <v>10</v>
      </c>
      <c r="C16" s="61" t="s">
        <v>5</v>
      </c>
      <c r="D16" s="52">
        <v>1209.2</v>
      </c>
      <c r="E16" s="52"/>
      <c r="F16" s="62">
        <f t="shared" si="0"/>
        <v>0</v>
      </c>
      <c r="G16" s="69" t="s">
        <v>6</v>
      </c>
    </row>
    <row r="17" spans="1:7" ht="31.5" x14ac:dyDescent="0.15">
      <c r="A17" s="61" t="s">
        <v>73</v>
      </c>
      <c r="B17" s="38" t="s">
        <v>11</v>
      </c>
      <c r="C17" s="61" t="s">
        <v>12</v>
      </c>
      <c r="D17" s="52">
        <v>1</v>
      </c>
      <c r="E17" s="52"/>
      <c r="F17" s="62">
        <f t="shared" si="0"/>
        <v>0</v>
      </c>
      <c r="G17" s="69" t="s">
        <v>6</v>
      </c>
    </row>
    <row r="18" spans="1:7" ht="31.5" x14ac:dyDescent="0.15">
      <c r="A18" s="61" t="s">
        <v>74</v>
      </c>
      <c r="B18" s="38" t="s">
        <v>13</v>
      </c>
      <c r="C18" s="61" t="s">
        <v>5</v>
      </c>
      <c r="D18" s="52">
        <v>2767.9</v>
      </c>
      <c r="E18" s="52"/>
      <c r="F18" s="62">
        <f t="shared" si="0"/>
        <v>0</v>
      </c>
      <c r="G18" s="69" t="s">
        <v>6</v>
      </c>
    </row>
    <row r="19" spans="1:7" x14ac:dyDescent="0.15">
      <c r="A19" s="61" t="s">
        <v>75</v>
      </c>
      <c r="B19" s="38" t="s">
        <v>14</v>
      </c>
      <c r="C19" s="61" t="s">
        <v>5</v>
      </c>
      <c r="D19" s="52">
        <v>3716.3</v>
      </c>
      <c r="E19" s="52"/>
      <c r="F19" s="62">
        <f t="shared" si="0"/>
        <v>0</v>
      </c>
      <c r="G19" s="69" t="s">
        <v>1</v>
      </c>
    </row>
    <row r="20" spans="1:7" ht="31.5" x14ac:dyDescent="0.15">
      <c r="A20" s="61" t="s">
        <v>76</v>
      </c>
      <c r="B20" s="38" t="s">
        <v>15</v>
      </c>
      <c r="C20" s="61" t="s">
        <v>5</v>
      </c>
      <c r="D20" s="52">
        <v>2767.9</v>
      </c>
      <c r="E20" s="52"/>
      <c r="F20" s="62">
        <f t="shared" si="0"/>
        <v>0</v>
      </c>
      <c r="G20" s="69" t="s">
        <v>16</v>
      </c>
    </row>
    <row r="21" spans="1:7" ht="31.5" x14ac:dyDescent="0.15">
      <c r="A21" s="61" t="s">
        <v>77</v>
      </c>
      <c r="B21" s="38" t="s">
        <v>17</v>
      </c>
      <c r="C21" s="61" t="s">
        <v>5</v>
      </c>
      <c r="D21" s="52">
        <v>500</v>
      </c>
      <c r="E21" s="52"/>
      <c r="F21" s="62">
        <f t="shared" si="0"/>
        <v>0</v>
      </c>
      <c r="G21" s="69" t="s">
        <v>16</v>
      </c>
    </row>
    <row r="22" spans="1:7" ht="31.5" x14ac:dyDescent="0.15">
      <c r="A22" s="61" t="s">
        <v>78</v>
      </c>
      <c r="B22" s="38" t="s">
        <v>102</v>
      </c>
      <c r="C22" s="61" t="s">
        <v>5</v>
      </c>
      <c r="D22" s="52">
        <v>194.6</v>
      </c>
      <c r="E22" s="52"/>
      <c r="F22" s="62">
        <f t="shared" si="0"/>
        <v>0</v>
      </c>
      <c r="G22" s="69" t="s">
        <v>16</v>
      </c>
    </row>
    <row r="23" spans="1:7" ht="31.5" x14ac:dyDescent="0.15">
      <c r="A23" s="61" t="s">
        <v>79</v>
      </c>
      <c r="B23" s="38" t="s">
        <v>103</v>
      </c>
      <c r="C23" s="61" t="s">
        <v>5</v>
      </c>
      <c r="D23" s="52">
        <v>98.7</v>
      </c>
      <c r="E23" s="52"/>
      <c r="F23" s="62">
        <f t="shared" si="0"/>
        <v>0</v>
      </c>
      <c r="G23" s="69" t="s">
        <v>16</v>
      </c>
    </row>
    <row r="24" spans="1:7" ht="31.5" x14ac:dyDescent="0.15">
      <c r="A24" s="61" t="s">
        <v>80</v>
      </c>
      <c r="B24" s="38" t="s">
        <v>104</v>
      </c>
      <c r="C24" s="61" t="s">
        <v>5</v>
      </c>
      <c r="D24" s="52">
        <v>50.7</v>
      </c>
      <c r="E24" s="52"/>
      <c r="F24" s="62">
        <f t="shared" si="0"/>
        <v>0</v>
      </c>
      <c r="G24" s="69" t="s">
        <v>16</v>
      </c>
    </row>
    <row r="25" spans="1:7" ht="31.5" x14ac:dyDescent="0.15">
      <c r="A25" s="61" t="s">
        <v>81</v>
      </c>
      <c r="B25" s="38" t="s">
        <v>105</v>
      </c>
      <c r="C25" s="61" t="s">
        <v>5</v>
      </c>
      <c r="D25" s="52">
        <v>99</v>
      </c>
      <c r="E25" s="52"/>
      <c r="F25" s="62">
        <f t="shared" si="0"/>
        <v>0</v>
      </c>
      <c r="G25" s="69" t="s">
        <v>16</v>
      </c>
    </row>
    <row r="26" spans="1:7" ht="31.5" x14ac:dyDescent="0.15">
      <c r="A26" s="61" t="s">
        <v>82</v>
      </c>
      <c r="B26" s="38" t="s">
        <v>106</v>
      </c>
      <c r="C26" s="61" t="s">
        <v>5</v>
      </c>
      <c r="D26" s="52">
        <v>5.4</v>
      </c>
      <c r="E26" s="52"/>
      <c r="F26" s="62">
        <f t="shared" si="0"/>
        <v>0</v>
      </c>
      <c r="G26" s="69" t="s">
        <v>16</v>
      </c>
    </row>
    <row r="27" spans="1:7" ht="21" x14ac:dyDescent="0.15">
      <c r="A27" s="61" t="s">
        <v>83</v>
      </c>
      <c r="B27" s="38" t="s">
        <v>111</v>
      </c>
      <c r="C27" s="61" t="s">
        <v>18</v>
      </c>
      <c r="D27" s="52">
        <v>2</v>
      </c>
      <c r="E27" s="52"/>
      <c r="F27" s="62">
        <f t="shared" si="0"/>
        <v>0</v>
      </c>
      <c r="G27" s="69" t="s">
        <v>6</v>
      </c>
    </row>
    <row r="28" spans="1:7" ht="21" x14ac:dyDescent="0.15">
      <c r="A28" s="61" t="s">
        <v>84</v>
      </c>
      <c r="B28" s="38" t="s">
        <v>112</v>
      </c>
      <c r="C28" s="61" t="s">
        <v>18</v>
      </c>
      <c r="D28" s="52">
        <v>1</v>
      </c>
      <c r="E28" s="52"/>
      <c r="F28" s="62">
        <f t="shared" si="0"/>
        <v>0</v>
      </c>
      <c r="G28" s="69" t="s">
        <v>6</v>
      </c>
    </row>
    <row r="29" spans="1:7" ht="21" x14ac:dyDescent="0.15">
      <c r="A29" s="61" t="s">
        <v>85</v>
      </c>
      <c r="B29" s="38" t="s">
        <v>113</v>
      </c>
      <c r="C29" s="61" t="s">
        <v>18</v>
      </c>
      <c r="D29" s="52">
        <v>52</v>
      </c>
      <c r="E29" s="52"/>
      <c r="F29" s="62">
        <f t="shared" si="0"/>
        <v>0</v>
      </c>
      <c r="G29" s="69" t="s">
        <v>6</v>
      </c>
    </row>
    <row r="30" spans="1:7" ht="21" x14ac:dyDescent="0.15">
      <c r="A30" s="61" t="s">
        <v>86</v>
      </c>
      <c r="B30" s="38" t="s">
        <v>114</v>
      </c>
      <c r="C30" s="61" t="s">
        <v>18</v>
      </c>
      <c r="D30" s="52">
        <v>6</v>
      </c>
      <c r="E30" s="52"/>
      <c r="F30" s="62">
        <f t="shared" si="0"/>
        <v>0</v>
      </c>
      <c r="G30" s="69" t="s">
        <v>6</v>
      </c>
    </row>
    <row r="31" spans="1:7" ht="21" x14ac:dyDescent="0.15">
      <c r="A31" s="61" t="s">
        <v>87</v>
      </c>
      <c r="B31" s="38" t="s">
        <v>115</v>
      </c>
      <c r="C31" s="61" t="s">
        <v>18</v>
      </c>
      <c r="D31" s="52">
        <v>20</v>
      </c>
      <c r="E31" s="52"/>
      <c r="F31" s="62">
        <f t="shared" si="0"/>
        <v>0</v>
      </c>
      <c r="G31" s="69" t="s">
        <v>6</v>
      </c>
    </row>
    <row r="32" spans="1:7" ht="21" x14ac:dyDescent="0.15">
      <c r="A32" s="61" t="s">
        <v>88</v>
      </c>
      <c r="B32" s="38" t="s">
        <v>116</v>
      </c>
      <c r="C32" s="61" t="s">
        <v>18</v>
      </c>
      <c r="D32" s="52">
        <v>2</v>
      </c>
      <c r="E32" s="52"/>
      <c r="F32" s="62">
        <f t="shared" si="0"/>
        <v>0</v>
      </c>
      <c r="G32" s="69" t="s">
        <v>6</v>
      </c>
    </row>
    <row r="33" spans="1:7" ht="21" x14ac:dyDescent="0.15">
      <c r="A33" s="61" t="s">
        <v>89</v>
      </c>
      <c r="B33" s="38" t="s">
        <v>117</v>
      </c>
      <c r="C33" s="61" t="s">
        <v>18</v>
      </c>
      <c r="D33" s="52">
        <v>2</v>
      </c>
      <c r="E33" s="52"/>
      <c r="F33" s="62">
        <f t="shared" si="0"/>
        <v>0</v>
      </c>
      <c r="G33" s="69" t="s">
        <v>6</v>
      </c>
    </row>
    <row r="34" spans="1:7" ht="21" x14ac:dyDescent="0.15">
      <c r="A34" s="61" t="s">
        <v>90</v>
      </c>
      <c r="B34" s="38" t="s">
        <v>118</v>
      </c>
      <c r="C34" s="61" t="s">
        <v>18</v>
      </c>
      <c r="D34" s="52">
        <v>4</v>
      </c>
      <c r="E34" s="52"/>
      <c r="F34" s="62">
        <f t="shared" si="0"/>
        <v>0</v>
      </c>
      <c r="G34" s="69" t="s">
        <v>6</v>
      </c>
    </row>
    <row r="35" spans="1:7" ht="52.5" x14ac:dyDescent="0.15">
      <c r="A35" s="61" t="s">
        <v>91</v>
      </c>
      <c r="B35" s="38" t="s">
        <v>119</v>
      </c>
      <c r="C35" s="61" t="s">
        <v>18</v>
      </c>
      <c r="D35" s="52">
        <v>4</v>
      </c>
      <c r="E35" s="52"/>
      <c r="F35" s="62">
        <f t="shared" si="0"/>
        <v>0</v>
      </c>
      <c r="G35" s="69" t="s">
        <v>6</v>
      </c>
    </row>
    <row r="36" spans="1:7" ht="52.5" x14ac:dyDescent="0.15">
      <c r="A36" s="61" t="s">
        <v>92</v>
      </c>
      <c r="B36" s="38" t="s">
        <v>120</v>
      </c>
      <c r="C36" s="61" t="s">
        <v>18</v>
      </c>
      <c r="D36" s="52">
        <v>3</v>
      </c>
      <c r="E36" s="52"/>
      <c r="F36" s="62">
        <f t="shared" si="0"/>
        <v>0</v>
      </c>
      <c r="G36" s="69" t="s">
        <v>6</v>
      </c>
    </row>
    <row r="37" spans="1:7" ht="52.5" x14ac:dyDescent="0.15">
      <c r="A37" s="61" t="s">
        <v>93</v>
      </c>
      <c r="B37" s="38" t="s">
        <v>121</v>
      </c>
      <c r="C37" s="61" t="s">
        <v>18</v>
      </c>
      <c r="D37" s="52">
        <v>2</v>
      </c>
      <c r="E37" s="52"/>
      <c r="F37" s="62">
        <f t="shared" si="0"/>
        <v>0</v>
      </c>
      <c r="G37" s="69" t="s">
        <v>6</v>
      </c>
    </row>
    <row r="38" spans="1:7" ht="52.5" x14ac:dyDescent="0.15">
      <c r="A38" s="61" t="s">
        <v>94</v>
      </c>
      <c r="B38" s="38" t="s">
        <v>122</v>
      </c>
      <c r="C38" s="61" t="s">
        <v>18</v>
      </c>
      <c r="D38" s="52">
        <v>2</v>
      </c>
      <c r="E38" s="52"/>
      <c r="F38" s="62">
        <f t="shared" si="0"/>
        <v>0</v>
      </c>
      <c r="G38" s="69" t="s">
        <v>6</v>
      </c>
    </row>
    <row r="39" spans="1:7" ht="21" x14ac:dyDescent="0.15">
      <c r="A39" s="61" t="s">
        <v>95</v>
      </c>
      <c r="B39" s="38" t="s">
        <v>123</v>
      </c>
      <c r="C39" s="61" t="s">
        <v>5</v>
      </c>
      <c r="D39" s="52">
        <v>2</v>
      </c>
      <c r="E39" s="52"/>
      <c r="F39" s="62">
        <f t="shared" si="0"/>
        <v>0</v>
      </c>
      <c r="G39" s="69" t="s">
        <v>6</v>
      </c>
    </row>
    <row r="40" spans="1:7" ht="21" x14ac:dyDescent="0.15">
      <c r="A40" s="61" t="s">
        <v>194</v>
      </c>
      <c r="B40" s="38" t="s">
        <v>21</v>
      </c>
      <c r="C40" s="61" t="s">
        <v>18</v>
      </c>
      <c r="D40" s="52">
        <v>11</v>
      </c>
      <c r="E40" s="52"/>
      <c r="F40" s="62">
        <f t="shared" si="0"/>
        <v>0</v>
      </c>
      <c r="G40" s="69" t="s">
        <v>6</v>
      </c>
    </row>
    <row r="41" spans="1:7" ht="21" x14ac:dyDescent="0.15">
      <c r="A41" s="61" t="s">
        <v>195</v>
      </c>
      <c r="B41" s="38" t="s">
        <v>124</v>
      </c>
      <c r="C41" s="61" t="s">
        <v>18</v>
      </c>
      <c r="D41" s="52">
        <v>1</v>
      </c>
      <c r="E41" s="52"/>
      <c r="F41" s="62">
        <f t="shared" si="0"/>
        <v>0</v>
      </c>
      <c r="G41" s="69" t="s">
        <v>6</v>
      </c>
    </row>
    <row r="42" spans="1:7" ht="21" x14ac:dyDescent="0.15">
      <c r="A42" s="61" t="s">
        <v>196</v>
      </c>
      <c r="B42" s="38" t="s">
        <v>125</v>
      </c>
      <c r="C42" s="61" t="s">
        <v>18</v>
      </c>
      <c r="D42" s="52">
        <v>1</v>
      </c>
      <c r="E42" s="52"/>
      <c r="F42" s="62">
        <f t="shared" si="0"/>
        <v>0</v>
      </c>
      <c r="G42" s="69" t="s">
        <v>6</v>
      </c>
    </row>
    <row r="43" spans="1:7" ht="21" x14ac:dyDescent="0.15">
      <c r="A43" s="61" t="s">
        <v>197</v>
      </c>
      <c r="B43" s="38" t="s">
        <v>126</v>
      </c>
      <c r="C43" s="61" t="s">
        <v>18</v>
      </c>
      <c r="D43" s="52">
        <v>7</v>
      </c>
      <c r="E43" s="52"/>
      <c r="F43" s="62">
        <f t="shared" si="0"/>
        <v>0</v>
      </c>
      <c r="G43" s="69" t="s">
        <v>6</v>
      </c>
    </row>
    <row r="44" spans="1:7" ht="21" x14ac:dyDescent="0.15">
      <c r="A44" s="61" t="s">
        <v>198</v>
      </c>
      <c r="B44" s="38" t="s">
        <v>22</v>
      </c>
      <c r="C44" s="61" t="s">
        <v>18</v>
      </c>
      <c r="D44" s="52">
        <v>6</v>
      </c>
      <c r="E44" s="52"/>
      <c r="F44" s="62">
        <f t="shared" si="0"/>
        <v>0</v>
      </c>
      <c r="G44" s="69" t="s">
        <v>6</v>
      </c>
    </row>
    <row r="45" spans="1:7" ht="21" x14ac:dyDescent="0.15">
      <c r="A45" s="61" t="s">
        <v>199</v>
      </c>
      <c r="B45" s="38" t="s">
        <v>23</v>
      </c>
      <c r="C45" s="61" t="s">
        <v>18</v>
      </c>
      <c r="D45" s="52">
        <v>2</v>
      </c>
      <c r="E45" s="52"/>
      <c r="F45" s="62">
        <f t="shared" si="0"/>
        <v>0</v>
      </c>
      <c r="G45" s="69" t="s">
        <v>6</v>
      </c>
    </row>
    <row r="46" spans="1:7" ht="21" x14ac:dyDescent="0.15">
      <c r="A46" s="61" t="s">
        <v>200</v>
      </c>
      <c r="B46" s="38" t="s">
        <v>127</v>
      </c>
      <c r="C46" s="61" t="s">
        <v>18</v>
      </c>
      <c r="D46" s="52">
        <v>1</v>
      </c>
      <c r="E46" s="52"/>
      <c r="F46" s="62">
        <f t="shared" si="0"/>
        <v>0</v>
      </c>
      <c r="G46" s="69" t="s">
        <v>6</v>
      </c>
    </row>
    <row r="47" spans="1:7" ht="21" x14ac:dyDescent="0.15">
      <c r="A47" s="61" t="s">
        <v>201</v>
      </c>
      <c r="B47" s="38" t="s">
        <v>128</v>
      </c>
      <c r="C47" s="61" t="s">
        <v>18</v>
      </c>
      <c r="D47" s="52">
        <v>372</v>
      </c>
      <c r="E47" s="52"/>
      <c r="F47" s="62">
        <f t="shared" si="0"/>
        <v>0</v>
      </c>
      <c r="G47" s="69" t="s">
        <v>6</v>
      </c>
    </row>
    <row r="48" spans="1:7" ht="21" x14ac:dyDescent="0.15">
      <c r="A48" s="61" t="s">
        <v>202</v>
      </c>
      <c r="B48" s="38" t="s">
        <v>129</v>
      </c>
      <c r="C48" s="61" t="s">
        <v>18</v>
      </c>
      <c r="D48" s="52">
        <v>430</v>
      </c>
      <c r="E48" s="52"/>
      <c r="F48" s="62">
        <f t="shared" si="0"/>
        <v>0</v>
      </c>
      <c r="G48" s="69" t="s">
        <v>6</v>
      </c>
    </row>
    <row r="49" spans="1:7" ht="31.5" x14ac:dyDescent="0.15">
      <c r="A49" s="61" t="s">
        <v>203</v>
      </c>
      <c r="B49" s="38" t="s">
        <v>24</v>
      </c>
      <c r="C49" s="61" t="s">
        <v>18</v>
      </c>
      <c r="D49" s="52">
        <v>151</v>
      </c>
      <c r="E49" s="52"/>
      <c r="F49" s="62">
        <f t="shared" si="0"/>
        <v>0</v>
      </c>
      <c r="G49" s="69" t="s">
        <v>6</v>
      </c>
    </row>
    <row r="50" spans="1:7" ht="21" x14ac:dyDescent="0.15">
      <c r="A50" s="61" t="s">
        <v>204</v>
      </c>
      <c r="B50" s="38" t="s">
        <v>25</v>
      </c>
      <c r="C50" s="61" t="s">
        <v>18</v>
      </c>
      <c r="D50" s="52">
        <v>14</v>
      </c>
      <c r="E50" s="52"/>
      <c r="F50" s="62">
        <f t="shared" si="0"/>
        <v>0</v>
      </c>
      <c r="G50" s="69" t="s">
        <v>6</v>
      </c>
    </row>
    <row r="51" spans="1:7" ht="21" x14ac:dyDescent="0.15">
      <c r="A51" s="61" t="s">
        <v>205</v>
      </c>
      <c r="B51" s="38" t="s">
        <v>130</v>
      </c>
      <c r="C51" s="61" t="s">
        <v>18</v>
      </c>
      <c r="D51" s="52">
        <v>11</v>
      </c>
      <c r="E51" s="52"/>
      <c r="F51" s="62">
        <f t="shared" si="0"/>
        <v>0</v>
      </c>
      <c r="G51" s="69" t="s">
        <v>6</v>
      </c>
    </row>
    <row r="52" spans="1:7" ht="21" x14ac:dyDescent="0.15">
      <c r="A52" s="61" t="s">
        <v>206</v>
      </c>
      <c r="B52" s="38" t="s">
        <v>26</v>
      </c>
      <c r="C52" s="61" t="s">
        <v>18</v>
      </c>
      <c r="D52" s="52">
        <v>25</v>
      </c>
      <c r="E52" s="52"/>
      <c r="F52" s="62">
        <f t="shared" si="0"/>
        <v>0</v>
      </c>
      <c r="G52" s="69" t="s">
        <v>6</v>
      </c>
    </row>
    <row r="53" spans="1:7" ht="21" x14ac:dyDescent="0.15">
      <c r="A53" s="61" t="s">
        <v>207</v>
      </c>
      <c r="B53" s="38" t="s">
        <v>131</v>
      </c>
      <c r="C53" s="61" t="s">
        <v>18</v>
      </c>
      <c r="D53" s="52">
        <v>18</v>
      </c>
      <c r="E53" s="52"/>
      <c r="F53" s="62">
        <f t="shared" si="0"/>
        <v>0</v>
      </c>
      <c r="G53" s="69" t="s">
        <v>6</v>
      </c>
    </row>
    <row r="54" spans="1:7" ht="21" x14ac:dyDescent="0.15">
      <c r="A54" s="61" t="s">
        <v>208</v>
      </c>
      <c r="B54" s="38" t="s">
        <v>128</v>
      </c>
      <c r="C54" s="61" t="s">
        <v>18</v>
      </c>
      <c r="D54" s="52">
        <v>18</v>
      </c>
      <c r="E54" s="52"/>
      <c r="F54" s="62">
        <f t="shared" si="0"/>
        <v>0</v>
      </c>
      <c r="G54" s="69" t="s">
        <v>6</v>
      </c>
    </row>
    <row r="55" spans="1:7" ht="21" x14ac:dyDescent="0.15">
      <c r="A55" s="61" t="s">
        <v>209</v>
      </c>
      <c r="B55" s="38" t="s">
        <v>132</v>
      </c>
      <c r="C55" s="61" t="s">
        <v>37</v>
      </c>
      <c r="D55" s="52">
        <v>9</v>
      </c>
      <c r="E55" s="52"/>
      <c r="F55" s="62">
        <f t="shared" si="0"/>
        <v>0</v>
      </c>
      <c r="G55" s="69" t="s">
        <v>6</v>
      </c>
    </row>
    <row r="56" spans="1:7" ht="21" x14ac:dyDescent="0.15">
      <c r="A56" s="61" t="s">
        <v>210</v>
      </c>
      <c r="B56" s="38" t="s">
        <v>133</v>
      </c>
      <c r="C56" s="61" t="s">
        <v>18</v>
      </c>
      <c r="D56" s="52">
        <v>1</v>
      </c>
      <c r="E56" s="52"/>
      <c r="F56" s="62">
        <f t="shared" si="0"/>
        <v>0</v>
      </c>
      <c r="G56" s="69" t="s">
        <v>1</v>
      </c>
    </row>
    <row r="57" spans="1:7" ht="21" x14ac:dyDescent="0.15">
      <c r="A57" s="61" t="s">
        <v>211</v>
      </c>
      <c r="B57" s="38" t="s">
        <v>112</v>
      </c>
      <c r="C57" s="61" t="s">
        <v>18</v>
      </c>
      <c r="D57" s="52">
        <v>2</v>
      </c>
      <c r="E57" s="52"/>
      <c r="F57" s="62">
        <f t="shared" si="0"/>
        <v>0</v>
      </c>
      <c r="G57" s="69" t="s">
        <v>6</v>
      </c>
    </row>
    <row r="58" spans="1:7" ht="42" x14ac:dyDescent="0.15">
      <c r="A58" s="61" t="s">
        <v>212</v>
      </c>
      <c r="B58" s="38" t="s">
        <v>134</v>
      </c>
      <c r="C58" s="61" t="s">
        <v>18</v>
      </c>
      <c r="D58" s="52">
        <v>1</v>
      </c>
      <c r="E58" s="52"/>
      <c r="F58" s="62">
        <f t="shared" si="0"/>
        <v>0</v>
      </c>
      <c r="G58" s="69" t="s">
        <v>1</v>
      </c>
    </row>
    <row r="59" spans="1:7" ht="21" x14ac:dyDescent="0.15">
      <c r="A59" s="61" t="s">
        <v>213</v>
      </c>
      <c r="B59" s="38" t="s">
        <v>135</v>
      </c>
      <c r="C59" s="61" t="s">
        <v>18</v>
      </c>
      <c r="D59" s="52">
        <v>1</v>
      </c>
      <c r="E59" s="52"/>
      <c r="F59" s="62">
        <f t="shared" si="0"/>
        <v>0</v>
      </c>
      <c r="G59" s="69" t="s">
        <v>136</v>
      </c>
    </row>
    <row r="60" spans="1:7" ht="21" x14ac:dyDescent="0.15">
      <c r="A60" s="61" t="s">
        <v>214</v>
      </c>
      <c r="B60" s="38" t="s">
        <v>1863</v>
      </c>
      <c r="C60" s="61" t="s">
        <v>18</v>
      </c>
      <c r="D60" s="52">
        <v>4</v>
      </c>
      <c r="E60" s="52"/>
      <c r="F60" s="62">
        <f t="shared" si="0"/>
        <v>0</v>
      </c>
      <c r="G60" s="69" t="s">
        <v>6</v>
      </c>
    </row>
    <row r="61" spans="1:7" ht="21" x14ac:dyDescent="0.15">
      <c r="A61" s="61" t="s">
        <v>215</v>
      </c>
      <c r="B61" s="38" t="s">
        <v>138</v>
      </c>
      <c r="C61" s="61" t="s">
        <v>18</v>
      </c>
      <c r="D61" s="52">
        <v>2</v>
      </c>
      <c r="E61" s="52"/>
      <c r="F61" s="62">
        <f t="shared" si="0"/>
        <v>0</v>
      </c>
      <c r="G61" s="69" t="s">
        <v>6</v>
      </c>
    </row>
    <row r="62" spans="1:7" ht="21" x14ac:dyDescent="0.15">
      <c r="A62" s="61" t="s">
        <v>216</v>
      </c>
      <c r="B62" s="38" t="s">
        <v>28</v>
      </c>
      <c r="C62" s="61" t="s">
        <v>18</v>
      </c>
      <c r="D62" s="52">
        <v>176</v>
      </c>
      <c r="E62" s="52"/>
      <c r="F62" s="62">
        <f t="shared" si="0"/>
        <v>0</v>
      </c>
      <c r="G62" s="69" t="s">
        <v>6</v>
      </c>
    </row>
    <row r="63" spans="1:7" ht="31.5" x14ac:dyDescent="0.15">
      <c r="A63" s="61" t="s">
        <v>217</v>
      </c>
      <c r="B63" s="38" t="s">
        <v>139</v>
      </c>
      <c r="C63" s="61" t="s">
        <v>37</v>
      </c>
      <c r="D63" s="52">
        <v>1</v>
      </c>
      <c r="E63" s="52"/>
      <c r="F63" s="62">
        <f t="shared" si="0"/>
        <v>0</v>
      </c>
      <c r="G63" s="69" t="s">
        <v>1</v>
      </c>
    </row>
    <row r="64" spans="1:7" ht="31.5" x14ac:dyDescent="0.15">
      <c r="A64" s="61" t="s">
        <v>218</v>
      </c>
      <c r="B64" s="38" t="s">
        <v>29</v>
      </c>
      <c r="C64" s="61" t="s">
        <v>30</v>
      </c>
      <c r="D64" s="52">
        <v>2</v>
      </c>
      <c r="E64" s="52"/>
      <c r="F64" s="62">
        <f t="shared" si="0"/>
        <v>0</v>
      </c>
      <c r="G64" s="69" t="s">
        <v>6</v>
      </c>
    </row>
    <row r="65" spans="1:7" ht="21" x14ac:dyDescent="0.15">
      <c r="A65" s="61" t="s">
        <v>219</v>
      </c>
      <c r="B65" s="38" t="s">
        <v>31</v>
      </c>
      <c r="C65" s="61" t="s">
        <v>30</v>
      </c>
      <c r="D65" s="52">
        <v>0.4</v>
      </c>
      <c r="E65" s="52"/>
      <c r="F65" s="62">
        <f t="shared" si="0"/>
        <v>0</v>
      </c>
      <c r="G65" s="69" t="s">
        <v>6</v>
      </c>
    </row>
    <row r="66" spans="1:7" ht="31.5" x14ac:dyDescent="0.15">
      <c r="A66" s="61" t="s">
        <v>220</v>
      </c>
      <c r="B66" s="38" t="s">
        <v>32</v>
      </c>
      <c r="C66" s="61" t="s">
        <v>30</v>
      </c>
      <c r="D66" s="52">
        <v>2.4</v>
      </c>
      <c r="E66" s="52"/>
      <c r="F66" s="62">
        <f t="shared" si="0"/>
        <v>0</v>
      </c>
      <c r="G66" s="69" t="s">
        <v>33</v>
      </c>
    </row>
    <row r="67" spans="1:7" ht="31.5" x14ac:dyDescent="0.15">
      <c r="A67" s="61" t="s">
        <v>221</v>
      </c>
      <c r="B67" s="38" t="s">
        <v>34</v>
      </c>
      <c r="C67" s="61" t="s">
        <v>30</v>
      </c>
      <c r="D67" s="52">
        <v>2.4</v>
      </c>
      <c r="E67" s="52"/>
      <c r="F67" s="62">
        <f t="shared" si="0"/>
        <v>0</v>
      </c>
      <c r="G67" s="69" t="s">
        <v>33</v>
      </c>
    </row>
    <row r="68" spans="1:7" x14ac:dyDescent="0.15">
      <c r="A68" s="61" t="s">
        <v>222</v>
      </c>
      <c r="B68" s="38" t="s">
        <v>35</v>
      </c>
      <c r="C68" s="61" t="s">
        <v>30</v>
      </c>
      <c r="D68" s="52">
        <v>2.4</v>
      </c>
      <c r="E68" s="52"/>
      <c r="F68" s="62">
        <f t="shared" si="0"/>
        <v>0</v>
      </c>
      <c r="G68" s="69" t="s">
        <v>1</v>
      </c>
    </row>
    <row r="69" spans="1:7" x14ac:dyDescent="0.15">
      <c r="A69" s="150" t="s">
        <v>41</v>
      </c>
      <c r="B69" s="139" t="s">
        <v>239</v>
      </c>
      <c r="C69" s="150" t="s">
        <v>1</v>
      </c>
      <c r="D69" s="145"/>
      <c r="E69" s="145"/>
      <c r="F69" s="166"/>
      <c r="G69" s="167" t="s">
        <v>1</v>
      </c>
    </row>
    <row r="70" spans="1:7" x14ac:dyDescent="0.15">
      <c r="A70" s="119" t="s">
        <v>47</v>
      </c>
      <c r="B70" s="40" t="s">
        <v>44</v>
      </c>
      <c r="C70" s="118" t="s">
        <v>1</v>
      </c>
      <c r="D70" s="48"/>
      <c r="E70" s="48"/>
      <c r="F70" s="169">
        <f>SUM(F71:F104)</f>
        <v>0</v>
      </c>
      <c r="G70" s="168" t="s">
        <v>1</v>
      </c>
    </row>
    <row r="71" spans="1:7" ht="31.5" x14ac:dyDescent="0.15">
      <c r="A71" s="61" t="s">
        <v>48</v>
      </c>
      <c r="B71" s="38" t="s">
        <v>97</v>
      </c>
      <c r="C71" s="61" t="s">
        <v>5</v>
      </c>
      <c r="D71" s="52">
        <v>16</v>
      </c>
      <c r="E71" s="52"/>
      <c r="F71" s="62">
        <f t="shared" ref="F71:F104" si="1">D71*E71</f>
        <v>0</v>
      </c>
      <c r="G71" s="69" t="s">
        <v>6</v>
      </c>
    </row>
    <row r="72" spans="1:7" ht="31.5" x14ac:dyDescent="0.15">
      <c r="A72" s="61" t="s">
        <v>49</v>
      </c>
      <c r="B72" s="38" t="s">
        <v>99</v>
      </c>
      <c r="C72" s="61" t="s">
        <v>5</v>
      </c>
      <c r="D72" s="52">
        <v>14</v>
      </c>
      <c r="E72" s="52"/>
      <c r="F72" s="62">
        <f t="shared" si="1"/>
        <v>0</v>
      </c>
      <c r="G72" s="69" t="s">
        <v>6</v>
      </c>
    </row>
    <row r="73" spans="1:7" ht="31.5" x14ac:dyDescent="0.15">
      <c r="A73" s="61" t="s">
        <v>50</v>
      </c>
      <c r="B73" s="38" t="s">
        <v>100</v>
      </c>
      <c r="C73" s="61" t="s">
        <v>5</v>
      </c>
      <c r="D73" s="52">
        <v>340</v>
      </c>
      <c r="E73" s="52"/>
      <c r="F73" s="62">
        <f t="shared" si="1"/>
        <v>0</v>
      </c>
      <c r="G73" s="69" t="s">
        <v>6</v>
      </c>
    </row>
    <row r="74" spans="1:7" ht="31.5" x14ac:dyDescent="0.15">
      <c r="A74" s="61" t="s">
        <v>51</v>
      </c>
      <c r="B74" s="38" t="s">
        <v>101</v>
      </c>
      <c r="C74" s="61" t="s">
        <v>5</v>
      </c>
      <c r="D74" s="52">
        <v>98</v>
      </c>
      <c r="E74" s="52"/>
      <c r="F74" s="62">
        <f t="shared" si="1"/>
        <v>0</v>
      </c>
      <c r="G74" s="69" t="s">
        <v>6</v>
      </c>
    </row>
    <row r="75" spans="1:7" ht="21" x14ac:dyDescent="0.15">
      <c r="A75" s="61" t="s">
        <v>52</v>
      </c>
      <c r="B75" s="38" t="s">
        <v>7</v>
      </c>
      <c r="C75" s="61" t="s">
        <v>5</v>
      </c>
      <c r="D75" s="52">
        <v>468</v>
      </c>
      <c r="E75" s="52"/>
      <c r="F75" s="62">
        <f t="shared" si="1"/>
        <v>0</v>
      </c>
      <c r="G75" s="69" t="s">
        <v>8</v>
      </c>
    </row>
    <row r="76" spans="1:7" x14ac:dyDescent="0.15">
      <c r="A76" s="61" t="s">
        <v>53</v>
      </c>
      <c r="B76" s="38" t="s">
        <v>14</v>
      </c>
      <c r="C76" s="61" t="s">
        <v>5</v>
      </c>
      <c r="D76" s="52">
        <v>468</v>
      </c>
      <c r="E76" s="52"/>
      <c r="F76" s="62">
        <f t="shared" si="1"/>
        <v>0</v>
      </c>
      <c r="G76" s="69" t="s">
        <v>1</v>
      </c>
    </row>
    <row r="77" spans="1:7" ht="31.5" x14ac:dyDescent="0.15">
      <c r="A77" s="61" t="s">
        <v>54</v>
      </c>
      <c r="B77" s="38" t="s">
        <v>102</v>
      </c>
      <c r="C77" s="61" t="s">
        <v>5</v>
      </c>
      <c r="D77" s="52">
        <v>16</v>
      </c>
      <c r="E77" s="52"/>
      <c r="F77" s="62">
        <f t="shared" si="1"/>
        <v>0</v>
      </c>
      <c r="G77" s="69" t="s">
        <v>16</v>
      </c>
    </row>
    <row r="78" spans="1:7" ht="31.5" x14ac:dyDescent="0.15">
      <c r="A78" s="61" t="s">
        <v>55</v>
      </c>
      <c r="B78" s="38" t="s">
        <v>104</v>
      </c>
      <c r="C78" s="61" t="s">
        <v>5</v>
      </c>
      <c r="D78" s="52">
        <v>14</v>
      </c>
      <c r="E78" s="52"/>
      <c r="F78" s="62">
        <f t="shared" si="1"/>
        <v>0</v>
      </c>
      <c r="G78" s="69" t="s">
        <v>16</v>
      </c>
    </row>
    <row r="79" spans="1:7" ht="31.5" x14ac:dyDescent="0.15">
      <c r="A79" s="61" t="s">
        <v>56</v>
      </c>
      <c r="B79" s="38" t="s">
        <v>105</v>
      </c>
      <c r="C79" s="61" t="s">
        <v>5</v>
      </c>
      <c r="D79" s="52">
        <v>340</v>
      </c>
      <c r="E79" s="52"/>
      <c r="F79" s="62">
        <f t="shared" si="1"/>
        <v>0</v>
      </c>
      <c r="G79" s="69" t="s">
        <v>16</v>
      </c>
    </row>
    <row r="80" spans="1:7" ht="31.5" x14ac:dyDescent="0.15">
      <c r="A80" s="61" t="s">
        <v>57</v>
      </c>
      <c r="B80" s="38" t="s">
        <v>106</v>
      </c>
      <c r="C80" s="61" t="s">
        <v>5</v>
      </c>
      <c r="D80" s="52">
        <v>98</v>
      </c>
      <c r="E80" s="52"/>
      <c r="F80" s="62">
        <f t="shared" si="1"/>
        <v>0</v>
      </c>
      <c r="G80" s="69" t="s">
        <v>16</v>
      </c>
    </row>
    <row r="81" spans="1:7" ht="21" x14ac:dyDescent="0.15">
      <c r="A81" s="61" t="s">
        <v>58</v>
      </c>
      <c r="B81" s="38" t="s">
        <v>115</v>
      </c>
      <c r="C81" s="61" t="s">
        <v>18</v>
      </c>
      <c r="D81" s="52">
        <v>2</v>
      </c>
      <c r="E81" s="52"/>
      <c r="F81" s="62">
        <f t="shared" si="1"/>
        <v>0</v>
      </c>
      <c r="G81" s="69" t="s">
        <v>6</v>
      </c>
    </row>
    <row r="82" spans="1:7" ht="21" x14ac:dyDescent="0.15">
      <c r="A82" s="61" t="s">
        <v>59</v>
      </c>
      <c r="B82" s="38" t="s">
        <v>117</v>
      </c>
      <c r="C82" s="61" t="s">
        <v>18</v>
      </c>
      <c r="D82" s="52">
        <v>4</v>
      </c>
      <c r="E82" s="52"/>
      <c r="F82" s="62">
        <f t="shared" si="1"/>
        <v>0</v>
      </c>
      <c r="G82" s="69" t="s">
        <v>6</v>
      </c>
    </row>
    <row r="83" spans="1:7" ht="21" x14ac:dyDescent="0.15">
      <c r="A83" s="61" t="s">
        <v>60</v>
      </c>
      <c r="B83" s="38" t="s">
        <v>118</v>
      </c>
      <c r="C83" s="61" t="s">
        <v>18</v>
      </c>
      <c r="D83" s="52">
        <v>12</v>
      </c>
      <c r="E83" s="52"/>
      <c r="F83" s="62">
        <f t="shared" si="1"/>
        <v>0</v>
      </c>
      <c r="G83" s="69" t="s">
        <v>6</v>
      </c>
    </row>
    <row r="84" spans="1:7" ht="21" x14ac:dyDescent="0.15">
      <c r="A84" s="61" t="s">
        <v>173</v>
      </c>
      <c r="B84" s="38" t="s">
        <v>140</v>
      </c>
      <c r="C84" s="61" t="s">
        <v>18</v>
      </c>
      <c r="D84" s="52">
        <v>2</v>
      </c>
      <c r="E84" s="52"/>
      <c r="F84" s="62">
        <f t="shared" si="1"/>
        <v>0</v>
      </c>
      <c r="G84" s="69" t="s">
        <v>6</v>
      </c>
    </row>
    <row r="85" spans="1:7" ht="52.5" x14ac:dyDescent="0.15">
      <c r="A85" s="61" t="s">
        <v>174</v>
      </c>
      <c r="B85" s="38" t="s">
        <v>141</v>
      </c>
      <c r="C85" s="61" t="s">
        <v>18</v>
      </c>
      <c r="D85" s="52">
        <v>6</v>
      </c>
      <c r="E85" s="52"/>
      <c r="F85" s="62">
        <f t="shared" si="1"/>
        <v>0</v>
      </c>
      <c r="G85" s="69" t="s">
        <v>6</v>
      </c>
    </row>
    <row r="86" spans="1:7" ht="21" x14ac:dyDescent="0.15">
      <c r="A86" s="61" t="s">
        <v>175</v>
      </c>
      <c r="B86" s="38" t="s">
        <v>131</v>
      </c>
      <c r="C86" s="61" t="s">
        <v>18</v>
      </c>
      <c r="D86" s="52">
        <v>8</v>
      </c>
      <c r="E86" s="52"/>
      <c r="F86" s="62">
        <f t="shared" si="1"/>
        <v>0</v>
      </c>
      <c r="G86" s="69" t="s">
        <v>6</v>
      </c>
    </row>
    <row r="87" spans="1:7" ht="21" x14ac:dyDescent="0.15">
      <c r="A87" s="61" t="s">
        <v>176</v>
      </c>
      <c r="B87" s="38" t="s">
        <v>128</v>
      </c>
      <c r="C87" s="61" t="s">
        <v>18</v>
      </c>
      <c r="D87" s="52">
        <v>8</v>
      </c>
      <c r="E87" s="52"/>
      <c r="F87" s="62">
        <f t="shared" si="1"/>
        <v>0</v>
      </c>
      <c r="G87" s="69" t="s">
        <v>6</v>
      </c>
    </row>
    <row r="88" spans="1:7" ht="21" x14ac:dyDescent="0.15">
      <c r="A88" s="61" t="s">
        <v>177</v>
      </c>
      <c r="B88" s="38" t="s">
        <v>133</v>
      </c>
      <c r="C88" s="61" t="s">
        <v>18</v>
      </c>
      <c r="D88" s="52">
        <v>1</v>
      </c>
      <c r="E88" s="52"/>
      <c r="F88" s="62">
        <f t="shared" si="1"/>
        <v>0</v>
      </c>
      <c r="G88" s="69" t="s">
        <v>1</v>
      </c>
    </row>
    <row r="89" spans="1:7" ht="21" x14ac:dyDescent="0.15">
      <c r="A89" s="61" t="s">
        <v>178</v>
      </c>
      <c r="B89" s="38" t="s">
        <v>112</v>
      </c>
      <c r="C89" s="61" t="s">
        <v>18</v>
      </c>
      <c r="D89" s="52">
        <v>2</v>
      </c>
      <c r="E89" s="52"/>
      <c r="F89" s="62">
        <f t="shared" si="1"/>
        <v>0</v>
      </c>
      <c r="G89" s="69" t="s">
        <v>6</v>
      </c>
    </row>
    <row r="90" spans="1:7" ht="31.5" x14ac:dyDescent="0.15">
      <c r="A90" s="61" t="s">
        <v>179</v>
      </c>
      <c r="B90" s="38" t="s">
        <v>142</v>
      </c>
      <c r="C90" s="61" t="s">
        <v>37</v>
      </c>
      <c r="D90" s="52">
        <v>1</v>
      </c>
      <c r="E90" s="52"/>
      <c r="F90" s="62">
        <f t="shared" si="1"/>
        <v>0</v>
      </c>
      <c r="G90" s="69" t="s">
        <v>1</v>
      </c>
    </row>
    <row r="91" spans="1:7" ht="42" x14ac:dyDescent="0.15">
      <c r="A91" s="61" t="s">
        <v>180</v>
      </c>
      <c r="B91" s="38" t="s">
        <v>134</v>
      </c>
      <c r="C91" s="61" t="s">
        <v>18</v>
      </c>
      <c r="D91" s="52">
        <v>1</v>
      </c>
      <c r="E91" s="52"/>
      <c r="F91" s="62">
        <f t="shared" si="1"/>
        <v>0</v>
      </c>
      <c r="G91" s="69" t="s">
        <v>1</v>
      </c>
    </row>
    <row r="92" spans="1:7" ht="21" x14ac:dyDescent="0.15">
      <c r="A92" s="61" t="s">
        <v>181</v>
      </c>
      <c r="B92" s="38" t="s">
        <v>135</v>
      </c>
      <c r="C92" s="61" t="s">
        <v>18</v>
      </c>
      <c r="D92" s="52">
        <v>1</v>
      </c>
      <c r="E92" s="52"/>
      <c r="F92" s="62">
        <f t="shared" si="1"/>
        <v>0</v>
      </c>
      <c r="G92" s="69" t="s">
        <v>136</v>
      </c>
    </row>
    <row r="93" spans="1:7" ht="21" x14ac:dyDescent="0.15">
      <c r="A93" s="61" t="s">
        <v>182</v>
      </c>
      <c r="B93" s="38" t="s">
        <v>137</v>
      </c>
      <c r="C93" s="61" t="s">
        <v>18</v>
      </c>
      <c r="D93" s="52">
        <v>4</v>
      </c>
      <c r="E93" s="52"/>
      <c r="F93" s="62">
        <f t="shared" si="1"/>
        <v>0</v>
      </c>
      <c r="G93" s="69" t="s">
        <v>6</v>
      </c>
    </row>
    <row r="94" spans="1:7" ht="21" x14ac:dyDescent="0.15">
      <c r="A94" s="61" t="s">
        <v>183</v>
      </c>
      <c r="B94" s="38" t="s">
        <v>138</v>
      </c>
      <c r="C94" s="61" t="s">
        <v>18</v>
      </c>
      <c r="D94" s="52">
        <v>2</v>
      </c>
      <c r="E94" s="52"/>
      <c r="F94" s="62">
        <f t="shared" si="1"/>
        <v>0</v>
      </c>
      <c r="G94" s="69" t="s">
        <v>6</v>
      </c>
    </row>
    <row r="95" spans="1:7" ht="31.5" x14ac:dyDescent="0.15">
      <c r="A95" s="61" t="s">
        <v>184</v>
      </c>
      <c r="B95" s="38" t="s">
        <v>29</v>
      </c>
      <c r="C95" s="61" t="s">
        <v>30</v>
      </c>
      <c r="D95" s="52">
        <v>0.4</v>
      </c>
      <c r="E95" s="52"/>
      <c r="F95" s="62">
        <f t="shared" si="1"/>
        <v>0</v>
      </c>
      <c r="G95" s="69" t="s">
        <v>6</v>
      </c>
    </row>
    <row r="96" spans="1:7" ht="21" x14ac:dyDescent="0.15">
      <c r="A96" s="61" t="s">
        <v>185</v>
      </c>
      <c r="B96" s="38" t="s">
        <v>31</v>
      </c>
      <c r="C96" s="61" t="s">
        <v>30</v>
      </c>
      <c r="D96" s="52">
        <v>0.1</v>
      </c>
      <c r="E96" s="52"/>
      <c r="F96" s="62">
        <f t="shared" si="1"/>
        <v>0</v>
      </c>
      <c r="G96" s="69" t="s">
        <v>6</v>
      </c>
    </row>
    <row r="97" spans="1:7" ht="31.5" x14ac:dyDescent="0.15">
      <c r="A97" s="61" t="s">
        <v>186</v>
      </c>
      <c r="B97" s="38" t="s">
        <v>32</v>
      </c>
      <c r="C97" s="61" t="s">
        <v>30</v>
      </c>
      <c r="D97" s="52">
        <v>0.5</v>
      </c>
      <c r="E97" s="52"/>
      <c r="F97" s="62">
        <f t="shared" si="1"/>
        <v>0</v>
      </c>
      <c r="G97" s="69" t="s">
        <v>33</v>
      </c>
    </row>
    <row r="98" spans="1:7" ht="31.5" x14ac:dyDescent="0.15">
      <c r="A98" s="61" t="s">
        <v>187</v>
      </c>
      <c r="B98" s="38" t="s">
        <v>34</v>
      </c>
      <c r="C98" s="61" t="s">
        <v>30</v>
      </c>
      <c r="D98" s="52">
        <v>0.5</v>
      </c>
      <c r="E98" s="52"/>
      <c r="F98" s="62">
        <f t="shared" si="1"/>
        <v>0</v>
      </c>
      <c r="G98" s="69" t="s">
        <v>33</v>
      </c>
    </row>
    <row r="99" spans="1:7" x14ac:dyDescent="0.15">
      <c r="A99" s="61" t="s">
        <v>188</v>
      </c>
      <c r="B99" s="38" t="s">
        <v>35</v>
      </c>
      <c r="C99" s="61" t="s">
        <v>30</v>
      </c>
      <c r="D99" s="52">
        <v>0.5</v>
      </c>
      <c r="E99" s="52"/>
      <c r="F99" s="62">
        <f t="shared" si="1"/>
        <v>0</v>
      </c>
      <c r="G99" s="69" t="s">
        <v>1</v>
      </c>
    </row>
    <row r="100" spans="1:7" ht="31.5" x14ac:dyDescent="0.15">
      <c r="A100" s="61" t="s">
        <v>189</v>
      </c>
      <c r="B100" s="38" t="s">
        <v>29</v>
      </c>
      <c r="C100" s="61" t="s">
        <v>30</v>
      </c>
      <c r="D100" s="52">
        <v>0.2</v>
      </c>
      <c r="E100" s="52"/>
      <c r="F100" s="62">
        <f t="shared" si="1"/>
        <v>0</v>
      </c>
      <c r="G100" s="69" t="s">
        <v>6</v>
      </c>
    </row>
    <row r="101" spans="1:7" ht="21" x14ac:dyDescent="0.15">
      <c r="A101" s="61" t="s">
        <v>190</v>
      </c>
      <c r="B101" s="38" t="s">
        <v>31</v>
      </c>
      <c r="C101" s="61" t="s">
        <v>30</v>
      </c>
      <c r="D101" s="52">
        <v>0.05</v>
      </c>
      <c r="E101" s="52"/>
      <c r="F101" s="62">
        <f t="shared" si="1"/>
        <v>0</v>
      </c>
      <c r="G101" s="69" t="s">
        <v>6</v>
      </c>
    </row>
    <row r="102" spans="1:7" ht="31.5" x14ac:dyDescent="0.15">
      <c r="A102" s="61" t="s">
        <v>191</v>
      </c>
      <c r="B102" s="38" t="s">
        <v>32</v>
      </c>
      <c r="C102" s="61" t="s">
        <v>30</v>
      </c>
      <c r="D102" s="52">
        <v>0.25</v>
      </c>
      <c r="E102" s="52"/>
      <c r="F102" s="62">
        <f t="shared" si="1"/>
        <v>0</v>
      </c>
      <c r="G102" s="69" t="s">
        <v>33</v>
      </c>
    </row>
    <row r="103" spans="1:7" ht="31.5" x14ac:dyDescent="0.15">
      <c r="A103" s="61" t="s">
        <v>192</v>
      </c>
      <c r="B103" s="38" t="s">
        <v>34</v>
      </c>
      <c r="C103" s="61" t="s">
        <v>30</v>
      </c>
      <c r="D103" s="52">
        <v>0.25</v>
      </c>
      <c r="E103" s="52"/>
      <c r="F103" s="62">
        <f t="shared" si="1"/>
        <v>0</v>
      </c>
      <c r="G103" s="69" t="s">
        <v>33</v>
      </c>
    </row>
    <row r="104" spans="1:7" x14ac:dyDescent="0.15">
      <c r="A104" s="61" t="s">
        <v>193</v>
      </c>
      <c r="B104" s="38" t="s">
        <v>35</v>
      </c>
      <c r="C104" s="61" t="s">
        <v>30</v>
      </c>
      <c r="D104" s="52">
        <v>0.25</v>
      </c>
      <c r="E104" s="52"/>
      <c r="F104" s="62">
        <f t="shared" si="1"/>
        <v>0</v>
      </c>
      <c r="G104" s="69" t="s">
        <v>1</v>
      </c>
    </row>
    <row r="105" spans="1:7" x14ac:dyDescent="0.15">
      <c r="A105" s="150" t="s">
        <v>42</v>
      </c>
      <c r="B105" s="139" t="s">
        <v>46</v>
      </c>
      <c r="C105" s="150" t="s">
        <v>1</v>
      </c>
      <c r="D105" s="145"/>
      <c r="E105" s="145"/>
      <c r="F105" s="166"/>
      <c r="G105" s="167" t="s">
        <v>1</v>
      </c>
    </row>
    <row r="106" spans="1:7" x14ac:dyDescent="0.15">
      <c r="A106" s="119" t="s">
        <v>45</v>
      </c>
      <c r="B106" s="40" t="s">
        <v>3</v>
      </c>
      <c r="C106" s="118" t="s">
        <v>1</v>
      </c>
      <c r="D106" s="48"/>
      <c r="E106" s="48"/>
      <c r="F106" s="169">
        <f>SUM(F107:F126)</f>
        <v>0</v>
      </c>
      <c r="G106" s="168" t="s">
        <v>1</v>
      </c>
    </row>
    <row r="107" spans="1:7" ht="21" x14ac:dyDescent="0.15">
      <c r="A107" s="61" t="s">
        <v>151</v>
      </c>
      <c r="B107" s="38" t="s">
        <v>143</v>
      </c>
      <c r="C107" s="61" t="s">
        <v>5</v>
      </c>
      <c r="D107" s="52">
        <v>8</v>
      </c>
      <c r="E107" s="52"/>
      <c r="F107" s="62">
        <f t="shared" ref="F107:F126" si="2">D107*E107</f>
        <v>0</v>
      </c>
      <c r="G107" s="69" t="s">
        <v>6</v>
      </c>
    </row>
    <row r="108" spans="1:7" ht="21" x14ac:dyDescent="0.15">
      <c r="A108" s="61" t="s">
        <v>152</v>
      </c>
      <c r="B108" s="38" t="s">
        <v>144</v>
      </c>
      <c r="C108" s="61" t="s">
        <v>5</v>
      </c>
      <c r="D108" s="52">
        <v>1</v>
      </c>
      <c r="E108" s="52"/>
      <c r="F108" s="62">
        <f t="shared" si="2"/>
        <v>0</v>
      </c>
      <c r="G108" s="69" t="s">
        <v>6</v>
      </c>
    </row>
    <row r="109" spans="1:7" ht="21" x14ac:dyDescent="0.15">
      <c r="A109" s="61" t="s">
        <v>153</v>
      </c>
      <c r="B109" s="38" t="s">
        <v>7</v>
      </c>
      <c r="C109" s="61" t="s">
        <v>5</v>
      </c>
      <c r="D109" s="52">
        <v>9</v>
      </c>
      <c r="E109" s="52"/>
      <c r="F109" s="62">
        <f t="shared" si="2"/>
        <v>0</v>
      </c>
      <c r="G109" s="69" t="s">
        <v>8</v>
      </c>
    </row>
    <row r="110" spans="1:7" ht="21" x14ac:dyDescent="0.15">
      <c r="A110" s="61" t="s">
        <v>154</v>
      </c>
      <c r="B110" s="38" t="s">
        <v>36</v>
      </c>
      <c r="C110" s="61" t="s">
        <v>5</v>
      </c>
      <c r="D110" s="52">
        <v>336.3</v>
      </c>
      <c r="E110" s="52"/>
      <c r="F110" s="62">
        <f t="shared" si="2"/>
        <v>0</v>
      </c>
      <c r="G110" s="69" t="s">
        <v>6</v>
      </c>
    </row>
    <row r="111" spans="1:7" ht="31.5" x14ac:dyDescent="0.15">
      <c r="A111" s="61" t="s">
        <v>155</v>
      </c>
      <c r="B111" s="38" t="s">
        <v>11</v>
      </c>
      <c r="C111" s="61" t="s">
        <v>12</v>
      </c>
      <c r="D111" s="52">
        <v>1</v>
      </c>
      <c r="E111" s="52"/>
      <c r="F111" s="62">
        <f t="shared" si="2"/>
        <v>0</v>
      </c>
      <c r="G111" s="69" t="s">
        <v>6</v>
      </c>
    </row>
    <row r="112" spans="1:7" ht="31.5" x14ac:dyDescent="0.15">
      <c r="A112" s="61" t="s">
        <v>156</v>
      </c>
      <c r="B112" s="38" t="s">
        <v>13</v>
      </c>
      <c r="C112" s="61" t="s">
        <v>5</v>
      </c>
      <c r="D112" s="52">
        <v>336.3</v>
      </c>
      <c r="E112" s="52"/>
      <c r="F112" s="62">
        <f t="shared" si="2"/>
        <v>0</v>
      </c>
      <c r="G112" s="69" t="s">
        <v>6</v>
      </c>
    </row>
    <row r="113" spans="1:7" ht="16.5" customHeight="1" x14ac:dyDescent="0.15">
      <c r="A113" s="61" t="s">
        <v>157</v>
      </c>
      <c r="B113" s="38" t="s">
        <v>14</v>
      </c>
      <c r="C113" s="61" t="s">
        <v>5</v>
      </c>
      <c r="D113" s="52">
        <v>345.3</v>
      </c>
      <c r="E113" s="52"/>
      <c r="F113" s="62">
        <f t="shared" si="2"/>
        <v>0</v>
      </c>
      <c r="G113" s="69" t="s">
        <v>1</v>
      </c>
    </row>
    <row r="114" spans="1:7" ht="31.5" x14ac:dyDescent="0.15">
      <c r="A114" s="61" t="s">
        <v>158</v>
      </c>
      <c r="B114" s="38" t="s">
        <v>17</v>
      </c>
      <c r="C114" s="61" t="s">
        <v>5</v>
      </c>
      <c r="D114" s="52">
        <v>333.6</v>
      </c>
      <c r="E114" s="52"/>
      <c r="F114" s="62">
        <f t="shared" si="2"/>
        <v>0</v>
      </c>
      <c r="G114" s="69" t="s">
        <v>16</v>
      </c>
    </row>
    <row r="115" spans="1:7" ht="31.5" x14ac:dyDescent="0.15">
      <c r="A115" s="61" t="s">
        <v>159</v>
      </c>
      <c r="B115" s="38" t="s">
        <v>145</v>
      </c>
      <c r="C115" s="61" t="s">
        <v>5</v>
      </c>
      <c r="D115" s="52">
        <v>8</v>
      </c>
      <c r="E115" s="52"/>
      <c r="F115" s="62">
        <f t="shared" si="2"/>
        <v>0</v>
      </c>
      <c r="G115" s="69" t="s">
        <v>16</v>
      </c>
    </row>
    <row r="116" spans="1:7" ht="31.5" x14ac:dyDescent="0.15">
      <c r="A116" s="61" t="s">
        <v>160</v>
      </c>
      <c r="B116" s="38" t="s">
        <v>146</v>
      </c>
      <c r="C116" s="61" t="s">
        <v>5</v>
      </c>
      <c r="D116" s="52">
        <v>1</v>
      </c>
      <c r="E116" s="52"/>
      <c r="F116" s="62">
        <f t="shared" si="2"/>
        <v>0</v>
      </c>
      <c r="G116" s="69" t="s">
        <v>16</v>
      </c>
    </row>
    <row r="117" spans="1:7" ht="21" x14ac:dyDescent="0.15">
      <c r="A117" s="61" t="s">
        <v>161</v>
      </c>
      <c r="B117" s="38" t="s">
        <v>147</v>
      </c>
      <c r="C117" s="61" t="s">
        <v>18</v>
      </c>
      <c r="D117" s="52">
        <v>117</v>
      </c>
      <c r="E117" s="52"/>
      <c r="F117" s="62">
        <f t="shared" si="2"/>
        <v>0</v>
      </c>
      <c r="G117" s="69" t="s">
        <v>6</v>
      </c>
    </row>
    <row r="118" spans="1:7" ht="21" x14ac:dyDescent="0.15">
      <c r="A118" s="61" t="s">
        <v>162</v>
      </c>
      <c r="B118" s="38" t="s">
        <v>148</v>
      </c>
      <c r="C118" s="61" t="s">
        <v>18</v>
      </c>
      <c r="D118" s="52">
        <v>1</v>
      </c>
      <c r="E118" s="52"/>
      <c r="F118" s="62">
        <f t="shared" si="2"/>
        <v>0</v>
      </c>
      <c r="G118" s="69" t="s">
        <v>6</v>
      </c>
    </row>
    <row r="119" spans="1:7" ht="21" x14ac:dyDescent="0.15">
      <c r="A119" s="61" t="s">
        <v>163</v>
      </c>
      <c r="B119" s="38" t="s">
        <v>149</v>
      </c>
      <c r="C119" s="61" t="s">
        <v>18</v>
      </c>
      <c r="D119" s="52">
        <v>1</v>
      </c>
      <c r="E119" s="52"/>
      <c r="F119" s="62">
        <f t="shared" si="2"/>
        <v>0</v>
      </c>
      <c r="G119" s="69" t="s">
        <v>6</v>
      </c>
    </row>
    <row r="120" spans="1:7" ht="31.5" x14ac:dyDescent="0.15">
      <c r="A120" s="61" t="s">
        <v>164</v>
      </c>
      <c r="B120" s="38" t="s">
        <v>39</v>
      </c>
      <c r="C120" s="61" t="s">
        <v>18</v>
      </c>
      <c r="D120" s="52">
        <v>109</v>
      </c>
      <c r="E120" s="52"/>
      <c r="F120" s="62">
        <f t="shared" si="2"/>
        <v>0</v>
      </c>
      <c r="G120" s="69" t="s">
        <v>6</v>
      </c>
    </row>
    <row r="121" spans="1:7" ht="31.5" x14ac:dyDescent="0.15">
      <c r="A121" s="61" t="s">
        <v>165</v>
      </c>
      <c r="B121" s="38" t="s">
        <v>150</v>
      </c>
      <c r="C121" s="61" t="s">
        <v>18</v>
      </c>
      <c r="D121" s="52">
        <v>1</v>
      </c>
      <c r="E121" s="52"/>
      <c r="F121" s="62">
        <f t="shared" si="2"/>
        <v>0</v>
      </c>
      <c r="G121" s="69" t="s">
        <v>6</v>
      </c>
    </row>
    <row r="122" spans="1:7" ht="31.5" x14ac:dyDescent="0.15">
      <c r="A122" s="61" t="s">
        <v>166</v>
      </c>
      <c r="B122" s="38" t="s">
        <v>29</v>
      </c>
      <c r="C122" s="61" t="s">
        <v>30</v>
      </c>
      <c r="D122" s="52">
        <v>0.3</v>
      </c>
      <c r="E122" s="52"/>
      <c r="F122" s="62">
        <f t="shared" si="2"/>
        <v>0</v>
      </c>
      <c r="G122" s="69" t="s">
        <v>6</v>
      </c>
    </row>
    <row r="123" spans="1:7" ht="21" x14ac:dyDescent="0.15">
      <c r="A123" s="61" t="s">
        <v>167</v>
      </c>
      <c r="B123" s="38" t="s">
        <v>31</v>
      </c>
      <c r="C123" s="61" t="s">
        <v>30</v>
      </c>
      <c r="D123" s="52">
        <v>0.05</v>
      </c>
      <c r="E123" s="52"/>
      <c r="F123" s="62">
        <f t="shared" si="2"/>
        <v>0</v>
      </c>
      <c r="G123" s="69" t="s">
        <v>6</v>
      </c>
    </row>
    <row r="124" spans="1:7" ht="31.5" x14ac:dyDescent="0.15">
      <c r="A124" s="61" t="s">
        <v>168</v>
      </c>
      <c r="B124" s="38" t="s">
        <v>32</v>
      </c>
      <c r="C124" s="61" t="s">
        <v>30</v>
      </c>
      <c r="D124" s="52">
        <v>0.35</v>
      </c>
      <c r="E124" s="52"/>
      <c r="F124" s="62">
        <f t="shared" si="2"/>
        <v>0</v>
      </c>
      <c r="G124" s="69" t="s">
        <v>33</v>
      </c>
    </row>
    <row r="125" spans="1:7" ht="31.5" x14ac:dyDescent="0.15">
      <c r="A125" s="61" t="s">
        <v>169</v>
      </c>
      <c r="B125" s="38" t="s">
        <v>34</v>
      </c>
      <c r="C125" s="61" t="s">
        <v>30</v>
      </c>
      <c r="D125" s="52">
        <v>0.35</v>
      </c>
      <c r="E125" s="52"/>
      <c r="F125" s="62">
        <f t="shared" si="2"/>
        <v>0</v>
      </c>
      <c r="G125" s="69" t="s">
        <v>33</v>
      </c>
    </row>
    <row r="126" spans="1:7" x14ac:dyDescent="0.15">
      <c r="A126" s="61" t="s">
        <v>170</v>
      </c>
      <c r="B126" s="38" t="s">
        <v>35</v>
      </c>
      <c r="C126" s="61" t="s">
        <v>30</v>
      </c>
      <c r="D126" s="52">
        <v>0.35</v>
      </c>
      <c r="E126" s="52"/>
      <c r="F126" s="62">
        <f t="shared" si="2"/>
        <v>0</v>
      </c>
      <c r="G126" s="69" t="s">
        <v>1</v>
      </c>
    </row>
    <row r="127" spans="1:7" ht="17.25" customHeight="1" x14ac:dyDescent="0.15">
      <c r="A127" s="209" t="s">
        <v>2104</v>
      </c>
      <c r="B127" s="210"/>
      <c r="C127" s="74"/>
      <c r="D127" s="74"/>
      <c r="E127" s="74"/>
      <c r="F127" s="134">
        <f>F106+F70+F6</f>
        <v>0</v>
      </c>
      <c r="G127" s="74"/>
    </row>
  </sheetData>
  <mergeCells count="3">
    <mergeCell ref="A3:G3"/>
    <mergeCell ref="B2:D2"/>
    <mergeCell ref="A127:B12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9CCFF"/>
    <outlinePr summaryBelow="0"/>
  </sheetPr>
  <dimension ref="A1:G41"/>
  <sheetViews>
    <sheetView zoomScale="85" zoomScaleNormal="85" workbookViewId="0">
      <selection activeCell="A3" sqref="A3:G3"/>
    </sheetView>
  </sheetViews>
  <sheetFormatPr defaultColWidth="9.140625" defaultRowHeight="14.25" outlineLevelRow="2" x14ac:dyDescent="0.2"/>
  <cols>
    <col min="1" max="1" width="8.28515625" style="2" customWidth="1"/>
    <col min="2" max="2" width="42" style="2" customWidth="1"/>
    <col min="3" max="3" width="11" style="8" customWidth="1"/>
    <col min="4" max="4" width="15" style="7" customWidth="1"/>
    <col min="5" max="5" width="14.85546875" style="7" customWidth="1"/>
    <col min="6" max="6" width="15.28515625" style="26" customWidth="1"/>
    <col min="7" max="7" width="22.7109375" style="7" customWidth="1"/>
    <col min="8" max="9" width="22.7109375" style="2" customWidth="1"/>
    <col min="10" max="16384" width="9.140625" style="2"/>
  </cols>
  <sheetData>
    <row r="1" spans="1:7" x14ac:dyDescent="0.2">
      <c r="B1" s="106" t="s">
        <v>1864</v>
      </c>
    </row>
    <row r="2" spans="1:7" ht="25.5" customHeight="1" x14ac:dyDescent="0.2">
      <c r="A2" s="170"/>
      <c r="B2" s="213" t="s">
        <v>2179</v>
      </c>
      <c r="C2" s="213"/>
      <c r="D2" s="213"/>
    </row>
    <row r="3" spans="1:7" x14ac:dyDescent="0.2">
      <c r="A3" s="212" t="s">
        <v>2316</v>
      </c>
      <c r="B3" s="212"/>
      <c r="C3" s="212"/>
      <c r="D3" s="212"/>
      <c r="E3" s="212"/>
      <c r="F3" s="212"/>
      <c r="G3" s="212"/>
    </row>
    <row r="4" spans="1:7" ht="34.5" customHeight="1" x14ac:dyDescent="0.2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5.75" x14ac:dyDescent="0.2">
      <c r="A5" s="5" t="s">
        <v>40</v>
      </c>
      <c r="B5" s="3" t="s">
        <v>62</v>
      </c>
      <c r="C5" s="9" t="s">
        <v>1</v>
      </c>
      <c r="D5" s="15"/>
      <c r="E5" s="15"/>
      <c r="F5" s="28"/>
      <c r="G5" s="22" t="s">
        <v>1</v>
      </c>
    </row>
    <row r="6" spans="1:7" ht="15.75" outlineLevel="1" x14ac:dyDescent="0.2">
      <c r="A6" s="6" t="s">
        <v>61</v>
      </c>
      <c r="B6" s="4" t="s">
        <v>44</v>
      </c>
      <c r="C6" s="10" t="s">
        <v>1</v>
      </c>
      <c r="D6" s="16"/>
      <c r="E6" s="16"/>
      <c r="F6" s="20">
        <f>SUM(F7:F27)</f>
        <v>0</v>
      </c>
      <c r="G6" s="23" t="s">
        <v>1</v>
      </c>
    </row>
    <row r="7" spans="1:7" ht="38.25" outlineLevel="2" x14ac:dyDescent="0.2">
      <c r="A7" s="1" t="s">
        <v>63</v>
      </c>
      <c r="B7" s="1" t="s">
        <v>4</v>
      </c>
      <c r="C7" s="11" t="s">
        <v>5</v>
      </c>
      <c r="D7" s="14">
        <v>18</v>
      </c>
      <c r="E7" s="14"/>
      <c r="F7" s="62">
        <f t="shared" ref="F7:F26" si="0">D7*E7</f>
        <v>0</v>
      </c>
      <c r="G7" s="21" t="s">
        <v>6</v>
      </c>
    </row>
    <row r="8" spans="1:7" ht="25.5" outlineLevel="2" x14ac:dyDescent="0.2">
      <c r="A8" s="1" t="s">
        <v>64</v>
      </c>
      <c r="B8" s="1" t="s">
        <v>7</v>
      </c>
      <c r="C8" s="11" t="s">
        <v>5</v>
      </c>
      <c r="D8" s="14">
        <v>18</v>
      </c>
      <c r="E8" s="14"/>
      <c r="F8" s="62">
        <f t="shared" si="0"/>
        <v>0</v>
      </c>
      <c r="G8" s="21" t="s">
        <v>8</v>
      </c>
    </row>
    <row r="9" spans="1:7" ht="25.5" outlineLevel="2" x14ac:dyDescent="0.2">
      <c r="A9" s="1" t="s">
        <v>65</v>
      </c>
      <c r="B9" s="1" t="s">
        <v>9</v>
      </c>
      <c r="C9" s="11" t="s">
        <v>5</v>
      </c>
      <c r="D9" s="14">
        <v>365</v>
      </c>
      <c r="E9" s="14"/>
      <c r="F9" s="62">
        <f t="shared" si="0"/>
        <v>0</v>
      </c>
      <c r="G9" s="21" t="s">
        <v>6</v>
      </c>
    </row>
    <row r="10" spans="1:7" ht="25.5" outlineLevel="2" x14ac:dyDescent="0.2">
      <c r="A10" s="1" t="s">
        <v>66</v>
      </c>
      <c r="B10" s="1" t="s">
        <v>10</v>
      </c>
      <c r="C10" s="11" t="s">
        <v>5</v>
      </c>
      <c r="D10" s="14">
        <v>220</v>
      </c>
      <c r="E10" s="14"/>
      <c r="F10" s="62">
        <f t="shared" si="0"/>
        <v>0</v>
      </c>
      <c r="G10" s="21" t="s">
        <v>6</v>
      </c>
    </row>
    <row r="11" spans="1:7" ht="38.25" outlineLevel="2" x14ac:dyDescent="0.2">
      <c r="A11" s="1" t="s">
        <v>67</v>
      </c>
      <c r="B11" s="1" t="s">
        <v>11</v>
      </c>
      <c r="C11" s="11" t="s">
        <v>12</v>
      </c>
      <c r="D11" s="14">
        <v>1</v>
      </c>
      <c r="E11" s="14"/>
      <c r="F11" s="62">
        <f t="shared" si="0"/>
        <v>0</v>
      </c>
      <c r="G11" s="21" t="s">
        <v>6</v>
      </c>
    </row>
    <row r="12" spans="1:7" ht="38.25" outlineLevel="2" x14ac:dyDescent="0.2">
      <c r="A12" s="1" t="s">
        <v>68</v>
      </c>
      <c r="B12" s="1" t="s">
        <v>13</v>
      </c>
      <c r="C12" s="11" t="s">
        <v>5</v>
      </c>
      <c r="D12" s="14">
        <v>585</v>
      </c>
      <c r="E12" s="14"/>
      <c r="F12" s="62">
        <f t="shared" si="0"/>
        <v>0</v>
      </c>
      <c r="G12" s="21" t="s">
        <v>6</v>
      </c>
    </row>
    <row r="13" spans="1:7" outlineLevel="2" x14ac:dyDescent="0.2">
      <c r="A13" s="1" t="s">
        <v>69</v>
      </c>
      <c r="B13" s="1" t="s">
        <v>14</v>
      </c>
      <c r="C13" s="11" t="s">
        <v>5</v>
      </c>
      <c r="D13" s="14">
        <v>603</v>
      </c>
      <c r="E13" s="14"/>
      <c r="F13" s="62">
        <f t="shared" si="0"/>
        <v>0</v>
      </c>
      <c r="G13" s="21" t="s">
        <v>1</v>
      </c>
    </row>
    <row r="14" spans="1:7" ht="38.25" outlineLevel="2" x14ac:dyDescent="0.2">
      <c r="A14" s="1" t="s">
        <v>70</v>
      </c>
      <c r="B14" s="1" t="s">
        <v>15</v>
      </c>
      <c r="C14" s="11" t="s">
        <v>5</v>
      </c>
      <c r="D14" s="14">
        <v>585</v>
      </c>
      <c r="E14" s="14"/>
      <c r="F14" s="62">
        <f t="shared" si="0"/>
        <v>0</v>
      </c>
      <c r="G14" s="21" t="s">
        <v>16</v>
      </c>
    </row>
    <row r="15" spans="1:7" ht="38.25" outlineLevel="2" x14ac:dyDescent="0.2">
      <c r="A15" s="1" t="s">
        <v>71</v>
      </c>
      <c r="B15" s="1" t="s">
        <v>17</v>
      </c>
      <c r="C15" s="11" t="s">
        <v>5</v>
      </c>
      <c r="D15" s="14">
        <v>18</v>
      </c>
      <c r="E15" s="14"/>
      <c r="F15" s="62">
        <f t="shared" si="0"/>
        <v>0</v>
      </c>
      <c r="G15" s="21" t="s">
        <v>16</v>
      </c>
    </row>
    <row r="16" spans="1:7" ht="25.5" outlineLevel="2" x14ac:dyDescent="0.2">
      <c r="A16" s="1" t="s">
        <v>72</v>
      </c>
      <c r="B16" s="1" t="s">
        <v>21</v>
      </c>
      <c r="C16" s="11" t="s">
        <v>18</v>
      </c>
      <c r="D16" s="14">
        <v>2</v>
      </c>
      <c r="E16" s="14"/>
      <c r="F16" s="62">
        <f t="shared" si="0"/>
        <v>0</v>
      </c>
      <c r="G16" s="21" t="s">
        <v>6</v>
      </c>
    </row>
    <row r="17" spans="1:7" ht="25.5" outlineLevel="2" x14ac:dyDescent="0.2">
      <c r="A17" s="1" t="s">
        <v>73</v>
      </c>
      <c r="B17" s="1" t="s">
        <v>22</v>
      </c>
      <c r="C17" s="11" t="s">
        <v>18</v>
      </c>
      <c r="D17" s="14">
        <v>3</v>
      </c>
      <c r="E17" s="14"/>
      <c r="F17" s="62">
        <f t="shared" si="0"/>
        <v>0</v>
      </c>
      <c r="G17" s="21" t="s">
        <v>6</v>
      </c>
    </row>
    <row r="18" spans="1:7" ht="25.5" outlineLevel="2" x14ac:dyDescent="0.2">
      <c r="A18" s="1" t="s">
        <v>74</v>
      </c>
      <c r="B18" s="1" t="s">
        <v>23</v>
      </c>
      <c r="C18" s="11" t="s">
        <v>18</v>
      </c>
      <c r="D18" s="14">
        <v>1</v>
      </c>
      <c r="E18" s="14"/>
      <c r="F18" s="62">
        <f t="shared" si="0"/>
        <v>0</v>
      </c>
      <c r="G18" s="21" t="s">
        <v>6</v>
      </c>
    </row>
    <row r="19" spans="1:7" ht="38.25" outlineLevel="2" x14ac:dyDescent="0.2">
      <c r="A19" s="1" t="s">
        <v>75</v>
      </c>
      <c r="B19" s="1" t="s">
        <v>24</v>
      </c>
      <c r="C19" s="11" t="s">
        <v>18</v>
      </c>
      <c r="D19" s="14">
        <v>35</v>
      </c>
      <c r="E19" s="14"/>
      <c r="F19" s="62">
        <f t="shared" si="0"/>
        <v>0</v>
      </c>
      <c r="G19" s="21" t="s">
        <v>6</v>
      </c>
    </row>
    <row r="20" spans="1:7" ht="25.5" outlineLevel="2" x14ac:dyDescent="0.2">
      <c r="A20" s="1" t="s">
        <v>76</v>
      </c>
      <c r="B20" s="1" t="s">
        <v>25</v>
      </c>
      <c r="C20" s="11" t="s">
        <v>18</v>
      </c>
      <c r="D20" s="14">
        <v>4</v>
      </c>
      <c r="E20" s="14"/>
      <c r="F20" s="62">
        <f t="shared" si="0"/>
        <v>0</v>
      </c>
      <c r="G20" s="21" t="s">
        <v>6</v>
      </c>
    </row>
    <row r="21" spans="1:7" ht="25.5" outlineLevel="2" x14ac:dyDescent="0.2">
      <c r="A21" s="1" t="s">
        <v>77</v>
      </c>
      <c r="B21" s="1" t="s">
        <v>26</v>
      </c>
      <c r="C21" s="11" t="s">
        <v>18</v>
      </c>
      <c r="D21" s="14">
        <v>4</v>
      </c>
      <c r="E21" s="14"/>
      <c r="F21" s="62">
        <f t="shared" si="0"/>
        <v>0</v>
      </c>
      <c r="G21" s="21" t="s">
        <v>6</v>
      </c>
    </row>
    <row r="22" spans="1:7" ht="25.5" outlineLevel="2" x14ac:dyDescent="0.2">
      <c r="A22" s="1" t="s">
        <v>78</v>
      </c>
      <c r="B22" s="1" t="s">
        <v>28</v>
      </c>
      <c r="C22" s="11" t="s">
        <v>18</v>
      </c>
      <c r="D22" s="14">
        <v>39</v>
      </c>
      <c r="E22" s="14"/>
      <c r="F22" s="62">
        <f t="shared" si="0"/>
        <v>0</v>
      </c>
      <c r="G22" s="21" t="s">
        <v>6</v>
      </c>
    </row>
    <row r="23" spans="1:7" ht="38.25" outlineLevel="2" x14ac:dyDescent="0.2">
      <c r="A23" s="1" t="s">
        <v>79</v>
      </c>
      <c r="B23" s="1" t="s">
        <v>29</v>
      </c>
      <c r="C23" s="11" t="s">
        <v>30</v>
      </c>
      <c r="D23" s="14">
        <v>0.5</v>
      </c>
      <c r="E23" s="14"/>
      <c r="F23" s="62">
        <f t="shared" si="0"/>
        <v>0</v>
      </c>
      <c r="G23" s="21" t="s">
        <v>6</v>
      </c>
    </row>
    <row r="24" spans="1:7" ht="25.5" outlineLevel="2" x14ac:dyDescent="0.2">
      <c r="A24" s="1" t="s">
        <v>80</v>
      </c>
      <c r="B24" s="1" t="s">
        <v>31</v>
      </c>
      <c r="C24" s="11" t="s">
        <v>30</v>
      </c>
      <c r="D24" s="14">
        <v>0.1</v>
      </c>
      <c r="E24" s="14"/>
      <c r="F24" s="62">
        <f t="shared" si="0"/>
        <v>0</v>
      </c>
      <c r="G24" s="21" t="s">
        <v>6</v>
      </c>
    </row>
    <row r="25" spans="1:7" ht="38.25" outlineLevel="2" x14ac:dyDescent="0.2">
      <c r="A25" s="1" t="s">
        <v>81</v>
      </c>
      <c r="B25" s="1" t="s">
        <v>32</v>
      </c>
      <c r="C25" s="11" t="s">
        <v>30</v>
      </c>
      <c r="D25" s="14">
        <v>0.6</v>
      </c>
      <c r="E25" s="14"/>
      <c r="F25" s="62">
        <f t="shared" si="0"/>
        <v>0</v>
      </c>
      <c r="G25" s="21" t="s">
        <v>33</v>
      </c>
    </row>
    <row r="26" spans="1:7" ht="38.25" outlineLevel="2" x14ac:dyDescent="0.2">
      <c r="A26" s="1" t="s">
        <v>82</v>
      </c>
      <c r="B26" s="1" t="s">
        <v>34</v>
      </c>
      <c r="C26" s="11" t="s">
        <v>30</v>
      </c>
      <c r="D26" s="14">
        <v>0.6</v>
      </c>
      <c r="E26" s="14"/>
      <c r="F26" s="62">
        <f t="shared" si="0"/>
        <v>0</v>
      </c>
      <c r="G26" s="21" t="s">
        <v>33</v>
      </c>
    </row>
    <row r="27" spans="1:7" outlineLevel="2" x14ac:dyDescent="0.2">
      <c r="A27" s="1" t="s">
        <v>83</v>
      </c>
      <c r="B27" s="1" t="s">
        <v>35</v>
      </c>
      <c r="C27" s="11" t="s">
        <v>30</v>
      </c>
      <c r="D27" s="14">
        <v>0.6</v>
      </c>
      <c r="E27" s="14"/>
      <c r="F27" s="62">
        <f t="shared" ref="F27" si="1">D27*E27</f>
        <v>0</v>
      </c>
      <c r="G27" s="21" t="s">
        <v>1</v>
      </c>
    </row>
    <row r="28" spans="1:7" x14ac:dyDescent="0.2">
      <c r="A28" s="3" t="s">
        <v>41</v>
      </c>
      <c r="B28" s="3" t="s">
        <v>46</v>
      </c>
      <c r="C28" s="13" t="s">
        <v>1</v>
      </c>
      <c r="D28" s="17"/>
      <c r="E28" s="17"/>
      <c r="F28" s="19"/>
      <c r="G28" s="24" t="s">
        <v>1</v>
      </c>
    </row>
    <row r="29" spans="1:7" outlineLevel="1" x14ac:dyDescent="0.2">
      <c r="A29" s="4" t="s">
        <v>47</v>
      </c>
      <c r="B29" s="4" t="s">
        <v>44</v>
      </c>
      <c r="C29" s="12" t="s">
        <v>1</v>
      </c>
      <c r="D29" s="18"/>
      <c r="E29" s="18"/>
      <c r="F29" s="20">
        <f>SUM(F30:F40)</f>
        <v>0</v>
      </c>
      <c r="G29" s="25" t="s">
        <v>1</v>
      </c>
    </row>
    <row r="30" spans="1:7" ht="25.5" outlineLevel="2" x14ac:dyDescent="0.2">
      <c r="A30" s="1" t="s">
        <v>48</v>
      </c>
      <c r="B30" s="1" t="s">
        <v>36</v>
      </c>
      <c r="C30" s="11" t="s">
        <v>5</v>
      </c>
      <c r="D30" s="14">
        <v>20</v>
      </c>
      <c r="E30" s="14"/>
      <c r="F30" s="62">
        <f t="shared" ref="F30:F39" si="2">D30*E30</f>
        <v>0</v>
      </c>
      <c r="G30" s="21" t="s">
        <v>6</v>
      </c>
    </row>
    <row r="31" spans="1:7" ht="38.25" outlineLevel="2" x14ac:dyDescent="0.2">
      <c r="A31" s="1" t="s">
        <v>49</v>
      </c>
      <c r="B31" s="1" t="s">
        <v>11</v>
      </c>
      <c r="C31" s="11" t="s">
        <v>12</v>
      </c>
      <c r="D31" s="14">
        <v>1</v>
      </c>
      <c r="E31" s="14"/>
      <c r="F31" s="62">
        <f t="shared" si="2"/>
        <v>0</v>
      </c>
      <c r="G31" s="21" t="s">
        <v>6</v>
      </c>
    </row>
    <row r="32" spans="1:7" ht="38.25" outlineLevel="2" x14ac:dyDescent="0.2">
      <c r="A32" s="1" t="s">
        <v>50</v>
      </c>
      <c r="B32" s="1" t="s">
        <v>13</v>
      </c>
      <c r="C32" s="11" t="s">
        <v>5</v>
      </c>
      <c r="D32" s="14">
        <v>20</v>
      </c>
      <c r="E32" s="14"/>
      <c r="F32" s="62">
        <f t="shared" si="2"/>
        <v>0</v>
      </c>
      <c r="G32" s="21" t="s">
        <v>6</v>
      </c>
    </row>
    <row r="33" spans="1:7" outlineLevel="2" x14ac:dyDescent="0.2">
      <c r="A33" s="1" t="s">
        <v>51</v>
      </c>
      <c r="B33" s="1" t="s">
        <v>14</v>
      </c>
      <c r="C33" s="11" t="s">
        <v>5</v>
      </c>
      <c r="D33" s="14">
        <v>20</v>
      </c>
      <c r="E33" s="14"/>
      <c r="F33" s="62">
        <f t="shared" si="2"/>
        <v>0</v>
      </c>
      <c r="G33" s="21" t="s">
        <v>1</v>
      </c>
    </row>
    <row r="34" spans="1:7" ht="38.25" outlineLevel="2" x14ac:dyDescent="0.2">
      <c r="A34" s="1" t="s">
        <v>52</v>
      </c>
      <c r="B34" s="1" t="s">
        <v>17</v>
      </c>
      <c r="C34" s="11" t="s">
        <v>5</v>
      </c>
      <c r="D34" s="14">
        <v>20</v>
      </c>
      <c r="E34" s="14"/>
      <c r="F34" s="62">
        <f t="shared" si="2"/>
        <v>0</v>
      </c>
      <c r="G34" s="21" t="s">
        <v>16</v>
      </c>
    </row>
    <row r="35" spans="1:7" ht="38.25" outlineLevel="2" x14ac:dyDescent="0.2">
      <c r="A35" s="1" t="s">
        <v>53</v>
      </c>
      <c r="B35" s="1" t="s">
        <v>39</v>
      </c>
      <c r="C35" s="11" t="s">
        <v>18</v>
      </c>
      <c r="D35" s="14">
        <v>11</v>
      </c>
      <c r="E35" s="14"/>
      <c r="F35" s="62">
        <f t="shared" si="2"/>
        <v>0</v>
      </c>
      <c r="G35" s="21" t="s">
        <v>6</v>
      </c>
    </row>
    <row r="36" spans="1:7" ht="38.25" outlineLevel="2" x14ac:dyDescent="0.2">
      <c r="A36" s="1" t="s">
        <v>54</v>
      </c>
      <c r="B36" s="1" t="s">
        <v>29</v>
      </c>
      <c r="C36" s="11" t="s">
        <v>30</v>
      </c>
      <c r="D36" s="14">
        <v>0.1</v>
      </c>
      <c r="E36" s="14"/>
      <c r="F36" s="62">
        <f t="shared" si="2"/>
        <v>0</v>
      </c>
      <c r="G36" s="21" t="s">
        <v>6</v>
      </c>
    </row>
    <row r="37" spans="1:7" ht="25.5" outlineLevel="2" x14ac:dyDescent="0.2">
      <c r="A37" s="1" t="s">
        <v>55</v>
      </c>
      <c r="B37" s="1" t="s">
        <v>31</v>
      </c>
      <c r="C37" s="11" t="s">
        <v>30</v>
      </c>
      <c r="D37" s="14">
        <v>0.05</v>
      </c>
      <c r="E37" s="14"/>
      <c r="F37" s="62">
        <f t="shared" si="2"/>
        <v>0</v>
      </c>
      <c r="G37" s="21" t="s">
        <v>6</v>
      </c>
    </row>
    <row r="38" spans="1:7" ht="38.25" outlineLevel="2" x14ac:dyDescent="0.2">
      <c r="A38" s="1" t="s">
        <v>56</v>
      </c>
      <c r="B38" s="1" t="s">
        <v>32</v>
      </c>
      <c r="C38" s="11" t="s">
        <v>30</v>
      </c>
      <c r="D38" s="14">
        <v>0.15</v>
      </c>
      <c r="E38" s="14"/>
      <c r="F38" s="62">
        <f t="shared" si="2"/>
        <v>0</v>
      </c>
      <c r="G38" s="21" t="s">
        <v>33</v>
      </c>
    </row>
    <row r="39" spans="1:7" ht="38.25" outlineLevel="2" x14ac:dyDescent="0.2">
      <c r="A39" s="1" t="s">
        <v>57</v>
      </c>
      <c r="B39" s="1" t="s">
        <v>34</v>
      </c>
      <c r="C39" s="11" t="s">
        <v>30</v>
      </c>
      <c r="D39" s="14">
        <v>0.15</v>
      </c>
      <c r="E39" s="14"/>
      <c r="F39" s="62">
        <f t="shared" si="2"/>
        <v>0</v>
      </c>
      <c r="G39" s="21" t="s">
        <v>33</v>
      </c>
    </row>
    <row r="40" spans="1:7" outlineLevel="2" x14ac:dyDescent="0.2">
      <c r="A40" s="1" t="s">
        <v>58</v>
      </c>
      <c r="B40" s="1" t="s">
        <v>35</v>
      </c>
      <c r="C40" s="11" t="s">
        <v>30</v>
      </c>
      <c r="D40" s="14">
        <v>0.15</v>
      </c>
      <c r="E40" s="14"/>
      <c r="F40" s="62">
        <f t="shared" ref="F40" si="3">D40*E40</f>
        <v>0</v>
      </c>
      <c r="G40" s="21" t="s">
        <v>1</v>
      </c>
    </row>
    <row r="41" spans="1:7" ht="22.5" customHeight="1" x14ac:dyDescent="0.2">
      <c r="A41" s="209" t="s">
        <v>2105</v>
      </c>
      <c r="B41" s="210"/>
      <c r="C41" s="74"/>
      <c r="D41" s="74"/>
      <c r="E41" s="74"/>
      <c r="F41" s="134">
        <f>F29+F6</f>
        <v>0</v>
      </c>
      <c r="G41" s="74"/>
    </row>
  </sheetData>
  <mergeCells count="3">
    <mergeCell ref="B2:D2"/>
    <mergeCell ref="A3:G3"/>
    <mergeCell ref="A41:B41"/>
  </mergeCells>
  <pageMargins left="0.7" right="0.7" top="0.75" bottom="0.75" header="0.3" footer="0.3"/>
  <pageSetup paperSize="9" orientation="portrait" r:id="rId1"/>
  <ignoredErrors>
    <ignoredError sqref="F6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9CCFF"/>
  </sheetPr>
  <dimension ref="A1:G120"/>
  <sheetViews>
    <sheetView zoomScale="85" zoomScaleNormal="85" workbookViewId="0">
      <selection activeCell="A3" sqref="A3:G3"/>
    </sheetView>
  </sheetViews>
  <sheetFormatPr defaultColWidth="9.140625" defaultRowHeight="10.5" outlineLevelRow="3" x14ac:dyDescent="0.25"/>
  <cols>
    <col min="1" max="1" width="6" style="55" customWidth="1"/>
    <col min="2" max="2" width="57.28515625" style="45" customWidth="1"/>
    <col min="3" max="3" width="11" style="55" customWidth="1"/>
    <col min="4" max="4" width="9.7109375" style="45" bestFit="1" customWidth="1"/>
    <col min="5" max="5" width="13.85546875" style="45" customWidth="1"/>
    <col min="6" max="6" width="15.140625" style="63" customWidth="1"/>
    <col min="7" max="7" width="24.7109375" style="45" customWidth="1"/>
    <col min="8" max="16384" width="9.140625" style="45"/>
  </cols>
  <sheetData>
    <row r="1" spans="1:7" ht="25.5" customHeight="1" x14ac:dyDescent="0.25">
      <c r="A1" s="110"/>
      <c r="B1" s="106" t="s">
        <v>1864</v>
      </c>
      <c r="C1" s="110"/>
      <c r="D1" s="78"/>
      <c r="E1" s="78"/>
      <c r="F1" s="120"/>
      <c r="G1" s="78"/>
    </row>
    <row r="2" spans="1:7" ht="21.75" customHeight="1" x14ac:dyDescent="0.25">
      <c r="A2" s="54"/>
      <c r="B2" s="202" t="s">
        <v>2178</v>
      </c>
      <c r="C2" s="202"/>
      <c r="D2" s="202"/>
      <c r="E2" s="78"/>
      <c r="F2" s="120"/>
      <c r="G2" s="78"/>
    </row>
    <row r="3" spans="1:7" ht="11.25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ht="21" x14ac:dyDescent="0.2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20.25" customHeight="1" outlineLevel="1" x14ac:dyDescent="0.25">
      <c r="A5" s="77" t="s">
        <v>248</v>
      </c>
      <c r="B5" s="57" t="s">
        <v>62</v>
      </c>
      <c r="C5" s="71" t="s">
        <v>1</v>
      </c>
      <c r="D5" s="58"/>
      <c r="E5" s="58"/>
      <c r="F5" s="75">
        <f>SUM(F6:F65)</f>
        <v>0</v>
      </c>
      <c r="G5" s="60" t="s">
        <v>1</v>
      </c>
    </row>
    <row r="6" spans="1:7" ht="21" outlineLevel="3" x14ac:dyDescent="0.25">
      <c r="A6" s="61" t="s">
        <v>61</v>
      </c>
      <c r="B6" s="51" t="s">
        <v>4</v>
      </c>
      <c r="C6" s="61" t="s">
        <v>5</v>
      </c>
      <c r="D6" s="52">
        <v>65</v>
      </c>
      <c r="E6" s="52"/>
      <c r="F6" s="62">
        <f t="shared" ref="F6:F64" si="0">D6*E6</f>
        <v>0</v>
      </c>
      <c r="G6" s="53" t="s">
        <v>6</v>
      </c>
    </row>
    <row r="7" spans="1:7" ht="21" outlineLevel="3" x14ac:dyDescent="0.25">
      <c r="A7" s="61" t="s">
        <v>243</v>
      </c>
      <c r="B7" s="51" t="s">
        <v>96</v>
      </c>
      <c r="C7" s="61" t="s">
        <v>5</v>
      </c>
      <c r="D7" s="52">
        <v>20</v>
      </c>
      <c r="E7" s="52"/>
      <c r="F7" s="62">
        <f t="shared" si="0"/>
        <v>0</v>
      </c>
      <c r="G7" s="53" t="s">
        <v>6</v>
      </c>
    </row>
    <row r="8" spans="1:7" ht="21" outlineLevel="3" x14ac:dyDescent="0.25">
      <c r="A8" s="61" t="s">
        <v>244</v>
      </c>
      <c r="B8" s="51" t="s">
        <v>97</v>
      </c>
      <c r="C8" s="61" t="s">
        <v>5</v>
      </c>
      <c r="D8" s="52">
        <v>6</v>
      </c>
      <c r="E8" s="52"/>
      <c r="F8" s="62">
        <f t="shared" si="0"/>
        <v>0</v>
      </c>
      <c r="G8" s="53" t="s">
        <v>6</v>
      </c>
    </row>
    <row r="9" spans="1:7" ht="21" outlineLevel="3" x14ac:dyDescent="0.25">
      <c r="A9" s="61" t="s">
        <v>245</v>
      </c>
      <c r="B9" s="51" t="s">
        <v>7</v>
      </c>
      <c r="C9" s="61" t="s">
        <v>5</v>
      </c>
      <c r="D9" s="52">
        <v>91</v>
      </c>
      <c r="E9" s="52"/>
      <c r="F9" s="62">
        <f t="shared" si="0"/>
        <v>0</v>
      </c>
      <c r="G9" s="53" t="s">
        <v>8</v>
      </c>
    </row>
    <row r="10" spans="1:7" ht="21" outlineLevel="3" x14ac:dyDescent="0.25">
      <c r="A10" s="61" t="s">
        <v>246</v>
      </c>
      <c r="B10" s="51" t="s">
        <v>9</v>
      </c>
      <c r="C10" s="61" t="s">
        <v>5</v>
      </c>
      <c r="D10" s="52">
        <v>198</v>
      </c>
      <c r="E10" s="52"/>
      <c r="F10" s="62">
        <f t="shared" si="0"/>
        <v>0</v>
      </c>
      <c r="G10" s="53" t="s">
        <v>6</v>
      </c>
    </row>
    <row r="11" spans="1:7" ht="21" outlineLevel="3" x14ac:dyDescent="0.25">
      <c r="A11" s="61" t="s">
        <v>247</v>
      </c>
      <c r="B11" s="51" t="s">
        <v>11</v>
      </c>
      <c r="C11" s="61" t="s">
        <v>12</v>
      </c>
      <c r="D11" s="52">
        <v>1</v>
      </c>
      <c r="E11" s="52"/>
      <c r="F11" s="62">
        <f t="shared" si="0"/>
        <v>0</v>
      </c>
      <c r="G11" s="53" t="s">
        <v>6</v>
      </c>
    </row>
    <row r="12" spans="1:7" ht="21" outlineLevel="3" x14ac:dyDescent="0.25">
      <c r="A12" s="61" t="s">
        <v>363</v>
      </c>
      <c r="B12" s="51" t="s">
        <v>13</v>
      </c>
      <c r="C12" s="61" t="s">
        <v>5</v>
      </c>
      <c r="D12" s="52">
        <v>198</v>
      </c>
      <c r="E12" s="52"/>
      <c r="F12" s="62">
        <f t="shared" si="0"/>
        <v>0</v>
      </c>
      <c r="G12" s="53" t="s">
        <v>6</v>
      </c>
    </row>
    <row r="13" spans="1:7" ht="21" outlineLevel="3" x14ac:dyDescent="0.25">
      <c r="A13" s="61" t="s">
        <v>364</v>
      </c>
      <c r="B13" s="51" t="s">
        <v>1837</v>
      </c>
      <c r="C13" s="61" t="s">
        <v>5</v>
      </c>
      <c r="D13" s="52">
        <v>198</v>
      </c>
      <c r="E13" s="52"/>
      <c r="F13" s="62">
        <f t="shared" si="0"/>
        <v>0</v>
      </c>
      <c r="G13" s="53" t="s">
        <v>16</v>
      </c>
    </row>
    <row r="14" spans="1:7" ht="21" outlineLevel="3" x14ac:dyDescent="0.25">
      <c r="A14" s="61" t="s">
        <v>365</v>
      </c>
      <c r="B14" s="51" t="s">
        <v>17</v>
      </c>
      <c r="C14" s="61" t="s">
        <v>5</v>
      </c>
      <c r="D14" s="52">
        <v>85</v>
      </c>
      <c r="E14" s="52"/>
      <c r="F14" s="62">
        <f t="shared" si="0"/>
        <v>0</v>
      </c>
      <c r="G14" s="53" t="s">
        <v>16</v>
      </c>
    </row>
    <row r="15" spans="1:7" ht="21" outlineLevel="3" x14ac:dyDescent="0.25">
      <c r="A15" s="61" t="s">
        <v>366</v>
      </c>
      <c r="B15" s="51" t="s">
        <v>102</v>
      </c>
      <c r="C15" s="61" t="s">
        <v>5</v>
      </c>
      <c r="D15" s="52">
        <v>6</v>
      </c>
      <c r="E15" s="52"/>
      <c r="F15" s="62">
        <f t="shared" si="0"/>
        <v>0</v>
      </c>
      <c r="G15" s="53" t="s">
        <v>16</v>
      </c>
    </row>
    <row r="16" spans="1:7" ht="63" outlineLevel="3" x14ac:dyDescent="0.25">
      <c r="A16" s="61" t="s">
        <v>367</v>
      </c>
      <c r="B16" s="51" t="s">
        <v>107</v>
      </c>
      <c r="C16" s="61" t="s">
        <v>18</v>
      </c>
      <c r="D16" s="52">
        <v>2</v>
      </c>
      <c r="E16" s="52"/>
      <c r="F16" s="62">
        <f t="shared" si="0"/>
        <v>0</v>
      </c>
      <c r="G16" s="53" t="s">
        <v>6</v>
      </c>
    </row>
    <row r="17" spans="1:7" ht="63" outlineLevel="3" x14ac:dyDescent="0.25">
      <c r="A17" s="61" t="s">
        <v>368</v>
      </c>
      <c r="B17" s="51" t="s">
        <v>108</v>
      </c>
      <c r="C17" s="61" t="s">
        <v>18</v>
      </c>
      <c r="D17" s="52">
        <v>1</v>
      </c>
      <c r="E17" s="52"/>
      <c r="F17" s="62">
        <f t="shared" si="0"/>
        <v>0</v>
      </c>
      <c r="G17" s="53" t="s">
        <v>6</v>
      </c>
    </row>
    <row r="18" spans="1:7" ht="63" outlineLevel="3" x14ac:dyDescent="0.25">
      <c r="A18" s="61" t="s">
        <v>369</v>
      </c>
      <c r="B18" s="51" t="s">
        <v>19</v>
      </c>
      <c r="C18" s="61" t="s">
        <v>18</v>
      </c>
      <c r="D18" s="52">
        <v>1</v>
      </c>
      <c r="E18" s="52"/>
      <c r="F18" s="62">
        <f t="shared" si="0"/>
        <v>0</v>
      </c>
      <c r="G18" s="53" t="s">
        <v>6</v>
      </c>
    </row>
    <row r="19" spans="1:7" ht="63" outlineLevel="3" x14ac:dyDescent="0.25">
      <c r="A19" s="61" t="s">
        <v>370</v>
      </c>
      <c r="B19" s="51" t="s">
        <v>1838</v>
      </c>
      <c r="C19" s="61" t="s">
        <v>18</v>
      </c>
      <c r="D19" s="52">
        <v>3</v>
      </c>
      <c r="E19" s="52"/>
      <c r="F19" s="62">
        <f t="shared" si="0"/>
        <v>0</v>
      </c>
      <c r="G19" s="53" t="s">
        <v>6</v>
      </c>
    </row>
    <row r="20" spans="1:7" ht="63" outlineLevel="3" x14ac:dyDescent="0.25">
      <c r="A20" s="61" t="s">
        <v>371</v>
      </c>
      <c r="B20" s="51" t="s">
        <v>109</v>
      </c>
      <c r="C20" s="61" t="s">
        <v>18</v>
      </c>
      <c r="D20" s="52">
        <v>3</v>
      </c>
      <c r="E20" s="52"/>
      <c r="F20" s="62">
        <f t="shared" si="0"/>
        <v>0</v>
      </c>
      <c r="G20" s="53" t="s">
        <v>6</v>
      </c>
    </row>
    <row r="21" spans="1:7" ht="63" outlineLevel="3" x14ac:dyDescent="0.25">
      <c r="A21" s="61" t="s">
        <v>1414</v>
      </c>
      <c r="B21" s="51" t="s">
        <v>20</v>
      </c>
      <c r="C21" s="61" t="s">
        <v>18</v>
      </c>
      <c r="D21" s="52">
        <v>1</v>
      </c>
      <c r="E21" s="52"/>
      <c r="F21" s="62">
        <f t="shared" si="0"/>
        <v>0</v>
      </c>
      <c r="G21" s="53" t="s">
        <v>6</v>
      </c>
    </row>
    <row r="22" spans="1:7" ht="63" outlineLevel="3" x14ac:dyDescent="0.25">
      <c r="A22" s="61" t="s">
        <v>1416</v>
      </c>
      <c r="B22" s="51" t="s">
        <v>1839</v>
      </c>
      <c r="C22" s="61" t="s">
        <v>18</v>
      </c>
      <c r="D22" s="52">
        <v>2</v>
      </c>
      <c r="E22" s="52"/>
      <c r="F22" s="62">
        <f t="shared" si="0"/>
        <v>0</v>
      </c>
      <c r="G22" s="53" t="s">
        <v>6</v>
      </c>
    </row>
    <row r="23" spans="1:7" ht="63" outlineLevel="3" x14ac:dyDescent="0.25">
      <c r="A23" s="61" t="s">
        <v>1418</v>
      </c>
      <c r="B23" s="51" t="s">
        <v>1840</v>
      </c>
      <c r="C23" s="61" t="s">
        <v>18</v>
      </c>
      <c r="D23" s="52">
        <v>1</v>
      </c>
      <c r="E23" s="52"/>
      <c r="F23" s="62">
        <f t="shared" si="0"/>
        <v>0</v>
      </c>
      <c r="G23" s="53" t="s">
        <v>6</v>
      </c>
    </row>
    <row r="24" spans="1:7" ht="42" outlineLevel="3" x14ac:dyDescent="0.25">
      <c r="A24" s="61" t="s">
        <v>1420</v>
      </c>
      <c r="B24" s="51" t="s">
        <v>110</v>
      </c>
      <c r="C24" s="61" t="s">
        <v>18</v>
      </c>
      <c r="D24" s="52">
        <v>1</v>
      </c>
      <c r="E24" s="52"/>
      <c r="F24" s="62">
        <f t="shared" si="0"/>
        <v>0</v>
      </c>
      <c r="G24" s="53" t="s">
        <v>6</v>
      </c>
    </row>
    <row r="25" spans="1:7" ht="42" outlineLevel="3" x14ac:dyDescent="0.25">
      <c r="A25" s="61" t="s">
        <v>1422</v>
      </c>
      <c r="B25" s="51" t="s">
        <v>1841</v>
      </c>
      <c r="C25" s="61" t="s">
        <v>18</v>
      </c>
      <c r="D25" s="52">
        <v>1</v>
      </c>
      <c r="E25" s="52"/>
      <c r="F25" s="62">
        <f t="shared" si="0"/>
        <v>0</v>
      </c>
      <c r="G25" s="53" t="s">
        <v>6</v>
      </c>
    </row>
    <row r="26" spans="1:7" ht="42" outlineLevel="3" x14ac:dyDescent="0.25">
      <c r="A26" s="61" t="s">
        <v>1424</v>
      </c>
      <c r="B26" s="51" t="s">
        <v>1842</v>
      </c>
      <c r="C26" s="61" t="s">
        <v>18</v>
      </c>
      <c r="D26" s="52">
        <v>2</v>
      </c>
      <c r="E26" s="52"/>
      <c r="F26" s="62">
        <f t="shared" si="0"/>
        <v>0</v>
      </c>
      <c r="G26" s="53" t="s">
        <v>6</v>
      </c>
    </row>
    <row r="27" spans="1:7" ht="42" outlineLevel="3" x14ac:dyDescent="0.25">
      <c r="A27" s="61" t="s">
        <v>1426</v>
      </c>
      <c r="B27" s="51" t="s">
        <v>1843</v>
      </c>
      <c r="C27" s="61" t="s">
        <v>18</v>
      </c>
      <c r="D27" s="52">
        <v>1</v>
      </c>
      <c r="E27" s="52"/>
      <c r="F27" s="62">
        <f t="shared" si="0"/>
        <v>0</v>
      </c>
      <c r="G27" s="53" t="s">
        <v>6</v>
      </c>
    </row>
    <row r="28" spans="1:7" ht="21" outlineLevel="3" x14ac:dyDescent="0.25">
      <c r="A28" s="61" t="s">
        <v>1428</v>
      </c>
      <c r="B28" s="51" t="s">
        <v>113</v>
      </c>
      <c r="C28" s="61" t="s">
        <v>18</v>
      </c>
      <c r="D28" s="52">
        <v>6</v>
      </c>
      <c r="E28" s="52"/>
      <c r="F28" s="62">
        <f t="shared" si="0"/>
        <v>0</v>
      </c>
      <c r="G28" s="53" t="s">
        <v>6</v>
      </c>
    </row>
    <row r="29" spans="1:7" ht="21" outlineLevel="3" x14ac:dyDescent="0.25">
      <c r="A29" s="61" t="s">
        <v>1431</v>
      </c>
      <c r="B29" s="51" t="s">
        <v>114</v>
      </c>
      <c r="C29" s="61" t="s">
        <v>18</v>
      </c>
      <c r="D29" s="52">
        <v>2</v>
      </c>
      <c r="E29" s="52"/>
      <c r="F29" s="62">
        <f t="shared" si="0"/>
        <v>0</v>
      </c>
      <c r="G29" s="53" t="s">
        <v>6</v>
      </c>
    </row>
    <row r="30" spans="1:7" ht="21" outlineLevel="3" x14ac:dyDescent="0.25">
      <c r="A30" s="61" t="s">
        <v>1433</v>
      </c>
      <c r="B30" s="51" t="s">
        <v>115</v>
      </c>
      <c r="C30" s="61" t="s">
        <v>18</v>
      </c>
      <c r="D30" s="52">
        <v>3</v>
      </c>
      <c r="E30" s="52"/>
      <c r="F30" s="62">
        <f t="shared" si="0"/>
        <v>0</v>
      </c>
      <c r="G30" s="53" t="s">
        <v>6</v>
      </c>
    </row>
    <row r="31" spans="1:7" ht="21" outlineLevel="3" x14ac:dyDescent="0.25">
      <c r="A31" s="61" t="s">
        <v>1435</v>
      </c>
      <c r="B31" s="51" t="s">
        <v>124</v>
      </c>
      <c r="C31" s="61" t="s">
        <v>18</v>
      </c>
      <c r="D31" s="52">
        <v>1</v>
      </c>
      <c r="E31" s="52"/>
      <c r="F31" s="62">
        <f t="shared" si="0"/>
        <v>0</v>
      </c>
      <c r="G31" s="53" t="s">
        <v>6</v>
      </c>
    </row>
    <row r="32" spans="1:7" ht="21" outlineLevel="3" x14ac:dyDescent="0.25">
      <c r="A32" s="61" t="s">
        <v>1437</v>
      </c>
      <c r="B32" s="51" t="s">
        <v>125</v>
      </c>
      <c r="C32" s="61" t="s">
        <v>18</v>
      </c>
      <c r="D32" s="52">
        <v>2</v>
      </c>
      <c r="E32" s="52"/>
      <c r="F32" s="62">
        <f t="shared" si="0"/>
        <v>0</v>
      </c>
      <c r="G32" s="53" t="s">
        <v>6</v>
      </c>
    </row>
    <row r="33" spans="1:7" ht="21" outlineLevel="3" x14ac:dyDescent="0.25">
      <c r="A33" s="61" t="s">
        <v>1439</v>
      </c>
      <c r="B33" s="51" t="s">
        <v>128</v>
      </c>
      <c r="C33" s="61" t="s">
        <v>18</v>
      </c>
      <c r="D33" s="52">
        <v>28</v>
      </c>
      <c r="E33" s="52"/>
      <c r="F33" s="62">
        <f t="shared" si="0"/>
        <v>0</v>
      </c>
      <c r="G33" s="53" t="s">
        <v>6</v>
      </c>
    </row>
    <row r="34" spans="1:7" ht="21" outlineLevel="3" x14ac:dyDescent="0.25">
      <c r="A34" s="61" t="s">
        <v>1441</v>
      </c>
      <c r="B34" s="51" t="s">
        <v>129</v>
      </c>
      <c r="C34" s="61" t="s">
        <v>37</v>
      </c>
      <c r="D34" s="52">
        <v>38</v>
      </c>
      <c r="E34" s="52"/>
      <c r="F34" s="62">
        <f t="shared" si="0"/>
        <v>0</v>
      </c>
      <c r="G34" s="53" t="s">
        <v>6</v>
      </c>
    </row>
    <row r="35" spans="1:7" ht="52.5" outlineLevel="3" x14ac:dyDescent="0.25">
      <c r="A35" s="61" t="s">
        <v>1443</v>
      </c>
      <c r="B35" s="51" t="s">
        <v>1844</v>
      </c>
      <c r="C35" s="61" t="s">
        <v>37</v>
      </c>
      <c r="D35" s="52">
        <v>1</v>
      </c>
      <c r="E35" s="52"/>
      <c r="F35" s="62">
        <f t="shared" si="0"/>
        <v>0</v>
      </c>
      <c r="G35" s="53" t="s">
        <v>1845</v>
      </c>
    </row>
    <row r="36" spans="1:7" ht="21" outlineLevel="3" x14ac:dyDescent="0.25">
      <c r="A36" s="61" t="s">
        <v>1445</v>
      </c>
      <c r="B36" s="51" t="s">
        <v>24</v>
      </c>
      <c r="C36" s="61" t="s">
        <v>18</v>
      </c>
      <c r="D36" s="52">
        <v>14</v>
      </c>
      <c r="E36" s="52"/>
      <c r="F36" s="62">
        <f t="shared" si="0"/>
        <v>0</v>
      </c>
      <c r="G36" s="53" t="s">
        <v>6</v>
      </c>
    </row>
    <row r="37" spans="1:7" ht="21" outlineLevel="3" x14ac:dyDescent="0.25">
      <c r="A37" s="61" t="s">
        <v>1446</v>
      </c>
      <c r="B37" s="51" t="s">
        <v>25</v>
      </c>
      <c r="C37" s="61" t="s">
        <v>18</v>
      </c>
      <c r="D37" s="52">
        <v>5</v>
      </c>
      <c r="E37" s="52"/>
      <c r="F37" s="62">
        <f t="shared" si="0"/>
        <v>0</v>
      </c>
      <c r="G37" s="53" t="s">
        <v>6</v>
      </c>
    </row>
    <row r="38" spans="1:7" ht="21" outlineLevel="3" x14ac:dyDescent="0.25">
      <c r="A38" s="61" t="s">
        <v>1447</v>
      </c>
      <c r="B38" s="51" t="s">
        <v>26</v>
      </c>
      <c r="C38" s="61" t="s">
        <v>18</v>
      </c>
      <c r="D38" s="52">
        <v>5</v>
      </c>
      <c r="E38" s="52"/>
      <c r="F38" s="62">
        <f t="shared" si="0"/>
        <v>0</v>
      </c>
      <c r="G38" s="53" t="s">
        <v>6</v>
      </c>
    </row>
    <row r="39" spans="1:7" ht="21" outlineLevel="3" x14ac:dyDescent="0.25">
      <c r="A39" s="61" t="s">
        <v>1448</v>
      </c>
      <c r="B39" s="51" t="s">
        <v>131</v>
      </c>
      <c r="C39" s="61" t="s">
        <v>18</v>
      </c>
      <c r="D39" s="52">
        <v>4</v>
      </c>
      <c r="E39" s="52"/>
      <c r="F39" s="62">
        <f t="shared" si="0"/>
        <v>0</v>
      </c>
      <c r="G39" s="53" t="s">
        <v>6</v>
      </c>
    </row>
    <row r="40" spans="1:7" ht="21" outlineLevel="3" x14ac:dyDescent="0.25">
      <c r="A40" s="61" t="s">
        <v>1449</v>
      </c>
      <c r="B40" s="51" t="s">
        <v>128</v>
      </c>
      <c r="C40" s="61" t="s">
        <v>18</v>
      </c>
      <c r="D40" s="52">
        <v>4</v>
      </c>
      <c r="E40" s="52"/>
      <c r="F40" s="62">
        <f t="shared" si="0"/>
        <v>0</v>
      </c>
      <c r="G40" s="53" t="s">
        <v>6</v>
      </c>
    </row>
    <row r="41" spans="1:7" ht="21" outlineLevel="3" x14ac:dyDescent="0.25">
      <c r="A41" s="61" t="s">
        <v>1474</v>
      </c>
      <c r="B41" s="51" t="s">
        <v>132</v>
      </c>
      <c r="C41" s="61" t="s">
        <v>37</v>
      </c>
      <c r="D41" s="52">
        <v>2</v>
      </c>
      <c r="E41" s="52"/>
      <c r="F41" s="62">
        <f t="shared" si="0"/>
        <v>0</v>
      </c>
      <c r="G41" s="53" t="s">
        <v>6</v>
      </c>
    </row>
    <row r="42" spans="1:7" ht="21" outlineLevel="3" x14ac:dyDescent="0.25">
      <c r="A42" s="61" t="s">
        <v>1475</v>
      </c>
      <c r="B42" s="51" t="s">
        <v>27</v>
      </c>
      <c r="C42" s="61" t="s">
        <v>18</v>
      </c>
      <c r="D42" s="52">
        <v>19</v>
      </c>
      <c r="E42" s="52"/>
      <c r="F42" s="62">
        <f t="shared" si="0"/>
        <v>0</v>
      </c>
      <c r="G42" s="53" t="s">
        <v>6</v>
      </c>
    </row>
    <row r="43" spans="1:7" ht="31.5" outlineLevel="3" x14ac:dyDescent="0.25">
      <c r="A43" s="61" t="s">
        <v>1476</v>
      </c>
      <c r="B43" s="51" t="s">
        <v>134</v>
      </c>
      <c r="C43" s="61" t="s">
        <v>18</v>
      </c>
      <c r="D43" s="52">
        <v>1</v>
      </c>
      <c r="E43" s="52"/>
      <c r="F43" s="62">
        <f t="shared" si="0"/>
        <v>0</v>
      </c>
      <c r="G43" s="53" t="s">
        <v>1</v>
      </c>
    </row>
    <row r="44" spans="1:7" ht="21" outlineLevel="3" x14ac:dyDescent="0.25">
      <c r="A44" s="61" t="s">
        <v>1477</v>
      </c>
      <c r="B44" s="51" t="s">
        <v>135</v>
      </c>
      <c r="C44" s="61" t="s">
        <v>18</v>
      </c>
      <c r="D44" s="52">
        <v>1</v>
      </c>
      <c r="E44" s="52"/>
      <c r="F44" s="62">
        <f t="shared" si="0"/>
        <v>0</v>
      </c>
      <c r="G44" s="53" t="s">
        <v>136</v>
      </c>
    </row>
    <row r="45" spans="1:7" ht="21" outlineLevel="3" x14ac:dyDescent="0.25">
      <c r="A45" s="61" t="s">
        <v>1479</v>
      </c>
      <c r="B45" s="51" t="s">
        <v>137</v>
      </c>
      <c r="C45" s="61" t="s">
        <v>18</v>
      </c>
      <c r="D45" s="52">
        <v>4</v>
      </c>
      <c r="E45" s="52"/>
      <c r="F45" s="62">
        <f t="shared" si="0"/>
        <v>0</v>
      </c>
      <c r="G45" s="53" t="s">
        <v>6</v>
      </c>
    </row>
    <row r="46" spans="1:7" ht="21" outlineLevel="3" x14ac:dyDescent="0.25">
      <c r="A46" s="61" t="s">
        <v>1482</v>
      </c>
      <c r="B46" s="51" t="s">
        <v>138</v>
      </c>
      <c r="C46" s="61" t="s">
        <v>18</v>
      </c>
      <c r="D46" s="52">
        <v>2</v>
      </c>
      <c r="E46" s="52"/>
      <c r="F46" s="62">
        <f t="shared" si="0"/>
        <v>0</v>
      </c>
      <c r="G46" s="53" t="s">
        <v>6</v>
      </c>
    </row>
    <row r="47" spans="1:7" ht="21" outlineLevel="3" x14ac:dyDescent="0.25">
      <c r="A47" s="61" t="s">
        <v>1484</v>
      </c>
      <c r="B47" s="51" t="s">
        <v>28</v>
      </c>
      <c r="C47" s="61" t="s">
        <v>18</v>
      </c>
      <c r="D47" s="52">
        <v>19</v>
      </c>
      <c r="E47" s="52"/>
      <c r="F47" s="62">
        <f t="shared" si="0"/>
        <v>0</v>
      </c>
      <c r="G47" s="53" t="s">
        <v>6</v>
      </c>
    </row>
    <row r="48" spans="1:7" ht="21" outlineLevel="3" x14ac:dyDescent="0.25">
      <c r="A48" s="61" t="s">
        <v>1486</v>
      </c>
      <c r="B48" s="51" t="s">
        <v>1150</v>
      </c>
      <c r="C48" s="61" t="s">
        <v>713</v>
      </c>
      <c r="D48" s="52">
        <v>15</v>
      </c>
      <c r="E48" s="52"/>
      <c r="F48" s="62">
        <f t="shared" si="0"/>
        <v>0</v>
      </c>
      <c r="G48" s="53" t="s">
        <v>1151</v>
      </c>
    </row>
    <row r="49" spans="1:7" ht="21" outlineLevel="3" x14ac:dyDescent="0.25">
      <c r="A49" s="61" t="s">
        <v>1488</v>
      </c>
      <c r="B49" s="51" t="s">
        <v>1152</v>
      </c>
      <c r="C49" s="61" t="s">
        <v>30</v>
      </c>
      <c r="D49" s="52">
        <v>18</v>
      </c>
      <c r="E49" s="52"/>
      <c r="F49" s="62">
        <f t="shared" si="0"/>
        <v>0</v>
      </c>
      <c r="G49" s="53" t="s">
        <v>33</v>
      </c>
    </row>
    <row r="50" spans="1:7" ht="21" outlineLevel="3" x14ac:dyDescent="0.25">
      <c r="A50" s="61" t="s">
        <v>1490</v>
      </c>
      <c r="B50" s="51" t="s">
        <v>1153</v>
      </c>
      <c r="C50" s="61" t="s">
        <v>18</v>
      </c>
      <c r="D50" s="52">
        <v>2</v>
      </c>
      <c r="E50" s="52"/>
      <c r="F50" s="62">
        <f t="shared" si="0"/>
        <v>0</v>
      </c>
      <c r="G50" s="53" t="s">
        <v>1154</v>
      </c>
    </row>
    <row r="51" spans="1:7" ht="21" outlineLevel="3" x14ac:dyDescent="0.25">
      <c r="A51" s="61" t="s">
        <v>1492</v>
      </c>
      <c r="B51" s="51" t="s">
        <v>1155</v>
      </c>
      <c r="C51" s="61" t="s">
        <v>30</v>
      </c>
      <c r="D51" s="52">
        <v>9</v>
      </c>
      <c r="E51" s="52"/>
      <c r="F51" s="62">
        <f t="shared" si="0"/>
        <v>0</v>
      </c>
      <c r="G51" s="53" t="s">
        <v>6</v>
      </c>
    </row>
    <row r="52" spans="1:7" ht="105" outlineLevel="3" x14ac:dyDescent="0.25">
      <c r="A52" s="61" t="s">
        <v>1494</v>
      </c>
      <c r="B52" s="51" t="s">
        <v>1846</v>
      </c>
      <c r="C52" s="61" t="s">
        <v>5</v>
      </c>
      <c r="D52" s="52">
        <v>15</v>
      </c>
      <c r="E52" s="52"/>
      <c r="F52" s="62">
        <f t="shared" si="0"/>
        <v>0</v>
      </c>
      <c r="G52" s="53" t="s">
        <v>1</v>
      </c>
    </row>
    <row r="53" spans="1:7" ht="21" outlineLevel="3" x14ac:dyDescent="0.25">
      <c r="A53" s="61" t="s">
        <v>2106</v>
      </c>
      <c r="B53" s="51" t="s">
        <v>1847</v>
      </c>
      <c r="C53" s="61" t="s">
        <v>5</v>
      </c>
      <c r="D53" s="52">
        <v>15</v>
      </c>
      <c r="E53" s="52"/>
      <c r="F53" s="62">
        <f t="shared" si="0"/>
        <v>0</v>
      </c>
      <c r="G53" s="53" t="s">
        <v>6</v>
      </c>
    </row>
    <row r="54" spans="1:7" ht="21" outlineLevel="3" x14ac:dyDescent="0.25">
      <c r="A54" s="61" t="s">
        <v>2107</v>
      </c>
      <c r="B54" s="51" t="s">
        <v>1848</v>
      </c>
      <c r="C54" s="61" t="s">
        <v>5</v>
      </c>
      <c r="D54" s="52">
        <v>15</v>
      </c>
      <c r="E54" s="52"/>
      <c r="F54" s="62">
        <f t="shared" si="0"/>
        <v>0</v>
      </c>
      <c r="G54" s="53" t="s">
        <v>6</v>
      </c>
    </row>
    <row r="55" spans="1:7" ht="21" outlineLevel="3" x14ac:dyDescent="0.25">
      <c r="A55" s="61" t="s">
        <v>2108</v>
      </c>
      <c r="B55" s="51" t="s">
        <v>1160</v>
      </c>
      <c r="C55" s="61" t="s">
        <v>30</v>
      </c>
      <c r="D55" s="52">
        <v>9</v>
      </c>
      <c r="E55" s="52"/>
      <c r="F55" s="62">
        <f t="shared" si="0"/>
        <v>0</v>
      </c>
      <c r="G55" s="53" t="s">
        <v>6</v>
      </c>
    </row>
    <row r="56" spans="1:7" ht="21" outlineLevel="3" x14ac:dyDescent="0.25">
      <c r="A56" s="61" t="s">
        <v>2109</v>
      </c>
      <c r="B56" s="51" t="s">
        <v>1161</v>
      </c>
      <c r="C56" s="61" t="s">
        <v>30</v>
      </c>
      <c r="D56" s="52">
        <v>9</v>
      </c>
      <c r="E56" s="52"/>
      <c r="F56" s="62">
        <f t="shared" si="0"/>
        <v>0</v>
      </c>
      <c r="G56" s="53" t="s">
        <v>33</v>
      </c>
    </row>
    <row r="57" spans="1:7" ht="21" outlineLevel="3" x14ac:dyDescent="0.25">
      <c r="A57" s="61" t="s">
        <v>2110</v>
      </c>
      <c r="B57" s="51" t="s">
        <v>1162</v>
      </c>
      <c r="C57" s="61" t="s">
        <v>30</v>
      </c>
      <c r="D57" s="52">
        <v>9</v>
      </c>
      <c r="E57" s="52"/>
      <c r="F57" s="62">
        <f t="shared" si="0"/>
        <v>0</v>
      </c>
      <c r="G57" s="53" t="s">
        <v>33</v>
      </c>
    </row>
    <row r="58" spans="1:7" ht="21" outlineLevel="3" x14ac:dyDescent="0.25">
      <c r="A58" s="61" t="s">
        <v>2111</v>
      </c>
      <c r="B58" s="51" t="s">
        <v>1163</v>
      </c>
      <c r="C58" s="61" t="s">
        <v>30</v>
      </c>
      <c r="D58" s="52">
        <v>1.8</v>
      </c>
      <c r="E58" s="52"/>
      <c r="F58" s="62">
        <f t="shared" si="0"/>
        <v>0</v>
      </c>
      <c r="G58" s="53" t="s">
        <v>33</v>
      </c>
    </row>
    <row r="59" spans="1:7" ht="21" outlineLevel="3" x14ac:dyDescent="0.25">
      <c r="A59" s="61" t="s">
        <v>2112</v>
      </c>
      <c r="B59" s="51" t="s">
        <v>1164</v>
      </c>
      <c r="C59" s="61" t="s">
        <v>30</v>
      </c>
      <c r="D59" s="52">
        <v>1.8</v>
      </c>
      <c r="E59" s="52"/>
      <c r="F59" s="62">
        <f t="shared" si="0"/>
        <v>0</v>
      </c>
      <c r="G59" s="53" t="s">
        <v>33</v>
      </c>
    </row>
    <row r="60" spans="1:7" ht="21" outlineLevel="3" x14ac:dyDescent="0.25">
      <c r="A60" s="61" t="s">
        <v>2113</v>
      </c>
      <c r="B60" s="51" t="s">
        <v>139</v>
      </c>
      <c r="C60" s="61" t="s">
        <v>37</v>
      </c>
      <c r="D60" s="52">
        <v>1</v>
      </c>
      <c r="E60" s="52"/>
      <c r="F60" s="62">
        <f t="shared" si="0"/>
        <v>0</v>
      </c>
      <c r="G60" s="53" t="s">
        <v>1</v>
      </c>
    </row>
    <row r="61" spans="1:7" ht="21" outlineLevel="3" x14ac:dyDescent="0.25">
      <c r="A61" s="61" t="s">
        <v>2114</v>
      </c>
      <c r="B61" s="51" t="s">
        <v>29</v>
      </c>
      <c r="C61" s="61" t="s">
        <v>30</v>
      </c>
      <c r="D61" s="52">
        <v>1</v>
      </c>
      <c r="E61" s="52"/>
      <c r="F61" s="62">
        <f t="shared" si="0"/>
        <v>0</v>
      </c>
      <c r="G61" s="53" t="s">
        <v>6</v>
      </c>
    </row>
    <row r="62" spans="1:7" ht="21" outlineLevel="3" x14ac:dyDescent="0.25">
      <c r="A62" s="61" t="s">
        <v>2115</v>
      </c>
      <c r="B62" s="51" t="s">
        <v>31</v>
      </c>
      <c r="C62" s="61" t="s">
        <v>30</v>
      </c>
      <c r="D62" s="52">
        <v>0.2</v>
      </c>
      <c r="E62" s="52"/>
      <c r="F62" s="62">
        <f t="shared" si="0"/>
        <v>0</v>
      </c>
      <c r="G62" s="53" t="s">
        <v>6</v>
      </c>
    </row>
    <row r="63" spans="1:7" ht="21" outlineLevel="3" x14ac:dyDescent="0.25">
      <c r="A63" s="61" t="s">
        <v>2116</v>
      </c>
      <c r="B63" s="51" t="s">
        <v>32</v>
      </c>
      <c r="C63" s="61" t="s">
        <v>30</v>
      </c>
      <c r="D63" s="52">
        <v>1.2</v>
      </c>
      <c r="E63" s="52"/>
      <c r="F63" s="62">
        <f t="shared" si="0"/>
        <v>0</v>
      </c>
      <c r="G63" s="53" t="s">
        <v>33</v>
      </c>
    </row>
    <row r="64" spans="1:7" ht="21" outlineLevel="3" x14ac:dyDescent="0.25">
      <c r="A64" s="61" t="s">
        <v>2117</v>
      </c>
      <c r="B64" s="51" t="s">
        <v>34</v>
      </c>
      <c r="C64" s="61" t="s">
        <v>30</v>
      </c>
      <c r="D64" s="52">
        <v>1.2</v>
      </c>
      <c r="E64" s="52"/>
      <c r="F64" s="62">
        <f t="shared" si="0"/>
        <v>0</v>
      </c>
      <c r="G64" s="53" t="s">
        <v>33</v>
      </c>
    </row>
    <row r="65" spans="1:7" outlineLevel="3" x14ac:dyDescent="0.25">
      <c r="A65" s="61" t="s">
        <v>2118</v>
      </c>
      <c r="B65" s="51" t="s">
        <v>35</v>
      </c>
      <c r="C65" s="61" t="s">
        <v>30</v>
      </c>
      <c r="D65" s="52">
        <v>1.2</v>
      </c>
      <c r="E65" s="52"/>
      <c r="F65" s="62">
        <f t="shared" ref="F65:F100" si="1">D65*E65</f>
        <v>0</v>
      </c>
      <c r="G65" s="53" t="s">
        <v>1</v>
      </c>
    </row>
    <row r="66" spans="1:7" ht="17.25" customHeight="1" outlineLevel="1" x14ac:dyDescent="0.25">
      <c r="A66" s="77" t="s">
        <v>41</v>
      </c>
      <c r="B66" s="57" t="s">
        <v>239</v>
      </c>
      <c r="C66" s="71" t="s">
        <v>1</v>
      </c>
      <c r="D66" s="58"/>
      <c r="E66" s="58"/>
      <c r="F66" s="75">
        <f>SUM(F67:F101)</f>
        <v>0</v>
      </c>
      <c r="G66" s="60" t="s">
        <v>1</v>
      </c>
    </row>
    <row r="67" spans="1:7" ht="21" outlineLevel="3" x14ac:dyDescent="0.25">
      <c r="A67" s="61" t="s">
        <v>47</v>
      </c>
      <c r="B67" s="51" t="s">
        <v>97</v>
      </c>
      <c r="C67" s="61" t="s">
        <v>5</v>
      </c>
      <c r="D67" s="52">
        <v>17</v>
      </c>
      <c r="E67" s="52"/>
      <c r="F67" s="62">
        <f t="shared" si="1"/>
        <v>0</v>
      </c>
      <c r="G67" s="53" t="s">
        <v>6</v>
      </c>
    </row>
    <row r="68" spans="1:7" ht="21" outlineLevel="3" x14ac:dyDescent="0.25">
      <c r="A68" s="61" t="s">
        <v>372</v>
      </c>
      <c r="B68" s="51" t="s">
        <v>7</v>
      </c>
      <c r="C68" s="61" t="s">
        <v>5</v>
      </c>
      <c r="D68" s="52">
        <v>17</v>
      </c>
      <c r="E68" s="52"/>
      <c r="F68" s="62">
        <f t="shared" si="1"/>
        <v>0</v>
      </c>
      <c r="G68" s="53" t="s">
        <v>8</v>
      </c>
    </row>
    <row r="69" spans="1:7" ht="21" outlineLevel="3" x14ac:dyDescent="0.25">
      <c r="A69" s="61" t="s">
        <v>373</v>
      </c>
      <c r="B69" s="51" t="s">
        <v>102</v>
      </c>
      <c r="C69" s="61" t="s">
        <v>5</v>
      </c>
      <c r="D69" s="52">
        <v>17</v>
      </c>
      <c r="E69" s="52"/>
      <c r="F69" s="62">
        <f t="shared" si="1"/>
        <v>0</v>
      </c>
      <c r="G69" s="53" t="s">
        <v>16</v>
      </c>
    </row>
    <row r="70" spans="1:7" ht="21" outlineLevel="3" x14ac:dyDescent="0.25">
      <c r="A70" s="61" t="s">
        <v>374</v>
      </c>
      <c r="B70" s="51" t="s">
        <v>115</v>
      </c>
      <c r="C70" s="61" t="s">
        <v>18</v>
      </c>
      <c r="D70" s="52">
        <v>4</v>
      </c>
      <c r="E70" s="52"/>
      <c r="F70" s="62">
        <f t="shared" si="1"/>
        <v>0</v>
      </c>
      <c r="G70" s="53" t="s">
        <v>6</v>
      </c>
    </row>
    <row r="71" spans="1:7" ht="42" outlineLevel="3" x14ac:dyDescent="0.25">
      <c r="A71" s="61" t="s">
        <v>375</v>
      </c>
      <c r="B71" s="51" t="s">
        <v>120</v>
      </c>
      <c r="C71" s="61" t="s">
        <v>18</v>
      </c>
      <c r="D71" s="52">
        <v>1</v>
      </c>
      <c r="E71" s="52"/>
      <c r="F71" s="62">
        <f t="shared" si="1"/>
        <v>0</v>
      </c>
      <c r="G71" s="53" t="s">
        <v>6</v>
      </c>
    </row>
    <row r="72" spans="1:7" ht="52.5" outlineLevel="3" x14ac:dyDescent="0.25">
      <c r="A72" s="61" t="s">
        <v>1503</v>
      </c>
      <c r="B72" s="51" t="s">
        <v>1844</v>
      </c>
      <c r="C72" s="61" t="s">
        <v>37</v>
      </c>
      <c r="D72" s="52">
        <v>1</v>
      </c>
      <c r="E72" s="52"/>
      <c r="F72" s="62">
        <f t="shared" si="1"/>
        <v>0</v>
      </c>
      <c r="G72" s="53" t="s">
        <v>1845</v>
      </c>
    </row>
    <row r="73" spans="1:7" ht="21" outlineLevel="3" x14ac:dyDescent="0.25">
      <c r="A73" s="61" t="s">
        <v>1504</v>
      </c>
      <c r="B73" s="51" t="s">
        <v>131</v>
      </c>
      <c r="C73" s="61" t="s">
        <v>18</v>
      </c>
      <c r="D73" s="52">
        <v>2</v>
      </c>
      <c r="E73" s="52"/>
      <c r="F73" s="62">
        <f t="shared" si="1"/>
        <v>0</v>
      </c>
      <c r="G73" s="53" t="s">
        <v>6</v>
      </c>
    </row>
    <row r="74" spans="1:7" ht="21" outlineLevel="3" x14ac:dyDescent="0.25">
      <c r="A74" s="61" t="s">
        <v>1505</v>
      </c>
      <c r="B74" s="51" t="s">
        <v>128</v>
      </c>
      <c r="C74" s="61" t="s">
        <v>18</v>
      </c>
      <c r="D74" s="52">
        <v>2</v>
      </c>
      <c r="E74" s="52"/>
      <c r="F74" s="62">
        <f t="shared" si="1"/>
        <v>0</v>
      </c>
      <c r="G74" s="53" t="s">
        <v>6</v>
      </c>
    </row>
    <row r="75" spans="1:7" ht="21" outlineLevel="3" x14ac:dyDescent="0.25">
      <c r="A75" s="61" t="s">
        <v>1506</v>
      </c>
      <c r="B75" s="51" t="s">
        <v>1849</v>
      </c>
      <c r="C75" s="61" t="s">
        <v>37</v>
      </c>
      <c r="D75" s="52">
        <v>1</v>
      </c>
      <c r="E75" s="52"/>
      <c r="F75" s="62">
        <f t="shared" si="1"/>
        <v>0</v>
      </c>
      <c r="G75" s="53" t="s">
        <v>1</v>
      </c>
    </row>
    <row r="76" spans="1:7" ht="31.5" outlineLevel="3" x14ac:dyDescent="0.25">
      <c r="A76" s="61" t="s">
        <v>1507</v>
      </c>
      <c r="B76" s="51" t="s">
        <v>134</v>
      </c>
      <c r="C76" s="61" t="s">
        <v>18</v>
      </c>
      <c r="D76" s="52">
        <v>1</v>
      </c>
      <c r="E76" s="52"/>
      <c r="F76" s="62">
        <f t="shared" si="1"/>
        <v>0</v>
      </c>
      <c r="G76" s="53" t="s">
        <v>1</v>
      </c>
    </row>
    <row r="77" spans="1:7" ht="21" outlineLevel="3" x14ac:dyDescent="0.25">
      <c r="A77" s="61" t="s">
        <v>1508</v>
      </c>
      <c r="B77" s="51" t="s">
        <v>135</v>
      </c>
      <c r="C77" s="61" t="s">
        <v>18</v>
      </c>
      <c r="D77" s="52">
        <v>1</v>
      </c>
      <c r="E77" s="52"/>
      <c r="F77" s="62">
        <f t="shared" si="1"/>
        <v>0</v>
      </c>
      <c r="G77" s="53" t="s">
        <v>136</v>
      </c>
    </row>
    <row r="78" spans="1:7" ht="21" outlineLevel="3" x14ac:dyDescent="0.25">
      <c r="A78" s="61" t="s">
        <v>1509</v>
      </c>
      <c r="B78" s="51" t="s">
        <v>137</v>
      </c>
      <c r="C78" s="61" t="s">
        <v>18</v>
      </c>
      <c r="D78" s="52">
        <v>4</v>
      </c>
      <c r="E78" s="52"/>
      <c r="F78" s="62">
        <f t="shared" si="1"/>
        <v>0</v>
      </c>
      <c r="G78" s="53" t="s">
        <v>6</v>
      </c>
    </row>
    <row r="79" spans="1:7" ht="21" outlineLevel="3" x14ac:dyDescent="0.25">
      <c r="A79" s="61" t="s">
        <v>1510</v>
      </c>
      <c r="B79" s="51" t="s">
        <v>138</v>
      </c>
      <c r="C79" s="61" t="s">
        <v>18</v>
      </c>
      <c r="D79" s="52">
        <v>2</v>
      </c>
      <c r="E79" s="52"/>
      <c r="F79" s="62">
        <f t="shared" si="1"/>
        <v>0</v>
      </c>
      <c r="G79" s="53" t="s">
        <v>6</v>
      </c>
    </row>
    <row r="80" spans="1:7" ht="21" outlineLevel="3" x14ac:dyDescent="0.25">
      <c r="A80" s="61" t="s">
        <v>1511</v>
      </c>
      <c r="B80" s="51" t="s">
        <v>1150</v>
      </c>
      <c r="C80" s="61" t="s">
        <v>713</v>
      </c>
      <c r="D80" s="52">
        <v>15</v>
      </c>
      <c r="E80" s="52"/>
      <c r="F80" s="62">
        <f t="shared" si="1"/>
        <v>0</v>
      </c>
      <c r="G80" s="53" t="s">
        <v>1151</v>
      </c>
    </row>
    <row r="81" spans="1:7" ht="21" outlineLevel="3" x14ac:dyDescent="0.25">
      <c r="A81" s="61" t="s">
        <v>1512</v>
      </c>
      <c r="B81" s="51" t="s">
        <v>1152</v>
      </c>
      <c r="C81" s="61" t="s">
        <v>30</v>
      </c>
      <c r="D81" s="52">
        <v>18</v>
      </c>
      <c r="E81" s="52"/>
      <c r="F81" s="62">
        <f t="shared" si="1"/>
        <v>0</v>
      </c>
      <c r="G81" s="53" t="s">
        <v>33</v>
      </c>
    </row>
    <row r="82" spans="1:7" ht="21" outlineLevel="3" x14ac:dyDescent="0.25">
      <c r="A82" s="61" t="s">
        <v>1513</v>
      </c>
      <c r="B82" s="51" t="s">
        <v>1153</v>
      </c>
      <c r="C82" s="61" t="s">
        <v>18</v>
      </c>
      <c r="D82" s="52">
        <v>2</v>
      </c>
      <c r="E82" s="52"/>
      <c r="F82" s="62">
        <f t="shared" si="1"/>
        <v>0</v>
      </c>
      <c r="G82" s="53" t="s">
        <v>1154</v>
      </c>
    </row>
    <row r="83" spans="1:7" ht="21" outlineLevel="3" x14ac:dyDescent="0.25">
      <c r="A83" s="61" t="s">
        <v>1514</v>
      </c>
      <c r="B83" s="51" t="s">
        <v>1155</v>
      </c>
      <c r="C83" s="61" t="s">
        <v>30</v>
      </c>
      <c r="D83" s="52">
        <v>9</v>
      </c>
      <c r="E83" s="52"/>
      <c r="F83" s="62">
        <f t="shared" si="1"/>
        <v>0</v>
      </c>
      <c r="G83" s="53" t="s">
        <v>6</v>
      </c>
    </row>
    <row r="84" spans="1:7" ht="105" outlineLevel="3" x14ac:dyDescent="0.25">
      <c r="A84" s="61" t="s">
        <v>1515</v>
      </c>
      <c r="B84" s="51" t="s">
        <v>1846</v>
      </c>
      <c r="C84" s="61" t="s">
        <v>5</v>
      </c>
      <c r="D84" s="52">
        <v>15</v>
      </c>
      <c r="E84" s="52"/>
      <c r="F84" s="62">
        <f t="shared" si="1"/>
        <v>0</v>
      </c>
      <c r="G84" s="53" t="s">
        <v>1</v>
      </c>
    </row>
    <row r="85" spans="1:7" ht="21" outlineLevel="3" x14ac:dyDescent="0.25">
      <c r="A85" s="61" t="s">
        <v>1516</v>
      </c>
      <c r="B85" s="51" t="s">
        <v>1847</v>
      </c>
      <c r="C85" s="61" t="s">
        <v>5</v>
      </c>
      <c r="D85" s="52">
        <v>15</v>
      </c>
      <c r="E85" s="52"/>
      <c r="F85" s="62">
        <f t="shared" si="1"/>
        <v>0</v>
      </c>
      <c r="G85" s="53" t="s">
        <v>6</v>
      </c>
    </row>
    <row r="86" spans="1:7" ht="21" outlineLevel="3" x14ac:dyDescent="0.25">
      <c r="A86" s="61" t="s">
        <v>1517</v>
      </c>
      <c r="B86" s="51" t="s">
        <v>1848</v>
      </c>
      <c r="C86" s="61" t="s">
        <v>5</v>
      </c>
      <c r="D86" s="52">
        <v>15</v>
      </c>
      <c r="E86" s="52"/>
      <c r="F86" s="62">
        <f t="shared" si="1"/>
        <v>0</v>
      </c>
      <c r="G86" s="53" t="s">
        <v>6</v>
      </c>
    </row>
    <row r="87" spans="1:7" ht="21" outlineLevel="3" x14ac:dyDescent="0.25">
      <c r="A87" s="61" t="s">
        <v>1518</v>
      </c>
      <c r="B87" s="51" t="s">
        <v>1160</v>
      </c>
      <c r="C87" s="61" t="s">
        <v>30</v>
      </c>
      <c r="D87" s="52">
        <v>9</v>
      </c>
      <c r="E87" s="52"/>
      <c r="F87" s="62">
        <f t="shared" si="1"/>
        <v>0</v>
      </c>
      <c r="G87" s="53" t="s">
        <v>6</v>
      </c>
    </row>
    <row r="88" spans="1:7" ht="21" outlineLevel="3" x14ac:dyDescent="0.25">
      <c r="A88" s="61" t="s">
        <v>1519</v>
      </c>
      <c r="B88" s="51" t="s">
        <v>1161</v>
      </c>
      <c r="C88" s="61" t="s">
        <v>30</v>
      </c>
      <c r="D88" s="52">
        <v>9</v>
      </c>
      <c r="E88" s="52"/>
      <c r="F88" s="62">
        <f t="shared" si="1"/>
        <v>0</v>
      </c>
      <c r="G88" s="53" t="s">
        <v>33</v>
      </c>
    </row>
    <row r="89" spans="1:7" ht="21" outlineLevel="3" x14ac:dyDescent="0.25">
      <c r="A89" s="61" t="s">
        <v>1520</v>
      </c>
      <c r="B89" s="51" t="s">
        <v>1162</v>
      </c>
      <c r="C89" s="61" t="s">
        <v>30</v>
      </c>
      <c r="D89" s="52">
        <v>9</v>
      </c>
      <c r="E89" s="52"/>
      <c r="F89" s="62">
        <f t="shared" si="1"/>
        <v>0</v>
      </c>
      <c r="G89" s="53" t="s">
        <v>33</v>
      </c>
    </row>
    <row r="90" spans="1:7" ht="21" outlineLevel="3" x14ac:dyDescent="0.25">
      <c r="A90" s="61" t="s">
        <v>1521</v>
      </c>
      <c r="B90" s="51" t="s">
        <v>1163</v>
      </c>
      <c r="C90" s="61" t="s">
        <v>30</v>
      </c>
      <c r="D90" s="52">
        <v>1.8</v>
      </c>
      <c r="E90" s="52"/>
      <c r="F90" s="62">
        <f t="shared" si="1"/>
        <v>0</v>
      </c>
      <c r="G90" s="53" t="s">
        <v>33</v>
      </c>
    </row>
    <row r="91" spans="1:7" ht="21" outlineLevel="3" x14ac:dyDescent="0.25">
      <c r="A91" s="61" t="s">
        <v>1522</v>
      </c>
      <c r="B91" s="51" t="s">
        <v>1164</v>
      </c>
      <c r="C91" s="61" t="s">
        <v>30</v>
      </c>
      <c r="D91" s="52">
        <v>1.8</v>
      </c>
      <c r="E91" s="52"/>
      <c r="F91" s="62">
        <f t="shared" si="1"/>
        <v>0</v>
      </c>
      <c r="G91" s="53" t="s">
        <v>33</v>
      </c>
    </row>
    <row r="92" spans="1:7" ht="21" outlineLevel="3" x14ac:dyDescent="0.25">
      <c r="A92" s="61" t="s">
        <v>1523</v>
      </c>
      <c r="B92" s="51" t="s">
        <v>29</v>
      </c>
      <c r="C92" s="61" t="s">
        <v>30</v>
      </c>
      <c r="D92" s="52">
        <v>0.4</v>
      </c>
      <c r="E92" s="52"/>
      <c r="F92" s="62">
        <f t="shared" si="1"/>
        <v>0</v>
      </c>
      <c r="G92" s="53" t="s">
        <v>6</v>
      </c>
    </row>
    <row r="93" spans="1:7" ht="21" outlineLevel="3" x14ac:dyDescent="0.25">
      <c r="A93" s="61" t="s">
        <v>1524</v>
      </c>
      <c r="B93" s="51" t="s">
        <v>31</v>
      </c>
      <c r="C93" s="61" t="s">
        <v>30</v>
      </c>
      <c r="D93" s="52">
        <v>0.1</v>
      </c>
      <c r="E93" s="52"/>
      <c r="F93" s="62">
        <f t="shared" si="1"/>
        <v>0</v>
      </c>
      <c r="G93" s="53" t="s">
        <v>6</v>
      </c>
    </row>
    <row r="94" spans="1:7" ht="21" outlineLevel="3" x14ac:dyDescent="0.25">
      <c r="A94" s="61" t="s">
        <v>1525</v>
      </c>
      <c r="B94" s="51" t="s">
        <v>32</v>
      </c>
      <c r="C94" s="61" t="s">
        <v>30</v>
      </c>
      <c r="D94" s="52">
        <v>0.5</v>
      </c>
      <c r="E94" s="52"/>
      <c r="F94" s="62">
        <f t="shared" si="1"/>
        <v>0</v>
      </c>
      <c r="G94" s="53" t="s">
        <v>33</v>
      </c>
    </row>
    <row r="95" spans="1:7" ht="21" outlineLevel="3" x14ac:dyDescent="0.25">
      <c r="A95" s="61" t="s">
        <v>1526</v>
      </c>
      <c r="B95" s="51" t="s">
        <v>34</v>
      </c>
      <c r="C95" s="61" t="s">
        <v>30</v>
      </c>
      <c r="D95" s="52">
        <v>0.5</v>
      </c>
      <c r="E95" s="52"/>
      <c r="F95" s="62">
        <f t="shared" si="1"/>
        <v>0</v>
      </c>
      <c r="G95" s="53" t="s">
        <v>33</v>
      </c>
    </row>
    <row r="96" spans="1:7" outlineLevel="3" x14ac:dyDescent="0.25">
      <c r="A96" s="61" t="s">
        <v>1527</v>
      </c>
      <c r="B96" s="51" t="s">
        <v>35</v>
      </c>
      <c r="C96" s="61" t="s">
        <v>30</v>
      </c>
      <c r="D96" s="52">
        <v>0.5</v>
      </c>
      <c r="E96" s="52"/>
      <c r="F96" s="62">
        <f t="shared" si="1"/>
        <v>0</v>
      </c>
      <c r="G96" s="53" t="s">
        <v>1</v>
      </c>
    </row>
    <row r="97" spans="1:7" ht="21" outlineLevel="3" x14ac:dyDescent="0.25">
      <c r="A97" s="61" t="s">
        <v>1528</v>
      </c>
      <c r="B97" s="51" t="s">
        <v>29</v>
      </c>
      <c r="C97" s="61" t="s">
        <v>30</v>
      </c>
      <c r="D97" s="52">
        <v>0.2</v>
      </c>
      <c r="E97" s="52"/>
      <c r="F97" s="62">
        <f t="shared" si="1"/>
        <v>0</v>
      </c>
      <c r="G97" s="53" t="s">
        <v>6</v>
      </c>
    </row>
    <row r="98" spans="1:7" ht="21" outlineLevel="3" x14ac:dyDescent="0.25">
      <c r="A98" s="61" t="s">
        <v>1530</v>
      </c>
      <c r="B98" s="51" t="s">
        <v>31</v>
      </c>
      <c r="C98" s="61" t="s">
        <v>30</v>
      </c>
      <c r="D98" s="52">
        <v>0.05</v>
      </c>
      <c r="E98" s="52"/>
      <c r="F98" s="62">
        <f t="shared" si="1"/>
        <v>0</v>
      </c>
      <c r="G98" s="53" t="s">
        <v>6</v>
      </c>
    </row>
    <row r="99" spans="1:7" ht="21" outlineLevel="3" x14ac:dyDescent="0.25">
      <c r="A99" s="61" t="s">
        <v>1532</v>
      </c>
      <c r="B99" s="51" t="s">
        <v>32</v>
      </c>
      <c r="C99" s="61" t="s">
        <v>30</v>
      </c>
      <c r="D99" s="52">
        <v>0.25</v>
      </c>
      <c r="E99" s="52"/>
      <c r="F99" s="62">
        <f t="shared" si="1"/>
        <v>0</v>
      </c>
      <c r="G99" s="53" t="s">
        <v>33</v>
      </c>
    </row>
    <row r="100" spans="1:7" ht="21" outlineLevel="3" x14ac:dyDescent="0.25">
      <c r="A100" s="61" t="s">
        <v>1533</v>
      </c>
      <c r="B100" s="51" t="s">
        <v>34</v>
      </c>
      <c r="C100" s="61" t="s">
        <v>30</v>
      </c>
      <c r="D100" s="52">
        <v>0.25</v>
      </c>
      <c r="E100" s="52"/>
      <c r="F100" s="62">
        <f t="shared" si="1"/>
        <v>0</v>
      </c>
      <c r="G100" s="53" t="s">
        <v>33</v>
      </c>
    </row>
    <row r="101" spans="1:7" outlineLevel="3" x14ac:dyDescent="0.25">
      <c r="A101" s="61" t="s">
        <v>1534</v>
      </c>
      <c r="B101" s="51" t="s">
        <v>35</v>
      </c>
      <c r="C101" s="61" t="s">
        <v>30</v>
      </c>
      <c r="D101" s="52">
        <v>0.25</v>
      </c>
      <c r="E101" s="52"/>
      <c r="F101" s="62">
        <f t="shared" ref="F101:F118" si="2">D101*E101</f>
        <v>0</v>
      </c>
      <c r="G101" s="53" t="s">
        <v>1</v>
      </c>
    </row>
    <row r="102" spans="1:7" ht="17.25" customHeight="1" outlineLevel="1" x14ac:dyDescent="0.25">
      <c r="A102" s="77" t="s">
        <v>42</v>
      </c>
      <c r="B102" s="57" t="s">
        <v>46</v>
      </c>
      <c r="C102" s="71" t="s">
        <v>1</v>
      </c>
      <c r="D102" s="58"/>
      <c r="E102" s="58"/>
      <c r="F102" s="75">
        <f>SUM(F103:F119)</f>
        <v>0</v>
      </c>
      <c r="G102" s="60" t="s">
        <v>1</v>
      </c>
    </row>
    <row r="103" spans="1:7" ht="21" outlineLevel="3" x14ac:dyDescent="0.25">
      <c r="A103" s="61" t="s">
        <v>45</v>
      </c>
      <c r="B103" s="51" t="s">
        <v>36</v>
      </c>
      <c r="C103" s="61" t="s">
        <v>5</v>
      </c>
      <c r="D103" s="52">
        <v>10</v>
      </c>
      <c r="E103" s="52"/>
      <c r="F103" s="62">
        <f t="shared" si="2"/>
        <v>0</v>
      </c>
      <c r="G103" s="53" t="s">
        <v>6</v>
      </c>
    </row>
    <row r="104" spans="1:7" ht="21" outlineLevel="3" x14ac:dyDescent="0.25">
      <c r="A104" s="61" t="s">
        <v>376</v>
      </c>
      <c r="B104" s="51" t="s">
        <v>1850</v>
      </c>
      <c r="C104" s="61" t="s">
        <v>5</v>
      </c>
      <c r="D104" s="52">
        <v>4</v>
      </c>
      <c r="E104" s="52"/>
      <c r="F104" s="62">
        <f t="shared" si="2"/>
        <v>0</v>
      </c>
      <c r="G104" s="53" t="s">
        <v>6</v>
      </c>
    </row>
    <row r="105" spans="1:7" ht="21" outlineLevel="3" x14ac:dyDescent="0.25">
      <c r="A105" s="61" t="s">
        <v>377</v>
      </c>
      <c r="B105" s="51" t="s">
        <v>11</v>
      </c>
      <c r="C105" s="61" t="s">
        <v>12</v>
      </c>
      <c r="D105" s="52">
        <v>1</v>
      </c>
      <c r="E105" s="52"/>
      <c r="F105" s="62">
        <f t="shared" si="2"/>
        <v>0</v>
      </c>
      <c r="G105" s="53" t="s">
        <v>6</v>
      </c>
    </row>
    <row r="106" spans="1:7" ht="21" outlineLevel="3" x14ac:dyDescent="0.25">
      <c r="A106" s="61" t="s">
        <v>378</v>
      </c>
      <c r="B106" s="51" t="s">
        <v>13</v>
      </c>
      <c r="C106" s="61" t="s">
        <v>5</v>
      </c>
      <c r="D106" s="52">
        <v>14</v>
      </c>
      <c r="E106" s="52"/>
      <c r="F106" s="62">
        <f t="shared" si="2"/>
        <v>0</v>
      </c>
      <c r="G106" s="53" t="s">
        <v>6</v>
      </c>
    </row>
    <row r="107" spans="1:7" ht="21" outlineLevel="3" x14ac:dyDescent="0.25">
      <c r="A107" s="61" t="s">
        <v>379</v>
      </c>
      <c r="B107" s="51" t="s">
        <v>17</v>
      </c>
      <c r="C107" s="61" t="s">
        <v>5</v>
      </c>
      <c r="D107" s="52">
        <v>10</v>
      </c>
      <c r="E107" s="52"/>
      <c r="F107" s="62">
        <f t="shared" si="2"/>
        <v>0</v>
      </c>
      <c r="G107" s="53" t="s">
        <v>16</v>
      </c>
    </row>
    <row r="108" spans="1:7" ht="21" outlineLevel="3" x14ac:dyDescent="0.25">
      <c r="A108" s="61" t="s">
        <v>380</v>
      </c>
      <c r="B108" s="51" t="s">
        <v>1851</v>
      </c>
      <c r="C108" s="61" t="s">
        <v>5</v>
      </c>
      <c r="D108" s="52">
        <v>4</v>
      </c>
      <c r="E108" s="52"/>
      <c r="F108" s="62">
        <f t="shared" si="2"/>
        <v>0</v>
      </c>
      <c r="G108" s="53" t="s">
        <v>16</v>
      </c>
    </row>
    <row r="109" spans="1:7" ht="21" outlineLevel="3" x14ac:dyDescent="0.25">
      <c r="A109" s="61" t="s">
        <v>381</v>
      </c>
      <c r="B109" s="51" t="s">
        <v>147</v>
      </c>
      <c r="C109" s="61" t="s">
        <v>18</v>
      </c>
      <c r="D109" s="52">
        <v>9</v>
      </c>
      <c r="E109" s="52"/>
      <c r="F109" s="62">
        <f t="shared" si="2"/>
        <v>0</v>
      </c>
      <c r="G109" s="53" t="s">
        <v>6</v>
      </c>
    </row>
    <row r="110" spans="1:7" ht="21" outlineLevel="3" x14ac:dyDescent="0.25">
      <c r="A110" s="61" t="s">
        <v>382</v>
      </c>
      <c r="B110" s="51" t="s">
        <v>1852</v>
      </c>
      <c r="C110" s="61" t="s">
        <v>18</v>
      </c>
      <c r="D110" s="52">
        <v>1</v>
      </c>
      <c r="E110" s="52"/>
      <c r="F110" s="62">
        <f t="shared" si="2"/>
        <v>0</v>
      </c>
      <c r="G110" s="53" t="s">
        <v>6</v>
      </c>
    </row>
    <row r="111" spans="1:7" ht="21" outlineLevel="3" x14ac:dyDescent="0.25">
      <c r="A111" s="61" t="s">
        <v>383</v>
      </c>
      <c r="B111" s="51" t="s">
        <v>1853</v>
      </c>
      <c r="C111" s="61" t="s">
        <v>18</v>
      </c>
      <c r="D111" s="52">
        <v>1</v>
      </c>
      <c r="E111" s="52"/>
      <c r="F111" s="62">
        <f t="shared" si="2"/>
        <v>0</v>
      </c>
      <c r="G111" s="53" t="s">
        <v>6</v>
      </c>
    </row>
    <row r="112" spans="1:7" ht="21" outlineLevel="3" x14ac:dyDescent="0.25">
      <c r="A112" s="61" t="s">
        <v>1772</v>
      </c>
      <c r="B112" s="51" t="s">
        <v>38</v>
      </c>
      <c r="C112" s="61" t="s">
        <v>37</v>
      </c>
      <c r="D112" s="52">
        <v>4</v>
      </c>
      <c r="E112" s="52"/>
      <c r="F112" s="62">
        <f t="shared" si="2"/>
        <v>0</v>
      </c>
      <c r="G112" s="53" t="s">
        <v>6</v>
      </c>
    </row>
    <row r="113" spans="1:7" ht="31.5" outlineLevel="3" x14ac:dyDescent="0.25">
      <c r="A113" s="61" t="s">
        <v>1773</v>
      </c>
      <c r="B113" s="51" t="s">
        <v>39</v>
      </c>
      <c r="C113" s="61" t="s">
        <v>18</v>
      </c>
      <c r="D113" s="52">
        <v>8</v>
      </c>
      <c r="E113" s="52"/>
      <c r="F113" s="62">
        <f t="shared" si="2"/>
        <v>0</v>
      </c>
      <c r="G113" s="53" t="s">
        <v>6</v>
      </c>
    </row>
    <row r="114" spans="1:7" ht="31.5" outlineLevel="3" x14ac:dyDescent="0.25">
      <c r="A114" s="61" t="s">
        <v>1774</v>
      </c>
      <c r="B114" s="51" t="s">
        <v>1854</v>
      </c>
      <c r="C114" s="61" t="s">
        <v>18</v>
      </c>
      <c r="D114" s="52">
        <v>1</v>
      </c>
      <c r="E114" s="52"/>
      <c r="F114" s="62">
        <f t="shared" si="2"/>
        <v>0</v>
      </c>
      <c r="G114" s="53" t="s">
        <v>6</v>
      </c>
    </row>
    <row r="115" spans="1:7" ht="31.5" outlineLevel="3" x14ac:dyDescent="0.25">
      <c r="A115" s="61" t="s">
        <v>1894</v>
      </c>
      <c r="B115" s="51" t="s">
        <v>1145</v>
      </c>
      <c r="C115" s="61" t="s">
        <v>18</v>
      </c>
      <c r="D115" s="52">
        <v>1</v>
      </c>
      <c r="E115" s="52"/>
      <c r="F115" s="62">
        <f t="shared" si="2"/>
        <v>0</v>
      </c>
      <c r="G115" s="53" t="s">
        <v>6</v>
      </c>
    </row>
    <row r="116" spans="1:7" ht="21" outlineLevel="3" x14ac:dyDescent="0.25">
      <c r="A116" s="61" t="s">
        <v>1895</v>
      </c>
      <c r="B116" s="51" t="s">
        <v>29</v>
      </c>
      <c r="C116" s="61" t="s">
        <v>30</v>
      </c>
      <c r="D116" s="52">
        <v>0.1</v>
      </c>
      <c r="E116" s="52"/>
      <c r="F116" s="62">
        <f t="shared" si="2"/>
        <v>0</v>
      </c>
      <c r="G116" s="53" t="s">
        <v>6</v>
      </c>
    </row>
    <row r="117" spans="1:7" ht="21" outlineLevel="3" x14ac:dyDescent="0.25">
      <c r="A117" s="61" t="s">
        <v>1896</v>
      </c>
      <c r="B117" s="51" t="s">
        <v>32</v>
      </c>
      <c r="C117" s="61" t="s">
        <v>30</v>
      </c>
      <c r="D117" s="52">
        <v>0.1</v>
      </c>
      <c r="E117" s="52"/>
      <c r="F117" s="62">
        <f t="shared" si="2"/>
        <v>0</v>
      </c>
      <c r="G117" s="53" t="s">
        <v>33</v>
      </c>
    </row>
    <row r="118" spans="1:7" ht="21" outlineLevel="3" x14ac:dyDescent="0.25">
      <c r="A118" s="61" t="s">
        <v>1897</v>
      </c>
      <c r="B118" s="51" t="s">
        <v>34</v>
      </c>
      <c r="C118" s="61" t="s">
        <v>30</v>
      </c>
      <c r="D118" s="52">
        <v>0.1</v>
      </c>
      <c r="E118" s="52"/>
      <c r="F118" s="62">
        <f t="shared" si="2"/>
        <v>0</v>
      </c>
      <c r="G118" s="53" t="s">
        <v>33</v>
      </c>
    </row>
    <row r="119" spans="1:7" outlineLevel="3" x14ac:dyDescent="0.25">
      <c r="A119" s="61" t="s">
        <v>1898</v>
      </c>
      <c r="B119" s="51" t="s">
        <v>35</v>
      </c>
      <c r="C119" s="61" t="s">
        <v>30</v>
      </c>
      <c r="D119" s="52">
        <v>0.1</v>
      </c>
      <c r="E119" s="52"/>
      <c r="F119" s="62">
        <f t="shared" ref="F119" si="3">D119*E119</f>
        <v>0</v>
      </c>
      <c r="G119" s="53" t="s">
        <v>1</v>
      </c>
    </row>
    <row r="120" spans="1:7" ht="20.25" customHeight="1" x14ac:dyDescent="0.25">
      <c r="A120" s="209" t="s">
        <v>2119</v>
      </c>
      <c r="B120" s="210"/>
      <c r="C120" s="74"/>
      <c r="D120" s="74"/>
      <c r="E120" s="74"/>
      <c r="F120" s="134">
        <f>F102+F66+F5</f>
        <v>0</v>
      </c>
      <c r="G120" s="74"/>
    </row>
  </sheetData>
  <mergeCells count="3">
    <mergeCell ref="B2:D2"/>
    <mergeCell ref="A3:G3"/>
    <mergeCell ref="A120:B1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FF"/>
  </sheetPr>
  <dimension ref="A1:G8"/>
  <sheetViews>
    <sheetView workbookViewId="0">
      <selection activeCell="A3" sqref="A3:G3"/>
    </sheetView>
  </sheetViews>
  <sheetFormatPr defaultColWidth="9.140625" defaultRowHeight="10.5" outlineLevelRow="2" x14ac:dyDescent="0.25"/>
  <cols>
    <col min="1" max="1" width="6" style="45" customWidth="1"/>
    <col min="2" max="2" width="58.7109375" style="45" customWidth="1"/>
    <col min="3" max="3" width="11" style="45" customWidth="1"/>
    <col min="4" max="4" width="9.5703125" style="45" bestFit="1" customWidth="1"/>
    <col min="5" max="5" width="11" style="45" customWidth="1"/>
    <col min="6" max="6" width="15.28515625" style="45" customWidth="1"/>
    <col min="7" max="7" width="19.28515625" style="45" customWidth="1"/>
    <col min="8" max="16384" width="9.140625" style="45"/>
  </cols>
  <sheetData>
    <row r="1" spans="1:7" ht="19.5" customHeight="1" x14ac:dyDescent="0.25">
      <c r="A1" s="42"/>
      <c r="B1" s="43" t="s">
        <v>1864</v>
      </c>
      <c r="C1" s="44"/>
      <c r="D1" s="44"/>
      <c r="E1" s="44"/>
      <c r="F1" s="44"/>
    </row>
    <row r="2" spans="1:7" ht="38.25" customHeight="1" x14ac:dyDescent="0.25">
      <c r="A2" s="42"/>
      <c r="B2" s="202" t="s">
        <v>2203</v>
      </c>
      <c r="C2" s="202"/>
      <c r="D2" s="202"/>
      <c r="E2" s="202"/>
      <c r="F2" s="202"/>
      <c r="G2" s="202"/>
    </row>
    <row r="3" spans="1:7" ht="15" x14ac:dyDescent="0.25">
      <c r="A3" s="203" t="s">
        <v>2316</v>
      </c>
      <c r="B3" s="203"/>
      <c r="C3" s="203"/>
      <c r="D3" s="203"/>
      <c r="E3" s="203"/>
      <c r="F3" s="203"/>
      <c r="G3" s="203"/>
    </row>
    <row r="4" spans="1:7" ht="25.5" customHeight="1" x14ac:dyDescent="0.25">
      <c r="A4" s="83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6.5" customHeight="1" outlineLevel="1" x14ac:dyDescent="0.25">
      <c r="A5" s="87" t="s">
        <v>248</v>
      </c>
      <c r="B5" s="88" t="s">
        <v>1749</v>
      </c>
      <c r="C5" s="88" t="s">
        <v>1</v>
      </c>
      <c r="D5" s="89"/>
      <c r="E5" s="89"/>
      <c r="F5" s="90"/>
      <c r="G5" s="91" t="s">
        <v>1</v>
      </c>
    </row>
    <row r="6" spans="1:7" ht="19.5" customHeight="1" outlineLevel="2" x14ac:dyDescent="0.25">
      <c r="A6" s="61" t="s">
        <v>61</v>
      </c>
      <c r="B6" s="51" t="s">
        <v>1870</v>
      </c>
      <c r="C6" s="61" t="s">
        <v>713</v>
      </c>
      <c r="D6" s="52">
        <v>286.58</v>
      </c>
      <c r="E6" s="52"/>
      <c r="F6" s="62">
        <f>D6*E6</f>
        <v>0</v>
      </c>
      <c r="G6" s="53" t="s">
        <v>1</v>
      </c>
    </row>
    <row r="7" spans="1:7" ht="21" outlineLevel="2" x14ac:dyDescent="0.25">
      <c r="A7" s="61" t="s">
        <v>243</v>
      </c>
      <c r="B7" s="51" t="s">
        <v>1744</v>
      </c>
      <c r="C7" s="61" t="s">
        <v>713</v>
      </c>
      <c r="D7" s="52">
        <v>411.04</v>
      </c>
      <c r="E7" s="52"/>
      <c r="F7" s="62">
        <f>D7*E7</f>
        <v>0</v>
      </c>
      <c r="G7" s="53" t="s">
        <v>1</v>
      </c>
    </row>
    <row r="8" spans="1:7" ht="18.75" customHeight="1" x14ac:dyDescent="0.25">
      <c r="A8" s="204" t="s">
        <v>1874</v>
      </c>
      <c r="B8" s="205"/>
      <c r="C8" s="74"/>
      <c r="D8" s="70"/>
      <c r="E8" s="70"/>
      <c r="F8" s="76">
        <f>SUM(F6:F7)</f>
        <v>0</v>
      </c>
      <c r="G8" s="70"/>
    </row>
  </sheetData>
  <mergeCells count="3">
    <mergeCell ref="A3:G3"/>
    <mergeCell ref="B2:G2"/>
    <mergeCell ref="A8:B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9CCFF"/>
  </sheetPr>
  <dimension ref="A1:G102"/>
  <sheetViews>
    <sheetView zoomScale="85" zoomScaleNormal="85" workbookViewId="0">
      <selection activeCell="A3" sqref="A3:G3"/>
    </sheetView>
  </sheetViews>
  <sheetFormatPr defaultColWidth="9.140625" defaultRowHeight="11.25" outlineLevelRow="2" x14ac:dyDescent="0.15"/>
  <cols>
    <col min="1" max="1" width="10.140625" style="110" customWidth="1"/>
    <col min="2" max="2" width="42" style="35" customWidth="1"/>
    <col min="3" max="3" width="11" style="110" customWidth="1"/>
    <col min="4" max="4" width="10.85546875" style="78" bestFit="1" customWidth="1"/>
    <col min="5" max="5" width="14" style="78" customWidth="1"/>
    <col min="6" max="6" width="17.42578125" style="78" customWidth="1"/>
    <col min="7" max="7" width="19.42578125" style="171" customWidth="1"/>
    <col min="8" max="16384" width="9.140625" style="35"/>
  </cols>
  <sheetData>
    <row r="1" spans="1:7" ht="21.75" customHeight="1" x14ac:dyDescent="0.15">
      <c r="B1" s="106" t="s">
        <v>1864</v>
      </c>
    </row>
    <row r="2" spans="1:7" ht="29.25" customHeight="1" x14ac:dyDescent="0.15">
      <c r="A2" s="54"/>
      <c r="B2" s="202" t="s">
        <v>2120</v>
      </c>
      <c r="C2" s="202"/>
      <c r="D2" s="202"/>
      <c r="E2" s="202"/>
    </row>
    <row r="3" spans="1:7" ht="18" customHeight="1" x14ac:dyDescent="0.15">
      <c r="A3" s="212" t="s">
        <v>2316</v>
      </c>
      <c r="B3" s="212"/>
      <c r="C3" s="212"/>
      <c r="D3" s="212"/>
      <c r="E3" s="212"/>
      <c r="F3" s="212"/>
      <c r="G3" s="212"/>
    </row>
    <row r="4" spans="1:7" ht="29.25" customHeight="1" x14ac:dyDescent="0.1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s="78" customFormat="1" ht="22.5" customHeight="1" outlineLevel="1" x14ac:dyDescent="0.25">
      <c r="A5" s="176" t="s">
        <v>40</v>
      </c>
      <c r="B5" s="79" t="s">
        <v>249</v>
      </c>
      <c r="C5" s="176" t="s">
        <v>1</v>
      </c>
      <c r="D5" s="80"/>
      <c r="E5" s="80"/>
      <c r="F5" s="177">
        <f>SUM(F6:F20)</f>
        <v>0</v>
      </c>
      <c r="G5" s="178"/>
    </row>
    <row r="6" spans="1:7" ht="22.5" outlineLevel="2" x14ac:dyDescent="0.15">
      <c r="A6" s="81" t="s">
        <v>61</v>
      </c>
      <c r="B6" s="36" t="s">
        <v>250</v>
      </c>
      <c r="C6" s="81" t="s">
        <v>18</v>
      </c>
      <c r="D6" s="82">
        <v>1</v>
      </c>
      <c r="E6" s="82"/>
      <c r="F6" s="62">
        <f t="shared" ref="F6:F19" si="0">D6*E6</f>
        <v>0</v>
      </c>
      <c r="G6" s="117"/>
    </row>
    <row r="7" spans="1:7" ht="22.5" outlineLevel="2" x14ac:dyDescent="0.15">
      <c r="A7" s="81" t="s">
        <v>243</v>
      </c>
      <c r="B7" s="36" t="s">
        <v>251</v>
      </c>
      <c r="C7" s="81" t="s">
        <v>18</v>
      </c>
      <c r="D7" s="82">
        <v>1</v>
      </c>
      <c r="E7" s="82"/>
      <c r="F7" s="62">
        <f t="shared" si="0"/>
        <v>0</v>
      </c>
      <c r="G7" s="117"/>
    </row>
    <row r="8" spans="1:7" ht="22.5" outlineLevel="2" x14ac:dyDescent="0.15">
      <c r="A8" s="81" t="s">
        <v>244</v>
      </c>
      <c r="B8" s="36" t="s">
        <v>252</v>
      </c>
      <c r="C8" s="81" t="s">
        <v>18</v>
      </c>
      <c r="D8" s="82">
        <v>1</v>
      </c>
      <c r="E8" s="82"/>
      <c r="F8" s="62">
        <f t="shared" si="0"/>
        <v>0</v>
      </c>
      <c r="G8" s="117"/>
    </row>
    <row r="9" spans="1:7" ht="22.5" outlineLevel="2" x14ac:dyDescent="0.15">
      <c r="A9" s="81" t="s">
        <v>245</v>
      </c>
      <c r="B9" s="36" t="s">
        <v>253</v>
      </c>
      <c r="C9" s="81" t="s">
        <v>18</v>
      </c>
      <c r="D9" s="82">
        <v>1</v>
      </c>
      <c r="E9" s="82"/>
      <c r="F9" s="62">
        <f t="shared" si="0"/>
        <v>0</v>
      </c>
      <c r="G9" s="117"/>
    </row>
    <row r="10" spans="1:7" ht="22.5" outlineLevel="2" x14ac:dyDescent="0.15">
      <c r="A10" s="81" t="s">
        <v>246</v>
      </c>
      <c r="B10" s="36" t="s">
        <v>254</v>
      </c>
      <c r="C10" s="81" t="s">
        <v>18</v>
      </c>
      <c r="D10" s="82">
        <v>1</v>
      </c>
      <c r="E10" s="82"/>
      <c r="F10" s="62">
        <f t="shared" si="0"/>
        <v>0</v>
      </c>
      <c r="G10" s="117"/>
    </row>
    <row r="11" spans="1:7" ht="22.5" outlineLevel="2" x14ac:dyDescent="0.15">
      <c r="A11" s="81" t="s">
        <v>247</v>
      </c>
      <c r="B11" s="36" t="s">
        <v>255</v>
      </c>
      <c r="C11" s="81" t="s">
        <v>18</v>
      </c>
      <c r="D11" s="82">
        <v>1</v>
      </c>
      <c r="E11" s="82"/>
      <c r="F11" s="62">
        <f t="shared" si="0"/>
        <v>0</v>
      </c>
      <c r="G11" s="117"/>
    </row>
    <row r="12" spans="1:7" ht="22.5" outlineLevel="2" x14ac:dyDescent="0.15">
      <c r="A12" s="81" t="s">
        <v>363</v>
      </c>
      <c r="B12" s="36" t="s">
        <v>256</v>
      </c>
      <c r="C12" s="81" t="s">
        <v>18</v>
      </c>
      <c r="D12" s="82">
        <v>1</v>
      </c>
      <c r="E12" s="82"/>
      <c r="F12" s="62">
        <f t="shared" si="0"/>
        <v>0</v>
      </c>
      <c r="G12" s="117"/>
    </row>
    <row r="13" spans="1:7" ht="22.5" outlineLevel="2" x14ac:dyDescent="0.15">
      <c r="A13" s="81" t="s">
        <v>364</v>
      </c>
      <c r="B13" s="36" t="s">
        <v>257</v>
      </c>
      <c r="C13" s="81" t="s">
        <v>18</v>
      </c>
      <c r="D13" s="82">
        <v>1</v>
      </c>
      <c r="E13" s="82"/>
      <c r="F13" s="62">
        <f t="shared" si="0"/>
        <v>0</v>
      </c>
      <c r="G13" s="117"/>
    </row>
    <row r="14" spans="1:7" ht="22.5" outlineLevel="2" x14ac:dyDescent="0.15">
      <c r="A14" s="81" t="s">
        <v>365</v>
      </c>
      <c r="B14" s="36" t="s">
        <v>258</v>
      </c>
      <c r="C14" s="81" t="s">
        <v>18</v>
      </c>
      <c r="D14" s="82">
        <v>1</v>
      </c>
      <c r="E14" s="82"/>
      <c r="F14" s="62">
        <f t="shared" si="0"/>
        <v>0</v>
      </c>
      <c r="G14" s="117"/>
    </row>
    <row r="15" spans="1:7" ht="22.5" outlineLevel="2" x14ac:dyDescent="0.15">
      <c r="A15" s="81" t="s">
        <v>366</v>
      </c>
      <c r="B15" s="36" t="s">
        <v>259</v>
      </c>
      <c r="C15" s="81" t="s">
        <v>18</v>
      </c>
      <c r="D15" s="82">
        <v>1</v>
      </c>
      <c r="E15" s="82"/>
      <c r="F15" s="62">
        <f t="shared" si="0"/>
        <v>0</v>
      </c>
      <c r="G15" s="117"/>
    </row>
    <row r="16" spans="1:7" ht="22.5" outlineLevel="2" x14ac:dyDescent="0.15">
      <c r="A16" s="81" t="s">
        <v>367</v>
      </c>
      <c r="B16" s="36" t="s">
        <v>260</v>
      </c>
      <c r="C16" s="81" t="s">
        <v>18</v>
      </c>
      <c r="D16" s="82">
        <v>1</v>
      </c>
      <c r="E16" s="82"/>
      <c r="F16" s="62">
        <f t="shared" si="0"/>
        <v>0</v>
      </c>
      <c r="G16" s="117"/>
    </row>
    <row r="17" spans="1:7" ht="22.5" outlineLevel="2" x14ac:dyDescent="0.15">
      <c r="A17" s="81" t="s">
        <v>368</v>
      </c>
      <c r="B17" s="36" t="s">
        <v>261</v>
      </c>
      <c r="C17" s="81" t="s">
        <v>18</v>
      </c>
      <c r="D17" s="82">
        <v>1</v>
      </c>
      <c r="E17" s="82"/>
      <c r="F17" s="62">
        <f t="shared" si="0"/>
        <v>0</v>
      </c>
      <c r="G17" s="117"/>
    </row>
    <row r="18" spans="1:7" ht="22.5" outlineLevel="2" x14ac:dyDescent="0.15">
      <c r="A18" s="81" t="s">
        <v>369</v>
      </c>
      <c r="B18" s="36" t="s">
        <v>262</v>
      </c>
      <c r="C18" s="81" t="s">
        <v>18</v>
      </c>
      <c r="D18" s="82">
        <v>1</v>
      </c>
      <c r="E18" s="82"/>
      <c r="F18" s="62">
        <f t="shared" si="0"/>
        <v>0</v>
      </c>
      <c r="G18" s="117"/>
    </row>
    <row r="19" spans="1:7" ht="22.5" outlineLevel="2" x14ac:dyDescent="0.15">
      <c r="A19" s="81" t="s">
        <v>370</v>
      </c>
      <c r="B19" s="36" t="s">
        <v>263</v>
      </c>
      <c r="C19" s="81" t="s">
        <v>18</v>
      </c>
      <c r="D19" s="82">
        <v>1</v>
      </c>
      <c r="E19" s="82"/>
      <c r="F19" s="62">
        <f t="shared" si="0"/>
        <v>0</v>
      </c>
      <c r="G19" s="117"/>
    </row>
    <row r="20" spans="1:7" ht="33.75" outlineLevel="2" x14ac:dyDescent="0.15">
      <c r="A20" s="81" t="s">
        <v>371</v>
      </c>
      <c r="B20" s="36" t="s">
        <v>264</v>
      </c>
      <c r="C20" s="81" t="s">
        <v>18</v>
      </c>
      <c r="D20" s="82">
        <v>1</v>
      </c>
      <c r="E20" s="82"/>
      <c r="F20" s="62">
        <f t="shared" ref="F20:F25" si="1">D20*E20</f>
        <v>0</v>
      </c>
      <c r="G20" s="117"/>
    </row>
    <row r="21" spans="1:7" s="133" customFormat="1" ht="21.75" customHeight="1" outlineLevel="1" x14ac:dyDescent="0.25">
      <c r="A21" s="176" t="s">
        <v>41</v>
      </c>
      <c r="B21" s="79" t="s">
        <v>266</v>
      </c>
      <c r="C21" s="176" t="s">
        <v>1</v>
      </c>
      <c r="D21" s="179"/>
      <c r="E21" s="179"/>
      <c r="F21" s="177">
        <f>SUM(F22:F26)</f>
        <v>0</v>
      </c>
      <c r="G21" s="180"/>
    </row>
    <row r="22" spans="1:7" ht="56.25" outlineLevel="2" x14ac:dyDescent="0.15">
      <c r="A22" s="81" t="s">
        <v>47</v>
      </c>
      <c r="B22" s="36" t="s">
        <v>267</v>
      </c>
      <c r="C22" s="81" t="s">
        <v>5</v>
      </c>
      <c r="D22" s="82">
        <v>480</v>
      </c>
      <c r="E22" s="82"/>
      <c r="F22" s="62">
        <f t="shared" si="1"/>
        <v>0</v>
      </c>
      <c r="G22" s="117"/>
    </row>
    <row r="23" spans="1:7" ht="67.5" outlineLevel="2" x14ac:dyDescent="0.15">
      <c r="A23" s="81" t="s">
        <v>372</v>
      </c>
      <c r="B23" s="36" t="s">
        <v>268</v>
      </c>
      <c r="C23" s="81" t="s">
        <v>5</v>
      </c>
      <c r="D23" s="82">
        <v>70</v>
      </c>
      <c r="E23" s="82"/>
      <c r="F23" s="62">
        <f t="shared" si="1"/>
        <v>0</v>
      </c>
      <c r="G23" s="117"/>
    </row>
    <row r="24" spans="1:7" ht="67.5" outlineLevel="2" x14ac:dyDescent="0.15">
      <c r="A24" s="81" t="s">
        <v>373</v>
      </c>
      <c r="B24" s="36" t="s">
        <v>269</v>
      </c>
      <c r="C24" s="81" t="s">
        <v>5</v>
      </c>
      <c r="D24" s="82">
        <v>110</v>
      </c>
      <c r="E24" s="82"/>
      <c r="F24" s="62">
        <f t="shared" si="1"/>
        <v>0</v>
      </c>
      <c r="G24" s="117"/>
    </row>
    <row r="25" spans="1:7" ht="67.5" outlineLevel="2" x14ac:dyDescent="0.15">
      <c r="A25" s="81" t="s">
        <v>374</v>
      </c>
      <c r="B25" s="36" t="s">
        <v>270</v>
      </c>
      <c r="C25" s="81" t="s">
        <v>5</v>
      </c>
      <c r="D25" s="82">
        <v>300</v>
      </c>
      <c r="E25" s="82"/>
      <c r="F25" s="62">
        <f t="shared" si="1"/>
        <v>0</v>
      </c>
      <c r="G25" s="117"/>
    </row>
    <row r="26" spans="1:7" ht="33.75" outlineLevel="2" x14ac:dyDescent="0.15">
      <c r="A26" s="81" t="s">
        <v>375</v>
      </c>
      <c r="B26" s="36" t="s">
        <v>271</v>
      </c>
      <c r="C26" s="81" t="s">
        <v>18</v>
      </c>
      <c r="D26" s="82">
        <v>250</v>
      </c>
      <c r="E26" s="82"/>
      <c r="F26" s="62">
        <f t="shared" ref="F26:F34" si="2">D26*E26</f>
        <v>0</v>
      </c>
      <c r="G26" s="117"/>
    </row>
    <row r="27" spans="1:7" s="172" customFormat="1" ht="27" customHeight="1" outlineLevel="1" x14ac:dyDescent="0.15">
      <c r="A27" s="176" t="s">
        <v>42</v>
      </c>
      <c r="B27" s="79" t="s">
        <v>273</v>
      </c>
      <c r="C27" s="79"/>
      <c r="D27" s="179"/>
      <c r="E27" s="179"/>
      <c r="F27" s="177">
        <f>SUM(F28:F35)</f>
        <v>0</v>
      </c>
      <c r="G27" s="180"/>
    </row>
    <row r="28" spans="1:7" ht="45" outlineLevel="2" x14ac:dyDescent="0.15">
      <c r="A28" s="81" t="s">
        <v>45</v>
      </c>
      <c r="B28" s="36" t="s">
        <v>274</v>
      </c>
      <c r="C28" s="81" t="s">
        <v>18</v>
      </c>
      <c r="D28" s="82">
        <v>138</v>
      </c>
      <c r="E28" s="82"/>
      <c r="F28" s="62">
        <f t="shared" si="2"/>
        <v>0</v>
      </c>
      <c r="G28" s="117"/>
    </row>
    <row r="29" spans="1:7" ht="56.25" outlineLevel="2" x14ac:dyDescent="0.15">
      <c r="A29" s="81" t="s">
        <v>376</v>
      </c>
      <c r="B29" s="36" t="s">
        <v>275</v>
      </c>
      <c r="C29" s="81" t="s">
        <v>18</v>
      </c>
      <c r="D29" s="82">
        <v>138</v>
      </c>
      <c r="E29" s="82"/>
      <c r="F29" s="62">
        <f t="shared" si="2"/>
        <v>0</v>
      </c>
      <c r="G29" s="117"/>
    </row>
    <row r="30" spans="1:7" ht="45" outlineLevel="2" x14ac:dyDescent="0.15">
      <c r="A30" s="81" t="s">
        <v>377</v>
      </c>
      <c r="B30" s="36" t="s">
        <v>276</v>
      </c>
      <c r="C30" s="81" t="s">
        <v>18</v>
      </c>
      <c r="D30" s="82">
        <v>47</v>
      </c>
      <c r="E30" s="82"/>
      <c r="F30" s="62">
        <f t="shared" si="2"/>
        <v>0</v>
      </c>
      <c r="G30" s="117"/>
    </row>
    <row r="31" spans="1:7" ht="45" outlineLevel="2" x14ac:dyDescent="0.15">
      <c r="A31" s="81" t="s">
        <v>378</v>
      </c>
      <c r="B31" s="36" t="s">
        <v>277</v>
      </c>
      <c r="C31" s="81" t="s">
        <v>18</v>
      </c>
      <c r="D31" s="82">
        <v>24</v>
      </c>
      <c r="E31" s="82"/>
      <c r="F31" s="62">
        <f t="shared" si="2"/>
        <v>0</v>
      </c>
      <c r="G31" s="117"/>
    </row>
    <row r="32" spans="1:7" ht="56.25" outlineLevel="2" x14ac:dyDescent="0.15">
      <c r="A32" s="81" t="s">
        <v>379</v>
      </c>
      <c r="B32" s="36" t="s">
        <v>278</v>
      </c>
      <c r="C32" s="81" t="s">
        <v>18</v>
      </c>
      <c r="D32" s="82">
        <v>7</v>
      </c>
      <c r="E32" s="82"/>
      <c r="F32" s="62">
        <f t="shared" si="2"/>
        <v>0</v>
      </c>
      <c r="G32" s="117"/>
    </row>
    <row r="33" spans="1:7" ht="45" outlineLevel="2" x14ac:dyDescent="0.15">
      <c r="A33" s="81" t="s">
        <v>380</v>
      </c>
      <c r="B33" s="36" t="s">
        <v>279</v>
      </c>
      <c r="C33" s="81" t="s">
        <v>18</v>
      </c>
      <c r="D33" s="82">
        <v>48</v>
      </c>
      <c r="E33" s="82"/>
      <c r="F33" s="62">
        <f t="shared" si="2"/>
        <v>0</v>
      </c>
      <c r="G33" s="117"/>
    </row>
    <row r="34" spans="1:7" ht="45" outlineLevel="2" x14ac:dyDescent="0.15">
      <c r="A34" s="81" t="s">
        <v>381</v>
      </c>
      <c r="B34" s="36" t="s">
        <v>280</v>
      </c>
      <c r="C34" s="81" t="s">
        <v>18</v>
      </c>
      <c r="D34" s="82">
        <v>12</v>
      </c>
      <c r="E34" s="82"/>
      <c r="F34" s="62">
        <f t="shared" si="2"/>
        <v>0</v>
      </c>
      <c r="G34" s="117"/>
    </row>
    <row r="35" spans="1:7" ht="45" outlineLevel="2" x14ac:dyDescent="0.15">
      <c r="A35" s="81" t="s">
        <v>382</v>
      </c>
      <c r="B35" s="36" t="s">
        <v>281</v>
      </c>
      <c r="C35" s="81" t="s">
        <v>18</v>
      </c>
      <c r="D35" s="82">
        <v>2</v>
      </c>
      <c r="E35" s="82"/>
      <c r="F35" s="62">
        <f t="shared" ref="F35:F60" si="3">D35*E35</f>
        <v>0</v>
      </c>
      <c r="G35" s="117"/>
    </row>
    <row r="36" spans="1:7" s="133" customFormat="1" ht="22.5" customHeight="1" outlineLevel="1" x14ac:dyDescent="0.25">
      <c r="A36" s="176" t="s">
        <v>283</v>
      </c>
      <c r="B36" s="79" t="s">
        <v>284</v>
      </c>
      <c r="C36" s="176" t="s">
        <v>1</v>
      </c>
      <c r="D36" s="179"/>
      <c r="E36" s="179"/>
      <c r="F36" s="177">
        <f>SUM(F37:F61)</f>
        <v>0</v>
      </c>
      <c r="G36" s="180"/>
    </row>
    <row r="37" spans="1:7" ht="33.75" outlineLevel="2" x14ac:dyDescent="0.15">
      <c r="A37" s="81" t="s">
        <v>384</v>
      </c>
      <c r="B37" s="36" t="s">
        <v>285</v>
      </c>
      <c r="C37" s="81" t="s">
        <v>286</v>
      </c>
      <c r="D37" s="82">
        <v>130</v>
      </c>
      <c r="E37" s="82"/>
      <c r="F37" s="62">
        <f t="shared" si="3"/>
        <v>0</v>
      </c>
      <c r="G37" s="117"/>
    </row>
    <row r="38" spans="1:7" ht="33.75" outlineLevel="2" x14ac:dyDescent="0.15">
      <c r="A38" s="81" t="s">
        <v>385</v>
      </c>
      <c r="B38" s="36" t="s">
        <v>287</v>
      </c>
      <c r="C38" s="81" t="s">
        <v>286</v>
      </c>
      <c r="D38" s="82">
        <v>14</v>
      </c>
      <c r="E38" s="82"/>
      <c r="F38" s="62">
        <f t="shared" si="3"/>
        <v>0</v>
      </c>
      <c r="G38" s="117"/>
    </row>
    <row r="39" spans="1:7" ht="22.5" outlineLevel="2" x14ac:dyDescent="0.15">
      <c r="A39" s="81" t="s">
        <v>386</v>
      </c>
      <c r="B39" s="36" t="s">
        <v>288</v>
      </c>
      <c r="C39" s="81" t="s">
        <v>5</v>
      </c>
      <c r="D39" s="82">
        <v>500</v>
      </c>
      <c r="E39" s="82"/>
      <c r="F39" s="62">
        <f t="shared" si="3"/>
        <v>0</v>
      </c>
      <c r="G39" s="117"/>
    </row>
    <row r="40" spans="1:7" ht="22.5" outlineLevel="2" x14ac:dyDescent="0.15">
      <c r="A40" s="81" t="s">
        <v>387</v>
      </c>
      <c r="B40" s="36" t="s">
        <v>289</v>
      </c>
      <c r="C40" s="81" t="s">
        <v>30</v>
      </c>
      <c r="D40" s="82">
        <v>0.45</v>
      </c>
      <c r="E40" s="82"/>
      <c r="F40" s="62">
        <f t="shared" si="3"/>
        <v>0</v>
      </c>
      <c r="G40" s="117"/>
    </row>
    <row r="41" spans="1:7" outlineLevel="2" x14ac:dyDescent="0.15">
      <c r="A41" s="81" t="s">
        <v>388</v>
      </c>
      <c r="B41" s="36" t="s">
        <v>290</v>
      </c>
      <c r="C41" s="81" t="s">
        <v>5</v>
      </c>
      <c r="D41" s="82">
        <v>500</v>
      </c>
      <c r="E41" s="82"/>
      <c r="F41" s="62">
        <f t="shared" si="3"/>
        <v>0</v>
      </c>
      <c r="G41" s="117"/>
    </row>
    <row r="42" spans="1:7" ht="33.75" outlineLevel="2" x14ac:dyDescent="0.15">
      <c r="A42" s="81" t="s">
        <v>389</v>
      </c>
      <c r="B42" s="36" t="s">
        <v>291</v>
      </c>
      <c r="C42" s="81" t="s">
        <v>5</v>
      </c>
      <c r="D42" s="82">
        <v>130</v>
      </c>
      <c r="E42" s="82"/>
      <c r="F42" s="62">
        <f t="shared" si="3"/>
        <v>0</v>
      </c>
      <c r="G42" s="117"/>
    </row>
    <row r="43" spans="1:7" ht="33.75" outlineLevel="2" x14ac:dyDescent="0.15">
      <c r="A43" s="81" t="s">
        <v>390</v>
      </c>
      <c r="B43" s="36" t="s">
        <v>292</v>
      </c>
      <c r="C43" s="81" t="s">
        <v>5</v>
      </c>
      <c r="D43" s="82">
        <v>30</v>
      </c>
      <c r="E43" s="82"/>
      <c r="F43" s="62">
        <f t="shared" si="3"/>
        <v>0</v>
      </c>
      <c r="G43" s="117"/>
    </row>
    <row r="44" spans="1:7" ht="33.75" outlineLevel="2" x14ac:dyDescent="0.15">
      <c r="A44" s="81" t="s">
        <v>391</v>
      </c>
      <c r="B44" s="36" t="s">
        <v>293</v>
      </c>
      <c r="C44" s="81" t="s">
        <v>5</v>
      </c>
      <c r="D44" s="82">
        <v>135</v>
      </c>
      <c r="E44" s="82"/>
      <c r="F44" s="62">
        <f t="shared" si="3"/>
        <v>0</v>
      </c>
      <c r="G44" s="117"/>
    </row>
    <row r="45" spans="1:7" ht="33.75" outlineLevel="2" x14ac:dyDescent="0.15">
      <c r="A45" s="81" t="s">
        <v>392</v>
      </c>
      <c r="B45" s="36" t="s">
        <v>294</v>
      </c>
      <c r="C45" s="81" t="s">
        <v>5</v>
      </c>
      <c r="D45" s="82">
        <v>55</v>
      </c>
      <c r="E45" s="82"/>
      <c r="F45" s="62">
        <f t="shared" si="3"/>
        <v>0</v>
      </c>
      <c r="G45" s="117"/>
    </row>
    <row r="46" spans="1:7" ht="33.75" outlineLevel="2" x14ac:dyDescent="0.15">
      <c r="A46" s="81" t="s">
        <v>393</v>
      </c>
      <c r="B46" s="36" t="s">
        <v>295</v>
      </c>
      <c r="C46" s="81" t="s">
        <v>5</v>
      </c>
      <c r="D46" s="82">
        <v>440</v>
      </c>
      <c r="E46" s="82"/>
      <c r="F46" s="62">
        <f t="shared" si="3"/>
        <v>0</v>
      </c>
      <c r="G46" s="117"/>
    </row>
    <row r="47" spans="1:7" ht="33.75" outlineLevel="2" x14ac:dyDescent="0.15">
      <c r="A47" s="81" t="s">
        <v>394</v>
      </c>
      <c r="B47" s="36" t="s">
        <v>296</v>
      </c>
      <c r="C47" s="81" t="s">
        <v>5</v>
      </c>
      <c r="D47" s="82">
        <v>40</v>
      </c>
      <c r="E47" s="82"/>
      <c r="F47" s="62">
        <f t="shared" si="3"/>
        <v>0</v>
      </c>
      <c r="G47" s="117"/>
    </row>
    <row r="48" spans="1:7" ht="33.75" outlineLevel="2" x14ac:dyDescent="0.15">
      <c r="A48" s="81" t="s">
        <v>395</v>
      </c>
      <c r="B48" s="36" t="s">
        <v>297</v>
      </c>
      <c r="C48" s="81" t="s">
        <v>5</v>
      </c>
      <c r="D48" s="82">
        <v>315</v>
      </c>
      <c r="E48" s="82"/>
      <c r="F48" s="62">
        <f t="shared" si="3"/>
        <v>0</v>
      </c>
      <c r="G48" s="117"/>
    </row>
    <row r="49" spans="1:7" ht="33.75" outlineLevel="2" x14ac:dyDescent="0.15">
      <c r="A49" s="81" t="s">
        <v>396</v>
      </c>
      <c r="B49" s="36" t="s">
        <v>298</v>
      </c>
      <c r="C49" s="81" t="s">
        <v>5</v>
      </c>
      <c r="D49" s="82">
        <v>35</v>
      </c>
      <c r="E49" s="82"/>
      <c r="F49" s="62">
        <f t="shared" si="3"/>
        <v>0</v>
      </c>
      <c r="G49" s="117"/>
    </row>
    <row r="50" spans="1:7" ht="33.75" outlineLevel="2" x14ac:dyDescent="0.15">
      <c r="A50" s="81" t="s">
        <v>397</v>
      </c>
      <c r="B50" s="36" t="s">
        <v>299</v>
      </c>
      <c r="C50" s="81" t="s">
        <v>5</v>
      </c>
      <c r="D50" s="82">
        <v>20</v>
      </c>
      <c r="E50" s="82"/>
      <c r="F50" s="62">
        <f t="shared" si="3"/>
        <v>0</v>
      </c>
      <c r="G50" s="117"/>
    </row>
    <row r="51" spans="1:7" ht="33.75" outlineLevel="2" x14ac:dyDescent="0.15">
      <c r="A51" s="81" t="s">
        <v>398</v>
      </c>
      <c r="B51" s="36" t="s">
        <v>300</v>
      </c>
      <c r="C51" s="81" t="s">
        <v>5</v>
      </c>
      <c r="D51" s="82">
        <v>100</v>
      </c>
      <c r="E51" s="82"/>
      <c r="F51" s="62">
        <f t="shared" si="3"/>
        <v>0</v>
      </c>
      <c r="G51" s="117"/>
    </row>
    <row r="52" spans="1:7" ht="67.5" outlineLevel="2" x14ac:dyDescent="0.15">
      <c r="A52" s="81" t="s">
        <v>399</v>
      </c>
      <c r="B52" s="36" t="s">
        <v>301</v>
      </c>
      <c r="C52" s="81" t="s">
        <v>5</v>
      </c>
      <c r="D52" s="82">
        <v>250</v>
      </c>
      <c r="E52" s="82"/>
      <c r="F52" s="62">
        <f t="shared" si="3"/>
        <v>0</v>
      </c>
      <c r="G52" s="117"/>
    </row>
    <row r="53" spans="1:7" ht="67.5" outlineLevel="2" x14ac:dyDescent="0.15">
      <c r="A53" s="81" t="s">
        <v>400</v>
      </c>
      <c r="B53" s="36" t="s">
        <v>302</v>
      </c>
      <c r="C53" s="81" t="s">
        <v>5</v>
      </c>
      <c r="D53" s="82">
        <v>2115</v>
      </c>
      <c r="E53" s="82"/>
      <c r="F53" s="62">
        <f t="shared" si="3"/>
        <v>0</v>
      </c>
      <c r="G53" s="117"/>
    </row>
    <row r="54" spans="1:7" ht="67.5" outlineLevel="2" x14ac:dyDescent="0.15">
      <c r="A54" s="81" t="s">
        <v>401</v>
      </c>
      <c r="B54" s="36" t="s">
        <v>303</v>
      </c>
      <c r="C54" s="81" t="s">
        <v>5</v>
      </c>
      <c r="D54" s="82">
        <v>550</v>
      </c>
      <c r="E54" s="82"/>
      <c r="F54" s="62">
        <f t="shared" si="3"/>
        <v>0</v>
      </c>
      <c r="G54" s="117"/>
    </row>
    <row r="55" spans="1:7" ht="67.5" outlineLevel="2" x14ac:dyDescent="0.15">
      <c r="A55" s="81" t="s">
        <v>402</v>
      </c>
      <c r="B55" s="36" t="s">
        <v>304</v>
      </c>
      <c r="C55" s="81" t="s">
        <v>5</v>
      </c>
      <c r="D55" s="82">
        <v>605</v>
      </c>
      <c r="E55" s="82"/>
      <c r="F55" s="62">
        <f t="shared" si="3"/>
        <v>0</v>
      </c>
      <c r="G55" s="117"/>
    </row>
    <row r="56" spans="1:7" ht="33.75" outlineLevel="2" x14ac:dyDescent="0.15">
      <c r="A56" s="81" t="s">
        <v>403</v>
      </c>
      <c r="B56" s="36" t="s">
        <v>305</v>
      </c>
      <c r="C56" s="81" t="s">
        <v>18</v>
      </c>
      <c r="D56" s="82">
        <v>6</v>
      </c>
      <c r="E56" s="82"/>
      <c r="F56" s="62">
        <f t="shared" si="3"/>
        <v>0</v>
      </c>
      <c r="G56" s="117"/>
    </row>
    <row r="57" spans="1:7" ht="45" outlineLevel="2" x14ac:dyDescent="0.15">
      <c r="A57" s="81" t="s">
        <v>404</v>
      </c>
      <c r="B57" s="36" t="s">
        <v>306</v>
      </c>
      <c r="C57" s="81" t="s">
        <v>18</v>
      </c>
      <c r="D57" s="82">
        <v>28</v>
      </c>
      <c r="E57" s="82"/>
      <c r="F57" s="62">
        <f t="shared" si="3"/>
        <v>0</v>
      </c>
      <c r="G57" s="117"/>
    </row>
    <row r="58" spans="1:7" ht="45" outlineLevel="2" x14ac:dyDescent="0.15">
      <c r="A58" s="81" t="s">
        <v>405</v>
      </c>
      <c r="B58" s="36" t="s">
        <v>307</v>
      </c>
      <c r="C58" s="81" t="s">
        <v>18</v>
      </c>
      <c r="D58" s="82">
        <v>4</v>
      </c>
      <c r="E58" s="82"/>
      <c r="F58" s="62">
        <f t="shared" si="3"/>
        <v>0</v>
      </c>
      <c r="G58" s="117"/>
    </row>
    <row r="59" spans="1:7" ht="45" outlineLevel="2" x14ac:dyDescent="0.15">
      <c r="A59" s="81" t="s">
        <v>406</v>
      </c>
      <c r="B59" s="36" t="s">
        <v>308</v>
      </c>
      <c r="C59" s="81" t="s">
        <v>18</v>
      </c>
      <c r="D59" s="82">
        <v>4</v>
      </c>
      <c r="E59" s="82"/>
      <c r="F59" s="62">
        <f t="shared" si="3"/>
        <v>0</v>
      </c>
      <c r="G59" s="117"/>
    </row>
    <row r="60" spans="1:7" ht="33.75" outlineLevel="2" x14ac:dyDescent="0.15">
      <c r="A60" s="81" t="s">
        <v>407</v>
      </c>
      <c r="B60" s="36" t="s">
        <v>271</v>
      </c>
      <c r="C60" s="81" t="s">
        <v>18</v>
      </c>
      <c r="D60" s="82">
        <v>1250</v>
      </c>
      <c r="E60" s="82"/>
      <c r="F60" s="62">
        <f t="shared" si="3"/>
        <v>0</v>
      </c>
      <c r="G60" s="117"/>
    </row>
    <row r="61" spans="1:7" ht="45" outlineLevel="2" x14ac:dyDescent="0.15">
      <c r="A61" s="81" t="s">
        <v>408</v>
      </c>
      <c r="B61" s="36" t="s">
        <v>309</v>
      </c>
      <c r="C61" s="81" t="s">
        <v>37</v>
      </c>
      <c r="D61" s="82">
        <v>30</v>
      </c>
      <c r="E61" s="82"/>
      <c r="F61" s="62">
        <f t="shared" ref="F61:F87" si="4">D61*E61</f>
        <v>0</v>
      </c>
      <c r="G61" s="117"/>
    </row>
    <row r="62" spans="1:7" s="133" customFormat="1" ht="22.5" customHeight="1" outlineLevel="1" x14ac:dyDescent="0.25">
      <c r="A62" s="176" t="s">
        <v>310</v>
      </c>
      <c r="B62" s="79" t="s">
        <v>311</v>
      </c>
      <c r="C62" s="176" t="s">
        <v>1</v>
      </c>
      <c r="D62" s="179"/>
      <c r="E62" s="179"/>
      <c r="F62" s="181">
        <f>SUM(F63:F88)</f>
        <v>0</v>
      </c>
      <c r="G62" s="182"/>
    </row>
    <row r="63" spans="1:7" ht="67.5" outlineLevel="2" x14ac:dyDescent="0.15">
      <c r="A63" s="81" t="s">
        <v>409</v>
      </c>
      <c r="B63" s="36" t="s">
        <v>313</v>
      </c>
      <c r="C63" s="81" t="s">
        <v>18</v>
      </c>
      <c r="D63" s="82">
        <v>8</v>
      </c>
      <c r="E63" s="82"/>
      <c r="F63" s="62">
        <f t="shared" si="4"/>
        <v>0</v>
      </c>
      <c r="G63" s="117"/>
    </row>
    <row r="64" spans="1:7" ht="67.5" outlineLevel="2" x14ac:dyDescent="0.15">
      <c r="A64" s="81" t="s">
        <v>410</v>
      </c>
      <c r="B64" s="36" t="s">
        <v>314</v>
      </c>
      <c r="C64" s="81" t="s">
        <v>18</v>
      </c>
      <c r="D64" s="82">
        <v>2</v>
      </c>
      <c r="E64" s="82"/>
      <c r="F64" s="62">
        <f t="shared" si="4"/>
        <v>0</v>
      </c>
      <c r="G64" s="117"/>
    </row>
    <row r="65" spans="1:7" ht="67.5" outlineLevel="2" x14ac:dyDescent="0.15">
      <c r="A65" s="81" t="s">
        <v>411</v>
      </c>
      <c r="B65" s="36" t="s">
        <v>315</v>
      </c>
      <c r="C65" s="81" t="s">
        <v>18</v>
      </c>
      <c r="D65" s="82">
        <v>4</v>
      </c>
      <c r="E65" s="82"/>
      <c r="F65" s="62">
        <f t="shared" si="4"/>
        <v>0</v>
      </c>
      <c r="G65" s="117"/>
    </row>
    <row r="66" spans="1:7" ht="67.5" outlineLevel="2" x14ac:dyDescent="0.15">
      <c r="A66" s="81" t="s">
        <v>412</v>
      </c>
      <c r="B66" s="36" t="s">
        <v>316</v>
      </c>
      <c r="C66" s="81" t="s">
        <v>18</v>
      </c>
      <c r="D66" s="82">
        <v>1</v>
      </c>
      <c r="E66" s="82"/>
      <c r="F66" s="62">
        <f t="shared" si="4"/>
        <v>0</v>
      </c>
      <c r="G66" s="117"/>
    </row>
    <row r="67" spans="1:7" ht="67.5" outlineLevel="2" x14ac:dyDescent="0.15">
      <c r="A67" s="81" t="s">
        <v>413</v>
      </c>
      <c r="B67" s="36" t="s">
        <v>317</v>
      </c>
      <c r="C67" s="81" t="s">
        <v>18</v>
      </c>
      <c r="D67" s="82">
        <v>6</v>
      </c>
      <c r="E67" s="82"/>
      <c r="F67" s="62">
        <f t="shared" si="4"/>
        <v>0</v>
      </c>
      <c r="G67" s="117"/>
    </row>
    <row r="68" spans="1:7" ht="67.5" outlineLevel="2" x14ac:dyDescent="0.15">
      <c r="A68" s="81" t="s">
        <v>414</v>
      </c>
      <c r="B68" s="36" t="s">
        <v>318</v>
      </c>
      <c r="C68" s="81" t="s">
        <v>18</v>
      </c>
      <c r="D68" s="82">
        <v>8</v>
      </c>
      <c r="E68" s="82"/>
      <c r="F68" s="62">
        <f t="shared" si="4"/>
        <v>0</v>
      </c>
      <c r="G68" s="117"/>
    </row>
    <row r="69" spans="1:7" ht="67.5" outlineLevel="2" x14ac:dyDescent="0.15">
      <c r="A69" s="81" t="s">
        <v>415</v>
      </c>
      <c r="B69" s="36" t="s">
        <v>320</v>
      </c>
      <c r="C69" s="81" t="s">
        <v>18</v>
      </c>
      <c r="D69" s="82">
        <v>2</v>
      </c>
      <c r="E69" s="82"/>
      <c r="F69" s="62">
        <f t="shared" si="4"/>
        <v>0</v>
      </c>
      <c r="G69" s="117"/>
    </row>
    <row r="70" spans="1:7" ht="67.5" outlineLevel="2" x14ac:dyDescent="0.15">
      <c r="A70" s="81" t="s">
        <v>416</v>
      </c>
      <c r="B70" s="36" t="s">
        <v>321</v>
      </c>
      <c r="C70" s="81" t="s">
        <v>18</v>
      </c>
      <c r="D70" s="82">
        <v>1</v>
      </c>
      <c r="E70" s="82"/>
      <c r="F70" s="62">
        <f t="shared" si="4"/>
        <v>0</v>
      </c>
      <c r="G70" s="117"/>
    </row>
    <row r="71" spans="1:7" ht="67.5" outlineLevel="2" x14ac:dyDescent="0.15">
      <c r="A71" s="81" t="s">
        <v>417</v>
      </c>
      <c r="B71" s="36" t="s">
        <v>323</v>
      </c>
      <c r="C71" s="81" t="s">
        <v>18</v>
      </c>
      <c r="D71" s="82">
        <v>4</v>
      </c>
      <c r="E71" s="82"/>
      <c r="F71" s="62">
        <f t="shared" si="4"/>
        <v>0</v>
      </c>
      <c r="G71" s="173"/>
    </row>
    <row r="72" spans="1:7" ht="67.5" outlineLevel="2" x14ac:dyDescent="0.15">
      <c r="A72" s="81" t="s">
        <v>418</v>
      </c>
      <c r="B72" s="36" t="s">
        <v>324</v>
      </c>
      <c r="C72" s="81" t="s">
        <v>18</v>
      </c>
      <c r="D72" s="82">
        <v>8</v>
      </c>
      <c r="E72" s="82"/>
      <c r="F72" s="62">
        <f t="shared" si="4"/>
        <v>0</v>
      </c>
      <c r="G72" s="173"/>
    </row>
    <row r="73" spans="1:7" ht="67.5" outlineLevel="2" x14ac:dyDescent="0.15">
      <c r="A73" s="81" t="s">
        <v>419</v>
      </c>
      <c r="B73" s="36" t="s">
        <v>325</v>
      </c>
      <c r="C73" s="81" t="s">
        <v>18</v>
      </c>
      <c r="D73" s="82">
        <v>8</v>
      </c>
      <c r="E73" s="82"/>
      <c r="F73" s="62">
        <f t="shared" si="4"/>
        <v>0</v>
      </c>
      <c r="G73" s="174"/>
    </row>
    <row r="74" spans="1:7" ht="67.5" outlineLevel="2" x14ac:dyDescent="0.15">
      <c r="A74" s="81" t="s">
        <v>420</v>
      </c>
      <c r="B74" s="36" t="s">
        <v>326</v>
      </c>
      <c r="C74" s="81" t="s">
        <v>18</v>
      </c>
      <c r="D74" s="82">
        <v>14</v>
      </c>
      <c r="E74" s="82"/>
      <c r="F74" s="62">
        <f t="shared" si="4"/>
        <v>0</v>
      </c>
      <c r="G74" s="175"/>
    </row>
    <row r="75" spans="1:7" ht="67.5" outlineLevel="2" x14ac:dyDescent="0.15">
      <c r="A75" s="81" t="s">
        <v>421</v>
      </c>
      <c r="B75" s="36" t="s">
        <v>327</v>
      </c>
      <c r="C75" s="81" t="s">
        <v>18</v>
      </c>
      <c r="D75" s="82">
        <v>16</v>
      </c>
      <c r="E75" s="82"/>
      <c r="F75" s="62">
        <f t="shared" si="4"/>
        <v>0</v>
      </c>
      <c r="G75" s="175"/>
    </row>
    <row r="76" spans="1:7" ht="67.5" outlineLevel="2" x14ac:dyDescent="0.15">
      <c r="A76" s="81" t="s">
        <v>422</v>
      </c>
      <c r="B76" s="36" t="s">
        <v>328</v>
      </c>
      <c r="C76" s="81" t="s">
        <v>18</v>
      </c>
      <c r="D76" s="82">
        <v>8</v>
      </c>
      <c r="E76" s="82"/>
      <c r="F76" s="62">
        <f t="shared" si="4"/>
        <v>0</v>
      </c>
      <c r="G76" s="117"/>
    </row>
    <row r="77" spans="1:7" ht="67.5" outlineLevel="2" x14ac:dyDescent="0.15">
      <c r="A77" s="81" t="s">
        <v>423</v>
      </c>
      <c r="B77" s="36" t="s">
        <v>329</v>
      </c>
      <c r="C77" s="81" t="s">
        <v>18</v>
      </c>
      <c r="D77" s="82">
        <v>7</v>
      </c>
      <c r="E77" s="82"/>
      <c r="F77" s="62">
        <f t="shared" si="4"/>
        <v>0</v>
      </c>
      <c r="G77" s="117"/>
    </row>
    <row r="78" spans="1:7" ht="67.5" outlineLevel="2" x14ac:dyDescent="0.15">
      <c r="A78" s="81" t="s">
        <v>424</v>
      </c>
      <c r="B78" s="36" t="s">
        <v>330</v>
      </c>
      <c r="C78" s="81" t="s">
        <v>18</v>
      </c>
      <c r="D78" s="82">
        <v>20</v>
      </c>
      <c r="E78" s="82"/>
      <c r="F78" s="62">
        <f t="shared" si="4"/>
        <v>0</v>
      </c>
      <c r="G78" s="117"/>
    </row>
    <row r="79" spans="1:7" ht="67.5" outlineLevel="2" x14ac:dyDescent="0.15">
      <c r="A79" s="81" t="s">
        <v>425</v>
      </c>
      <c r="B79" s="36" t="s">
        <v>332</v>
      </c>
      <c r="C79" s="81" t="s">
        <v>18</v>
      </c>
      <c r="D79" s="82">
        <v>10</v>
      </c>
      <c r="E79" s="82"/>
      <c r="F79" s="62">
        <f t="shared" si="4"/>
        <v>0</v>
      </c>
      <c r="G79" s="117"/>
    </row>
    <row r="80" spans="1:7" ht="67.5" outlineLevel="2" x14ac:dyDescent="0.15">
      <c r="A80" s="81" t="s">
        <v>426</v>
      </c>
      <c r="B80" s="36" t="s">
        <v>334</v>
      </c>
      <c r="C80" s="81" t="s">
        <v>18</v>
      </c>
      <c r="D80" s="82">
        <v>4</v>
      </c>
      <c r="E80" s="82"/>
      <c r="F80" s="62">
        <f t="shared" si="4"/>
        <v>0</v>
      </c>
      <c r="G80" s="117"/>
    </row>
    <row r="81" spans="1:7" ht="67.5" outlineLevel="2" x14ac:dyDescent="0.15">
      <c r="A81" s="81" t="s">
        <v>427</v>
      </c>
      <c r="B81" s="36" t="s">
        <v>335</v>
      </c>
      <c r="C81" s="81" t="s">
        <v>18</v>
      </c>
      <c r="D81" s="82">
        <v>4</v>
      </c>
      <c r="E81" s="82"/>
      <c r="F81" s="62">
        <f t="shared" si="4"/>
        <v>0</v>
      </c>
      <c r="G81" s="117"/>
    </row>
    <row r="82" spans="1:7" ht="67.5" outlineLevel="2" x14ac:dyDescent="0.15">
      <c r="A82" s="81" t="s">
        <v>428</v>
      </c>
      <c r="B82" s="36" t="s">
        <v>336</v>
      </c>
      <c r="C82" s="81" t="s">
        <v>18</v>
      </c>
      <c r="D82" s="82">
        <v>12</v>
      </c>
      <c r="E82" s="82"/>
      <c r="F82" s="62">
        <f t="shared" si="4"/>
        <v>0</v>
      </c>
      <c r="G82" s="117"/>
    </row>
    <row r="83" spans="1:7" ht="67.5" outlineLevel="2" x14ac:dyDescent="0.15">
      <c r="A83" s="81" t="s">
        <v>429</v>
      </c>
      <c r="B83" s="36" t="s">
        <v>340</v>
      </c>
      <c r="C83" s="81" t="s">
        <v>18</v>
      </c>
      <c r="D83" s="82">
        <v>2</v>
      </c>
      <c r="E83" s="82"/>
      <c r="F83" s="62">
        <f t="shared" si="4"/>
        <v>0</v>
      </c>
      <c r="G83" s="117"/>
    </row>
    <row r="84" spans="1:7" ht="67.5" outlineLevel="2" x14ac:dyDescent="0.15">
      <c r="A84" s="81" t="s">
        <v>430</v>
      </c>
      <c r="B84" s="36" t="s">
        <v>341</v>
      </c>
      <c r="C84" s="81" t="s">
        <v>18</v>
      </c>
      <c r="D84" s="82">
        <v>14</v>
      </c>
      <c r="E84" s="82"/>
      <c r="F84" s="62">
        <f t="shared" si="4"/>
        <v>0</v>
      </c>
      <c r="G84" s="117"/>
    </row>
    <row r="85" spans="1:7" ht="67.5" outlineLevel="2" x14ac:dyDescent="0.15">
      <c r="A85" s="81" t="s">
        <v>431</v>
      </c>
      <c r="B85" s="36" t="s">
        <v>342</v>
      </c>
      <c r="C85" s="81" t="s">
        <v>18</v>
      </c>
      <c r="D85" s="82">
        <v>6</v>
      </c>
      <c r="E85" s="82"/>
      <c r="F85" s="62">
        <f t="shared" si="4"/>
        <v>0</v>
      </c>
      <c r="G85" s="117"/>
    </row>
    <row r="86" spans="1:7" ht="67.5" outlineLevel="2" x14ac:dyDescent="0.15">
      <c r="A86" s="81" t="s">
        <v>432</v>
      </c>
      <c r="B86" s="36" t="s">
        <v>343</v>
      </c>
      <c r="C86" s="81" t="s">
        <v>18</v>
      </c>
      <c r="D86" s="82">
        <v>5</v>
      </c>
      <c r="E86" s="82"/>
      <c r="F86" s="62">
        <f t="shared" si="4"/>
        <v>0</v>
      </c>
      <c r="G86" s="117"/>
    </row>
    <row r="87" spans="1:7" ht="67.5" outlineLevel="2" x14ac:dyDescent="0.15">
      <c r="A87" s="81" t="s">
        <v>433</v>
      </c>
      <c r="B87" s="36" t="s">
        <v>344</v>
      </c>
      <c r="C87" s="81" t="s">
        <v>18</v>
      </c>
      <c r="D87" s="82">
        <v>12</v>
      </c>
      <c r="E87" s="82"/>
      <c r="F87" s="62">
        <f t="shared" si="4"/>
        <v>0</v>
      </c>
      <c r="G87" s="117"/>
    </row>
    <row r="88" spans="1:7" ht="67.5" outlineLevel="2" x14ac:dyDescent="0.15">
      <c r="A88" s="81" t="s">
        <v>434</v>
      </c>
      <c r="B88" s="36" t="s">
        <v>345</v>
      </c>
      <c r="C88" s="81" t="s">
        <v>18</v>
      </c>
      <c r="D88" s="82">
        <v>4</v>
      </c>
      <c r="E88" s="82"/>
      <c r="F88" s="62">
        <f t="shared" ref="F88" si="5">D88*E88</f>
        <v>0</v>
      </c>
      <c r="G88" s="117"/>
    </row>
    <row r="89" spans="1:7" s="133" customFormat="1" ht="22.5" customHeight="1" outlineLevel="1" x14ac:dyDescent="0.25">
      <c r="A89" s="176" t="s">
        <v>347</v>
      </c>
      <c r="B89" s="79" t="s">
        <v>348</v>
      </c>
      <c r="C89" s="176" t="s">
        <v>1</v>
      </c>
      <c r="D89" s="179"/>
      <c r="E89" s="179"/>
      <c r="F89" s="177">
        <f>SUM(F90:F97)</f>
        <v>0</v>
      </c>
      <c r="G89" s="182"/>
    </row>
    <row r="90" spans="1:7" ht="33.75" outlineLevel="2" x14ac:dyDescent="0.15">
      <c r="A90" s="81" t="s">
        <v>438</v>
      </c>
      <c r="B90" s="36" t="s">
        <v>349</v>
      </c>
      <c r="C90" s="81" t="s">
        <v>350</v>
      </c>
      <c r="D90" s="82">
        <v>322</v>
      </c>
      <c r="E90" s="82"/>
      <c r="F90" s="62">
        <f t="shared" ref="F90:F96" si="6">D90*E90</f>
        <v>0</v>
      </c>
      <c r="G90" s="117"/>
    </row>
    <row r="91" spans="1:7" ht="33.75" outlineLevel="2" x14ac:dyDescent="0.15">
      <c r="A91" s="81" t="s">
        <v>439</v>
      </c>
      <c r="B91" s="36" t="s">
        <v>351</v>
      </c>
      <c r="C91" s="81" t="s">
        <v>350</v>
      </c>
      <c r="D91" s="82">
        <v>97</v>
      </c>
      <c r="E91" s="82"/>
      <c r="F91" s="62">
        <f t="shared" si="6"/>
        <v>0</v>
      </c>
      <c r="G91" s="117"/>
    </row>
    <row r="92" spans="1:7" ht="22.5" outlineLevel="2" x14ac:dyDescent="0.15">
      <c r="A92" s="81" t="s">
        <v>440</v>
      </c>
      <c r="B92" s="36" t="s">
        <v>352</v>
      </c>
      <c r="C92" s="81" t="s">
        <v>353</v>
      </c>
      <c r="D92" s="82">
        <v>1</v>
      </c>
      <c r="E92" s="82"/>
      <c r="F92" s="62">
        <f t="shared" si="6"/>
        <v>0</v>
      </c>
      <c r="G92" s="117"/>
    </row>
    <row r="93" spans="1:7" ht="22.5" outlineLevel="2" x14ac:dyDescent="0.15">
      <c r="A93" s="81" t="s">
        <v>441</v>
      </c>
      <c r="B93" s="36" t="s">
        <v>354</v>
      </c>
      <c r="C93" s="81" t="s">
        <v>353</v>
      </c>
      <c r="D93" s="82">
        <v>2</v>
      </c>
      <c r="E93" s="82"/>
      <c r="F93" s="62">
        <f t="shared" si="6"/>
        <v>0</v>
      </c>
      <c r="G93" s="117"/>
    </row>
    <row r="94" spans="1:7" ht="33.75" outlineLevel="2" x14ac:dyDescent="0.15">
      <c r="A94" s="81" t="s">
        <v>442</v>
      </c>
      <c r="B94" s="36" t="s">
        <v>355</v>
      </c>
      <c r="C94" s="81" t="s">
        <v>12</v>
      </c>
      <c r="D94" s="82">
        <v>1</v>
      </c>
      <c r="E94" s="82"/>
      <c r="F94" s="62">
        <f t="shared" si="6"/>
        <v>0</v>
      </c>
      <c r="G94" s="117"/>
    </row>
    <row r="95" spans="1:7" ht="45" outlineLevel="2" x14ac:dyDescent="0.15">
      <c r="A95" s="81" t="s">
        <v>443</v>
      </c>
      <c r="B95" s="36" t="s">
        <v>356</v>
      </c>
      <c r="C95" s="81" t="s">
        <v>12</v>
      </c>
      <c r="D95" s="82">
        <v>121</v>
      </c>
      <c r="E95" s="82"/>
      <c r="F95" s="62">
        <f t="shared" si="6"/>
        <v>0</v>
      </c>
      <c r="G95" s="117"/>
    </row>
    <row r="96" spans="1:7" ht="33.75" outlineLevel="2" x14ac:dyDescent="0.15">
      <c r="A96" s="81" t="s">
        <v>444</v>
      </c>
      <c r="B96" s="36" t="s">
        <v>357</v>
      </c>
      <c r="C96" s="81" t="s">
        <v>358</v>
      </c>
      <c r="D96" s="82">
        <v>1</v>
      </c>
      <c r="E96" s="82"/>
      <c r="F96" s="62">
        <f t="shared" si="6"/>
        <v>0</v>
      </c>
      <c r="G96" s="117"/>
    </row>
    <row r="97" spans="1:7" ht="45" outlineLevel="2" x14ac:dyDescent="0.15">
      <c r="A97" s="81" t="s">
        <v>445</v>
      </c>
      <c r="B97" s="36" t="s">
        <v>359</v>
      </c>
      <c r="C97" s="81" t="s">
        <v>358</v>
      </c>
      <c r="D97" s="82">
        <v>1060</v>
      </c>
      <c r="E97" s="82"/>
      <c r="F97" s="62">
        <f t="shared" ref="F97" si="7">D97*E97</f>
        <v>0</v>
      </c>
      <c r="G97" s="117"/>
    </row>
    <row r="98" spans="1:7" s="133" customFormat="1" ht="21.75" customHeight="1" outlineLevel="1" x14ac:dyDescent="0.25">
      <c r="A98" s="176" t="s">
        <v>360</v>
      </c>
      <c r="B98" s="79" t="s">
        <v>361</v>
      </c>
      <c r="C98" s="176" t="s">
        <v>1</v>
      </c>
      <c r="D98" s="179"/>
      <c r="E98" s="179"/>
      <c r="F98" s="177">
        <f>SUM(F99)</f>
        <v>0</v>
      </c>
      <c r="G98" s="182"/>
    </row>
    <row r="99" spans="1:7" ht="22.5" outlineLevel="2" x14ac:dyDescent="0.15">
      <c r="A99" s="81" t="s">
        <v>446</v>
      </c>
      <c r="B99" s="36" t="s">
        <v>362</v>
      </c>
      <c r="C99" s="81" t="s">
        <v>37</v>
      </c>
      <c r="D99" s="82">
        <v>1</v>
      </c>
      <c r="E99" s="82"/>
      <c r="F99" s="62">
        <f t="shared" ref="F99" si="8">D99*E99</f>
        <v>0</v>
      </c>
      <c r="G99" s="117"/>
    </row>
    <row r="100" spans="1:7" ht="32.25" customHeight="1" x14ac:dyDescent="0.15">
      <c r="A100" s="214" t="s">
        <v>2148</v>
      </c>
      <c r="B100" s="215"/>
      <c r="C100" s="74"/>
      <c r="D100" s="74"/>
      <c r="E100" s="74"/>
      <c r="F100" s="134">
        <f>F98+F89+F62+F36+F27+F21+F5</f>
        <v>0</v>
      </c>
      <c r="G100" s="74"/>
    </row>
    <row r="101" spans="1:7" x14ac:dyDescent="0.15">
      <c r="F101" s="120"/>
    </row>
    <row r="102" spans="1:7" x14ac:dyDescent="0.15">
      <c r="F102" s="120"/>
    </row>
  </sheetData>
  <mergeCells count="3">
    <mergeCell ref="B2:E2"/>
    <mergeCell ref="A3:G3"/>
    <mergeCell ref="A100:B100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9CCFF"/>
  </sheetPr>
  <dimension ref="A1:G63"/>
  <sheetViews>
    <sheetView zoomScaleNormal="100" workbookViewId="0">
      <selection activeCell="A3" sqref="A3:G3"/>
    </sheetView>
  </sheetViews>
  <sheetFormatPr defaultColWidth="9.140625" defaultRowHeight="10.5" outlineLevelRow="2" x14ac:dyDescent="0.25"/>
  <cols>
    <col min="1" max="1" width="6" style="55" customWidth="1"/>
    <col min="2" max="2" width="52.28515625" style="45" customWidth="1"/>
    <col min="3" max="3" width="11" style="55" customWidth="1"/>
    <col min="4" max="4" width="11" style="45" bestFit="1" customWidth="1"/>
    <col min="5" max="5" width="14.5703125" style="45" customWidth="1"/>
    <col min="6" max="6" width="15.140625" style="45" customWidth="1"/>
    <col min="7" max="7" width="18.7109375" style="45" customWidth="1"/>
    <col min="8" max="16384" width="9.140625" style="45"/>
  </cols>
  <sheetData>
    <row r="1" spans="1:7" ht="11.25" x14ac:dyDescent="0.25">
      <c r="B1" s="106" t="s">
        <v>1864</v>
      </c>
    </row>
    <row r="2" spans="1:7" ht="22.5" customHeight="1" x14ac:dyDescent="0.25">
      <c r="A2" s="103"/>
      <c r="B2" s="202" t="s">
        <v>2149</v>
      </c>
      <c r="C2" s="202"/>
      <c r="D2" s="202"/>
      <c r="E2" s="202"/>
    </row>
    <row r="3" spans="1:7" ht="18" customHeight="1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ht="21" x14ac:dyDescent="0.2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9.5" customHeight="1" outlineLevel="1" x14ac:dyDescent="0.25">
      <c r="A5" s="77" t="s">
        <v>248</v>
      </c>
      <c r="B5" s="57" t="s">
        <v>249</v>
      </c>
      <c r="C5" s="71" t="s">
        <v>1</v>
      </c>
      <c r="D5" s="58"/>
      <c r="E5" s="58"/>
      <c r="F5" s="59">
        <f>SUM(F6:F8)</f>
        <v>0</v>
      </c>
      <c r="G5" s="60" t="s">
        <v>1</v>
      </c>
    </row>
    <row r="6" spans="1:7" ht="21" outlineLevel="2" x14ac:dyDescent="0.25">
      <c r="A6" s="61" t="s">
        <v>61</v>
      </c>
      <c r="B6" s="51" t="s">
        <v>447</v>
      </c>
      <c r="C6" s="61" t="s">
        <v>18</v>
      </c>
      <c r="D6" s="52">
        <v>1</v>
      </c>
      <c r="E6" s="52"/>
      <c r="F6" s="62">
        <f t="shared" ref="F6:F14" si="0">D6*E6</f>
        <v>0</v>
      </c>
      <c r="G6" s="53" t="s">
        <v>1</v>
      </c>
    </row>
    <row r="7" spans="1:7" ht="21" outlineLevel="2" x14ac:dyDescent="0.25">
      <c r="A7" s="61" t="s">
        <v>243</v>
      </c>
      <c r="B7" s="51" t="s">
        <v>448</v>
      </c>
      <c r="C7" s="61" t="s">
        <v>18</v>
      </c>
      <c r="D7" s="52">
        <v>1</v>
      </c>
      <c r="E7" s="52"/>
      <c r="F7" s="62">
        <f t="shared" si="0"/>
        <v>0</v>
      </c>
      <c r="G7" s="53" t="s">
        <v>1</v>
      </c>
    </row>
    <row r="8" spans="1:7" ht="21" outlineLevel="2" x14ac:dyDescent="0.25">
      <c r="A8" s="61" t="s">
        <v>244</v>
      </c>
      <c r="B8" s="51" t="s">
        <v>271</v>
      </c>
      <c r="C8" s="61" t="s">
        <v>18</v>
      </c>
      <c r="D8" s="52">
        <v>250</v>
      </c>
      <c r="E8" s="52"/>
      <c r="F8" s="62">
        <f t="shared" si="0"/>
        <v>0</v>
      </c>
      <c r="G8" s="53" t="s">
        <v>1</v>
      </c>
    </row>
    <row r="9" spans="1:7" ht="23.25" customHeight="1" outlineLevel="1" x14ac:dyDescent="0.25">
      <c r="A9" s="77" t="s">
        <v>265</v>
      </c>
      <c r="B9" s="57" t="s">
        <v>273</v>
      </c>
      <c r="C9" s="71" t="s">
        <v>1</v>
      </c>
      <c r="D9" s="58"/>
      <c r="E9" s="58"/>
      <c r="F9" s="59">
        <f>SUM(F10:F15)</f>
        <v>0</v>
      </c>
      <c r="G9" s="60" t="s">
        <v>1</v>
      </c>
    </row>
    <row r="10" spans="1:7" ht="31.5" outlineLevel="2" x14ac:dyDescent="0.25">
      <c r="A10" s="61" t="s">
        <v>47</v>
      </c>
      <c r="B10" s="51" t="s">
        <v>274</v>
      </c>
      <c r="C10" s="61" t="s">
        <v>18</v>
      </c>
      <c r="D10" s="52">
        <v>27</v>
      </c>
      <c r="E10" s="52"/>
      <c r="F10" s="62">
        <f t="shared" si="0"/>
        <v>0</v>
      </c>
      <c r="G10" s="53" t="s">
        <v>1</v>
      </c>
    </row>
    <row r="11" spans="1:7" ht="42" outlineLevel="2" x14ac:dyDescent="0.25">
      <c r="A11" s="61" t="s">
        <v>372</v>
      </c>
      <c r="B11" s="51" t="s">
        <v>275</v>
      </c>
      <c r="C11" s="61" t="s">
        <v>18</v>
      </c>
      <c r="D11" s="52">
        <v>27</v>
      </c>
      <c r="E11" s="52"/>
      <c r="F11" s="62">
        <f t="shared" si="0"/>
        <v>0</v>
      </c>
      <c r="G11" s="53" t="s">
        <v>1</v>
      </c>
    </row>
    <row r="12" spans="1:7" ht="31.5" outlineLevel="2" x14ac:dyDescent="0.25">
      <c r="A12" s="61" t="s">
        <v>373</v>
      </c>
      <c r="B12" s="51" t="s">
        <v>276</v>
      </c>
      <c r="C12" s="61" t="s">
        <v>18</v>
      </c>
      <c r="D12" s="52">
        <v>19</v>
      </c>
      <c r="E12" s="52"/>
      <c r="F12" s="62">
        <f t="shared" si="0"/>
        <v>0</v>
      </c>
      <c r="G12" s="53" t="s">
        <v>1</v>
      </c>
    </row>
    <row r="13" spans="1:7" ht="31.5" outlineLevel="2" x14ac:dyDescent="0.25">
      <c r="A13" s="61" t="s">
        <v>374</v>
      </c>
      <c r="B13" s="51" t="s">
        <v>277</v>
      </c>
      <c r="C13" s="61" t="s">
        <v>18</v>
      </c>
      <c r="D13" s="52">
        <v>1</v>
      </c>
      <c r="E13" s="52"/>
      <c r="F13" s="62">
        <f t="shared" si="0"/>
        <v>0</v>
      </c>
      <c r="G13" s="53" t="s">
        <v>1</v>
      </c>
    </row>
    <row r="14" spans="1:7" ht="31.5" outlineLevel="2" x14ac:dyDescent="0.25">
      <c r="A14" s="61" t="s">
        <v>375</v>
      </c>
      <c r="B14" s="51" t="s">
        <v>279</v>
      </c>
      <c r="C14" s="61" t="s">
        <v>18</v>
      </c>
      <c r="D14" s="52">
        <v>7</v>
      </c>
      <c r="E14" s="52"/>
      <c r="F14" s="62">
        <f t="shared" si="0"/>
        <v>0</v>
      </c>
      <c r="G14" s="53" t="s">
        <v>1</v>
      </c>
    </row>
    <row r="15" spans="1:7" outlineLevel="2" x14ac:dyDescent="0.25">
      <c r="A15" s="61" t="s">
        <v>1503</v>
      </c>
      <c r="B15" s="51" t="s">
        <v>282</v>
      </c>
      <c r="C15" s="61" t="s">
        <v>18</v>
      </c>
      <c r="D15" s="52">
        <v>6</v>
      </c>
      <c r="E15" s="52"/>
      <c r="F15" s="62">
        <f t="shared" ref="F15:F28" si="1">D15*E15</f>
        <v>0</v>
      </c>
      <c r="G15" s="53" t="s">
        <v>1</v>
      </c>
    </row>
    <row r="16" spans="1:7" ht="21.75" customHeight="1" outlineLevel="1" x14ac:dyDescent="0.25">
      <c r="A16" s="77" t="s">
        <v>272</v>
      </c>
      <c r="B16" s="57" t="s">
        <v>284</v>
      </c>
      <c r="C16" s="71" t="s">
        <v>1</v>
      </c>
      <c r="D16" s="58"/>
      <c r="E16" s="58"/>
      <c r="F16" s="59">
        <f>SUM(F17:F29)</f>
        <v>0</v>
      </c>
      <c r="G16" s="60" t="s">
        <v>1</v>
      </c>
    </row>
    <row r="17" spans="1:7" ht="21" outlineLevel="2" x14ac:dyDescent="0.25">
      <c r="A17" s="61" t="s">
        <v>45</v>
      </c>
      <c r="B17" s="51" t="s">
        <v>285</v>
      </c>
      <c r="C17" s="61" t="s">
        <v>286</v>
      </c>
      <c r="D17" s="52">
        <v>20</v>
      </c>
      <c r="E17" s="52"/>
      <c r="F17" s="62">
        <f t="shared" si="1"/>
        <v>0</v>
      </c>
      <c r="G17" s="53" t="s">
        <v>1</v>
      </c>
    </row>
    <row r="18" spans="1:7" ht="21" outlineLevel="2" x14ac:dyDescent="0.25">
      <c r="A18" s="61" t="s">
        <v>376</v>
      </c>
      <c r="B18" s="51" t="s">
        <v>287</v>
      </c>
      <c r="C18" s="61" t="s">
        <v>286</v>
      </c>
      <c r="D18" s="52">
        <v>2</v>
      </c>
      <c r="E18" s="52"/>
      <c r="F18" s="62">
        <f t="shared" si="1"/>
        <v>0</v>
      </c>
      <c r="G18" s="53" t="s">
        <v>1</v>
      </c>
    </row>
    <row r="19" spans="1:7" ht="21" outlineLevel="2" x14ac:dyDescent="0.25">
      <c r="A19" s="61" t="s">
        <v>377</v>
      </c>
      <c r="B19" s="51" t="s">
        <v>288</v>
      </c>
      <c r="C19" s="61" t="s">
        <v>5</v>
      </c>
      <c r="D19" s="52">
        <v>500</v>
      </c>
      <c r="E19" s="52"/>
      <c r="F19" s="62">
        <f t="shared" si="1"/>
        <v>0</v>
      </c>
      <c r="G19" s="53" t="s">
        <v>1</v>
      </c>
    </row>
    <row r="20" spans="1:7" outlineLevel="2" x14ac:dyDescent="0.25">
      <c r="A20" s="61" t="s">
        <v>378</v>
      </c>
      <c r="B20" s="51" t="s">
        <v>289</v>
      </c>
      <c r="C20" s="61" t="s">
        <v>30</v>
      </c>
      <c r="D20" s="52">
        <v>0.45</v>
      </c>
      <c r="E20" s="52"/>
      <c r="F20" s="62">
        <f t="shared" si="1"/>
        <v>0</v>
      </c>
      <c r="G20" s="53" t="s">
        <v>1</v>
      </c>
    </row>
    <row r="21" spans="1:7" outlineLevel="2" x14ac:dyDescent="0.25">
      <c r="A21" s="61" t="s">
        <v>379</v>
      </c>
      <c r="B21" s="51" t="s">
        <v>290</v>
      </c>
      <c r="C21" s="61" t="s">
        <v>5</v>
      </c>
      <c r="D21" s="52">
        <v>500</v>
      </c>
      <c r="E21" s="52"/>
      <c r="F21" s="62">
        <f t="shared" si="1"/>
        <v>0</v>
      </c>
      <c r="G21" s="53" t="s">
        <v>1</v>
      </c>
    </row>
    <row r="22" spans="1:7" ht="21" outlineLevel="2" x14ac:dyDescent="0.25">
      <c r="A22" s="61" t="s">
        <v>380</v>
      </c>
      <c r="B22" s="51" t="s">
        <v>297</v>
      </c>
      <c r="C22" s="61" t="s">
        <v>5</v>
      </c>
      <c r="D22" s="52">
        <v>100</v>
      </c>
      <c r="E22" s="52"/>
      <c r="F22" s="62">
        <f t="shared" si="1"/>
        <v>0</v>
      </c>
      <c r="G22" s="53" t="s">
        <v>1</v>
      </c>
    </row>
    <row r="23" spans="1:7" ht="42" outlineLevel="2" x14ac:dyDescent="0.25">
      <c r="A23" s="61" t="s">
        <v>381</v>
      </c>
      <c r="B23" s="51" t="s">
        <v>301</v>
      </c>
      <c r="C23" s="61" t="s">
        <v>5</v>
      </c>
      <c r="D23" s="52">
        <v>80</v>
      </c>
      <c r="E23" s="52"/>
      <c r="F23" s="62">
        <f t="shared" si="1"/>
        <v>0</v>
      </c>
      <c r="G23" s="53" t="s">
        <v>1</v>
      </c>
    </row>
    <row r="24" spans="1:7" ht="42" outlineLevel="2" x14ac:dyDescent="0.25">
      <c r="A24" s="61" t="s">
        <v>382</v>
      </c>
      <c r="B24" s="51" t="s">
        <v>302</v>
      </c>
      <c r="C24" s="61" t="s">
        <v>5</v>
      </c>
      <c r="D24" s="52">
        <v>425</v>
      </c>
      <c r="E24" s="52"/>
      <c r="F24" s="62">
        <f t="shared" si="1"/>
        <v>0</v>
      </c>
      <c r="G24" s="53" t="s">
        <v>1</v>
      </c>
    </row>
    <row r="25" spans="1:7" ht="42" outlineLevel="2" x14ac:dyDescent="0.25">
      <c r="A25" s="61" t="s">
        <v>383</v>
      </c>
      <c r="B25" s="51" t="s">
        <v>303</v>
      </c>
      <c r="C25" s="61" t="s">
        <v>5</v>
      </c>
      <c r="D25" s="52">
        <v>120</v>
      </c>
      <c r="E25" s="52"/>
      <c r="F25" s="62">
        <f t="shared" si="1"/>
        <v>0</v>
      </c>
      <c r="G25" s="53" t="s">
        <v>1</v>
      </c>
    </row>
    <row r="26" spans="1:7" ht="42" outlineLevel="2" x14ac:dyDescent="0.25">
      <c r="A26" s="61" t="s">
        <v>1772</v>
      </c>
      <c r="B26" s="51" t="s">
        <v>304</v>
      </c>
      <c r="C26" s="61" t="s">
        <v>5</v>
      </c>
      <c r="D26" s="52">
        <v>125</v>
      </c>
      <c r="E26" s="52"/>
      <c r="F26" s="62">
        <f t="shared" si="1"/>
        <v>0</v>
      </c>
      <c r="G26" s="53" t="s">
        <v>1</v>
      </c>
    </row>
    <row r="27" spans="1:7" ht="31.5" outlineLevel="2" x14ac:dyDescent="0.25">
      <c r="A27" s="61" t="s">
        <v>1773</v>
      </c>
      <c r="B27" s="51" t="s">
        <v>306</v>
      </c>
      <c r="C27" s="61" t="s">
        <v>18</v>
      </c>
      <c r="D27" s="52">
        <v>4</v>
      </c>
      <c r="E27" s="52"/>
      <c r="F27" s="62">
        <f t="shared" si="1"/>
        <v>0</v>
      </c>
      <c r="G27" s="53" t="s">
        <v>1</v>
      </c>
    </row>
    <row r="28" spans="1:7" ht="21" outlineLevel="2" x14ac:dyDescent="0.25">
      <c r="A28" s="61" t="s">
        <v>1774</v>
      </c>
      <c r="B28" s="51" t="s">
        <v>271</v>
      </c>
      <c r="C28" s="61" t="s">
        <v>18</v>
      </c>
      <c r="D28" s="52">
        <v>250</v>
      </c>
      <c r="E28" s="52"/>
      <c r="F28" s="62">
        <f t="shared" si="1"/>
        <v>0</v>
      </c>
      <c r="G28" s="53" t="s">
        <v>1</v>
      </c>
    </row>
    <row r="29" spans="1:7" ht="31.5" outlineLevel="2" x14ac:dyDescent="0.25">
      <c r="A29" s="61" t="s">
        <v>1894</v>
      </c>
      <c r="B29" s="51" t="s">
        <v>309</v>
      </c>
      <c r="C29" s="61" t="s">
        <v>37</v>
      </c>
      <c r="D29" s="52">
        <v>5</v>
      </c>
      <c r="E29" s="52"/>
      <c r="F29" s="62">
        <f t="shared" ref="F29:F52" si="2">D29*E29</f>
        <v>0</v>
      </c>
      <c r="G29" s="53" t="s">
        <v>1</v>
      </c>
    </row>
    <row r="30" spans="1:7" ht="21" customHeight="1" outlineLevel="1" x14ac:dyDescent="0.25">
      <c r="A30" s="77" t="s">
        <v>283</v>
      </c>
      <c r="B30" s="57" t="s">
        <v>311</v>
      </c>
      <c r="C30" s="71" t="s">
        <v>1</v>
      </c>
      <c r="D30" s="58"/>
      <c r="E30" s="58"/>
      <c r="F30" s="59">
        <f>SUM(F31:F53)</f>
        <v>0</v>
      </c>
      <c r="G30" s="60" t="s">
        <v>1</v>
      </c>
    </row>
    <row r="31" spans="1:7" ht="31.5" outlineLevel="2" x14ac:dyDescent="0.25">
      <c r="A31" s="61" t="s">
        <v>384</v>
      </c>
      <c r="B31" s="51" t="s">
        <v>312</v>
      </c>
      <c r="C31" s="61" t="s">
        <v>37</v>
      </c>
      <c r="D31" s="52">
        <v>279</v>
      </c>
      <c r="E31" s="52"/>
      <c r="F31" s="62">
        <f t="shared" si="2"/>
        <v>0</v>
      </c>
      <c r="G31" s="53" t="s">
        <v>1</v>
      </c>
    </row>
    <row r="32" spans="1:7" ht="42" outlineLevel="2" x14ac:dyDescent="0.25">
      <c r="A32" s="61" t="s">
        <v>385</v>
      </c>
      <c r="B32" s="51" t="s">
        <v>313</v>
      </c>
      <c r="C32" s="61" t="s">
        <v>18</v>
      </c>
      <c r="D32" s="52">
        <v>5</v>
      </c>
      <c r="E32" s="52"/>
      <c r="F32" s="62">
        <f t="shared" si="2"/>
        <v>0</v>
      </c>
      <c r="G32" s="53" t="s">
        <v>1</v>
      </c>
    </row>
    <row r="33" spans="1:7" ht="42" outlineLevel="2" x14ac:dyDescent="0.25">
      <c r="A33" s="61" t="s">
        <v>386</v>
      </c>
      <c r="B33" s="51" t="s">
        <v>314</v>
      </c>
      <c r="C33" s="61" t="s">
        <v>18</v>
      </c>
      <c r="D33" s="52">
        <v>4</v>
      </c>
      <c r="E33" s="52"/>
      <c r="F33" s="62">
        <f t="shared" si="2"/>
        <v>0</v>
      </c>
      <c r="G33" s="53" t="s">
        <v>1</v>
      </c>
    </row>
    <row r="34" spans="1:7" ht="42" outlineLevel="2" x14ac:dyDescent="0.25">
      <c r="A34" s="61" t="s">
        <v>387</v>
      </c>
      <c r="B34" s="51" t="s">
        <v>315</v>
      </c>
      <c r="C34" s="61" t="s">
        <v>18</v>
      </c>
      <c r="D34" s="52">
        <v>1</v>
      </c>
      <c r="E34" s="52"/>
      <c r="F34" s="62">
        <f t="shared" si="2"/>
        <v>0</v>
      </c>
      <c r="G34" s="53" t="s">
        <v>1</v>
      </c>
    </row>
    <row r="35" spans="1:7" ht="42" outlineLevel="2" x14ac:dyDescent="0.25">
      <c r="A35" s="61" t="s">
        <v>388</v>
      </c>
      <c r="B35" s="51" t="s">
        <v>317</v>
      </c>
      <c r="C35" s="61" t="s">
        <v>18</v>
      </c>
      <c r="D35" s="52">
        <v>3</v>
      </c>
      <c r="E35" s="52"/>
      <c r="F35" s="62">
        <f t="shared" si="2"/>
        <v>0</v>
      </c>
      <c r="G35" s="53" t="s">
        <v>1</v>
      </c>
    </row>
    <row r="36" spans="1:7" ht="42" outlineLevel="2" x14ac:dyDescent="0.25">
      <c r="A36" s="61" t="s">
        <v>389</v>
      </c>
      <c r="B36" s="51" t="s">
        <v>318</v>
      </c>
      <c r="C36" s="61" t="s">
        <v>18</v>
      </c>
      <c r="D36" s="52">
        <v>7</v>
      </c>
      <c r="E36" s="52"/>
      <c r="F36" s="62">
        <f t="shared" si="2"/>
        <v>0</v>
      </c>
      <c r="G36" s="53" t="s">
        <v>1</v>
      </c>
    </row>
    <row r="37" spans="1:7" ht="42" outlineLevel="2" x14ac:dyDescent="0.25">
      <c r="A37" s="61" t="s">
        <v>390</v>
      </c>
      <c r="B37" s="51" t="s">
        <v>319</v>
      </c>
      <c r="C37" s="61" t="s">
        <v>18</v>
      </c>
      <c r="D37" s="52">
        <v>2</v>
      </c>
      <c r="E37" s="52"/>
      <c r="F37" s="62">
        <f t="shared" si="2"/>
        <v>0</v>
      </c>
      <c r="G37" s="53" t="s">
        <v>1</v>
      </c>
    </row>
    <row r="38" spans="1:7" ht="42" outlineLevel="2" x14ac:dyDescent="0.25">
      <c r="A38" s="61" t="s">
        <v>391</v>
      </c>
      <c r="B38" s="51" t="s">
        <v>320</v>
      </c>
      <c r="C38" s="61" t="s">
        <v>18</v>
      </c>
      <c r="D38" s="52">
        <v>2</v>
      </c>
      <c r="E38" s="52"/>
      <c r="F38" s="62">
        <f t="shared" si="2"/>
        <v>0</v>
      </c>
      <c r="G38" s="53" t="s">
        <v>1</v>
      </c>
    </row>
    <row r="39" spans="1:7" ht="42" outlineLevel="2" x14ac:dyDescent="0.25">
      <c r="A39" s="61" t="s">
        <v>392</v>
      </c>
      <c r="B39" s="51" t="s">
        <v>322</v>
      </c>
      <c r="C39" s="61" t="s">
        <v>18</v>
      </c>
      <c r="D39" s="52">
        <v>2</v>
      </c>
      <c r="E39" s="52"/>
      <c r="F39" s="62">
        <f t="shared" si="2"/>
        <v>0</v>
      </c>
      <c r="G39" s="53" t="s">
        <v>1</v>
      </c>
    </row>
    <row r="40" spans="1:7" ht="42" outlineLevel="2" x14ac:dyDescent="0.25">
      <c r="A40" s="61" t="s">
        <v>393</v>
      </c>
      <c r="B40" s="51" t="s">
        <v>328</v>
      </c>
      <c r="C40" s="61" t="s">
        <v>18</v>
      </c>
      <c r="D40" s="52">
        <v>44</v>
      </c>
      <c r="E40" s="52"/>
      <c r="F40" s="62">
        <f t="shared" si="2"/>
        <v>0</v>
      </c>
      <c r="G40" s="53" t="s">
        <v>1</v>
      </c>
    </row>
    <row r="41" spans="1:7" ht="42" outlineLevel="2" x14ac:dyDescent="0.25">
      <c r="A41" s="61" t="s">
        <v>394</v>
      </c>
      <c r="B41" s="51" t="s">
        <v>329</v>
      </c>
      <c r="C41" s="61" t="s">
        <v>18</v>
      </c>
      <c r="D41" s="52">
        <v>3</v>
      </c>
      <c r="E41" s="52"/>
      <c r="F41" s="62">
        <f t="shared" si="2"/>
        <v>0</v>
      </c>
      <c r="G41" s="53" t="s">
        <v>1</v>
      </c>
    </row>
    <row r="42" spans="1:7" ht="42" outlineLevel="2" x14ac:dyDescent="0.25">
      <c r="A42" s="61" t="s">
        <v>395</v>
      </c>
      <c r="B42" s="51" t="s">
        <v>330</v>
      </c>
      <c r="C42" s="61" t="s">
        <v>18</v>
      </c>
      <c r="D42" s="52">
        <v>89</v>
      </c>
      <c r="E42" s="52"/>
      <c r="F42" s="62">
        <f t="shared" si="2"/>
        <v>0</v>
      </c>
      <c r="G42" s="53" t="s">
        <v>1</v>
      </c>
    </row>
    <row r="43" spans="1:7" ht="42" outlineLevel="2" x14ac:dyDescent="0.25">
      <c r="A43" s="61" t="s">
        <v>396</v>
      </c>
      <c r="B43" s="51" t="s">
        <v>331</v>
      </c>
      <c r="C43" s="61" t="s">
        <v>18</v>
      </c>
      <c r="D43" s="52">
        <v>23</v>
      </c>
      <c r="E43" s="52"/>
      <c r="F43" s="62">
        <f t="shared" si="2"/>
        <v>0</v>
      </c>
      <c r="G43" s="53" t="s">
        <v>1</v>
      </c>
    </row>
    <row r="44" spans="1:7" ht="42" outlineLevel="2" x14ac:dyDescent="0.25">
      <c r="A44" s="61" t="s">
        <v>397</v>
      </c>
      <c r="B44" s="51" t="s">
        <v>332</v>
      </c>
      <c r="C44" s="61" t="s">
        <v>18</v>
      </c>
      <c r="D44" s="52">
        <v>44</v>
      </c>
      <c r="E44" s="52"/>
      <c r="F44" s="62">
        <f t="shared" si="2"/>
        <v>0</v>
      </c>
      <c r="G44" s="53" t="s">
        <v>1</v>
      </c>
    </row>
    <row r="45" spans="1:7" ht="42" outlineLevel="2" x14ac:dyDescent="0.25">
      <c r="A45" s="61" t="s">
        <v>398</v>
      </c>
      <c r="B45" s="51" t="s">
        <v>333</v>
      </c>
      <c r="C45" s="61" t="s">
        <v>18</v>
      </c>
      <c r="D45" s="52">
        <v>5</v>
      </c>
      <c r="E45" s="52"/>
      <c r="F45" s="62">
        <f t="shared" si="2"/>
        <v>0</v>
      </c>
      <c r="G45" s="53" t="s">
        <v>1</v>
      </c>
    </row>
    <row r="46" spans="1:7" ht="42" outlineLevel="2" x14ac:dyDescent="0.25">
      <c r="A46" s="61" t="s">
        <v>399</v>
      </c>
      <c r="B46" s="51" t="s">
        <v>334</v>
      </c>
      <c r="C46" s="61" t="s">
        <v>18</v>
      </c>
      <c r="D46" s="52">
        <v>9</v>
      </c>
      <c r="E46" s="52"/>
      <c r="F46" s="62">
        <f t="shared" si="2"/>
        <v>0</v>
      </c>
      <c r="G46" s="53" t="s">
        <v>1</v>
      </c>
    </row>
    <row r="47" spans="1:7" ht="42" outlineLevel="2" x14ac:dyDescent="0.25">
      <c r="A47" s="61" t="s">
        <v>400</v>
      </c>
      <c r="B47" s="51" t="s">
        <v>337</v>
      </c>
      <c r="C47" s="61" t="s">
        <v>18</v>
      </c>
      <c r="D47" s="52">
        <v>5</v>
      </c>
      <c r="E47" s="52"/>
      <c r="F47" s="62">
        <f t="shared" si="2"/>
        <v>0</v>
      </c>
      <c r="G47" s="53" t="s">
        <v>1</v>
      </c>
    </row>
    <row r="48" spans="1:7" ht="42" outlineLevel="2" x14ac:dyDescent="0.25">
      <c r="A48" s="61" t="s">
        <v>401</v>
      </c>
      <c r="B48" s="51" t="s">
        <v>338</v>
      </c>
      <c r="C48" s="61" t="s">
        <v>18</v>
      </c>
      <c r="D48" s="52">
        <v>13</v>
      </c>
      <c r="E48" s="52"/>
      <c r="F48" s="62">
        <f t="shared" si="2"/>
        <v>0</v>
      </c>
      <c r="G48" s="53" t="s">
        <v>1</v>
      </c>
    </row>
    <row r="49" spans="1:7" ht="42" outlineLevel="2" x14ac:dyDescent="0.25">
      <c r="A49" s="61" t="s">
        <v>402</v>
      </c>
      <c r="B49" s="51" t="s">
        <v>339</v>
      </c>
      <c r="C49" s="61" t="s">
        <v>18</v>
      </c>
      <c r="D49" s="52">
        <v>3</v>
      </c>
      <c r="E49" s="52"/>
      <c r="F49" s="62">
        <f t="shared" si="2"/>
        <v>0</v>
      </c>
      <c r="G49" s="53" t="s">
        <v>1</v>
      </c>
    </row>
    <row r="50" spans="1:7" ht="42" outlineLevel="2" x14ac:dyDescent="0.25">
      <c r="A50" s="61" t="s">
        <v>403</v>
      </c>
      <c r="B50" s="51" t="s">
        <v>340</v>
      </c>
      <c r="C50" s="61" t="s">
        <v>18</v>
      </c>
      <c r="D50" s="52">
        <v>4</v>
      </c>
      <c r="E50" s="52"/>
      <c r="F50" s="62">
        <f t="shared" si="2"/>
        <v>0</v>
      </c>
      <c r="G50" s="53" t="s">
        <v>1</v>
      </c>
    </row>
    <row r="51" spans="1:7" ht="42" outlineLevel="2" x14ac:dyDescent="0.25">
      <c r="A51" s="61" t="s">
        <v>404</v>
      </c>
      <c r="B51" s="51" t="s">
        <v>343</v>
      </c>
      <c r="C51" s="61" t="s">
        <v>18</v>
      </c>
      <c r="D51" s="52">
        <v>2</v>
      </c>
      <c r="E51" s="52"/>
      <c r="F51" s="62">
        <f t="shared" si="2"/>
        <v>0</v>
      </c>
      <c r="G51" s="53" t="s">
        <v>1</v>
      </c>
    </row>
    <row r="52" spans="1:7" ht="42" outlineLevel="2" x14ac:dyDescent="0.25">
      <c r="A52" s="61" t="s">
        <v>405</v>
      </c>
      <c r="B52" s="51" t="s">
        <v>449</v>
      </c>
      <c r="C52" s="61" t="s">
        <v>18</v>
      </c>
      <c r="D52" s="52">
        <v>2</v>
      </c>
      <c r="E52" s="52"/>
      <c r="F52" s="62">
        <f t="shared" si="2"/>
        <v>0</v>
      </c>
      <c r="G52" s="53" t="s">
        <v>1</v>
      </c>
    </row>
    <row r="53" spans="1:7" ht="42" outlineLevel="2" x14ac:dyDescent="0.25">
      <c r="A53" s="61" t="s">
        <v>406</v>
      </c>
      <c r="B53" s="51" t="s">
        <v>344</v>
      </c>
      <c r="C53" s="61" t="s">
        <v>18</v>
      </c>
      <c r="D53" s="52">
        <v>7</v>
      </c>
      <c r="E53" s="52"/>
      <c r="F53" s="62">
        <f t="shared" ref="F53" si="3">D53*E53</f>
        <v>0</v>
      </c>
      <c r="G53" s="53" t="s">
        <v>1</v>
      </c>
    </row>
    <row r="54" spans="1:7" outlineLevel="1" x14ac:dyDescent="0.25">
      <c r="A54" s="77" t="s">
        <v>310</v>
      </c>
      <c r="B54" s="57" t="s">
        <v>348</v>
      </c>
      <c r="C54" s="71" t="s">
        <v>1</v>
      </c>
      <c r="D54" s="58"/>
      <c r="E54" s="58"/>
      <c r="F54" s="59">
        <f>SUM(F55:F60)</f>
        <v>0</v>
      </c>
      <c r="G54" s="60" t="s">
        <v>1</v>
      </c>
    </row>
    <row r="55" spans="1:7" ht="21" outlineLevel="2" x14ac:dyDescent="0.25">
      <c r="A55" s="61" t="s">
        <v>409</v>
      </c>
      <c r="B55" s="51" t="s">
        <v>349</v>
      </c>
      <c r="C55" s="61" t="s">
        <v>350</v>
      </c>
      <c r="D55" s="52">
        <v>62</v>
      </c>
      <c r="E55" s="52"/>
      <c r="F55" s="62">
        <f t="shared" ref="F55:F59" si="4">D55*E55</f>
        <v>0</v>
      </c>
      <c r="G55" s="53" t="s">
        <v>1</v>
      </c>
    </row>
    <row r="56" spans="1:7" ht="21" outlineLevel="2" x14ac:dyDescent="0.25">
      <c r="A56" s="61" t="s">
        <v>410</v>
      </c>
      <c r="B56" s="51" t="s">
        <v>351</v>
      </c>
      <c r="C56" s="61" t="s">
        <v>350</v>
      </c>
      <c r="D56" s="52">
        <v>15</v>
      </c>
      <c r="E56" s="52"/>
      <c r="F56" s="62">
        <f t="shared" si="4"/>
        <v>0</v>
      </c>
      <c r="G56" s="53" t="s">
        <v>1</v>
      </c>
    </row>
    <row r="57" spans="1:7" outlineLevel="2" x14ac:dyDescent="0.25">
      <c r="A57" s="61" t="s">
        <v>411</v>
      </c>
      <c r="B57" s="51" t="s">
        <v>352</v>
      </c>
      <c r="C57" s="61" t="s">
        <v>353</v>
      </c>
      <c r="D57" s="52">
        <v>1</v>
      </c>
      <c r="E57" s="52"/>
      <c r="F57" s="62">
        <f t="shared" si="4"/>
        <v>0</v>
      </c>
      <c r="G57" s="53" t="s">
        <v>1</v>
      </c>
    </row>
    <row r="58" spans="1:7" outlineLevel="2" x14ac:dyDescent="0.25">
      <c r="A58" s="61" t="s">
        <v>412</v>
      </c>
      <c r="B58" s="51" t="s">
        <v>354</v>
      </c>
      <c r="C58" s="61" t="s">
        <v>353</v>
      </c>
      <c r="D58" s="52">
        <v>2</v>
      </c>
      <c r="E58" s="52"/>
      <c r="F58" s="62">
        <f t="shared" si="4"/>
        <v>0</v>
      </c>
      <c r="G58" s="53" t="s">
        <v>1</v>
      </c>
    </row>
    <row r="59" spans="1:7" ht="21" outlineLevel="2" x14ac:dyDescent="0.25">
      <c r="A59" s="61" t="s">
        <v>413</v>
      </c>
      <c r="B59" s="51" t="s">
        <v>355</v>
      </c>
      <c r="C59" s="61" t="s">
        <v>12</v>
      </c>
      <c r="D59" s="52">
        <v>1</v>
      </c>
      <c r="E59" s="52"/>
      <c r="F59" s="62">
        <f t="shared" si="4"/>
        <v>0</v>
      </c>
      <c r="G59" s="53" t="s">
        <v>1</v>
      </c>
    </row>
    <row r="60" spans="1:7" ht="21" outlineLevel="2" x14ac:dyDescent="0.25">
      <c r="A60" s="61" t="s">
        <v>414</v>
      </c>
      <c r="B60" s="51" t="s">
        <v>356</v>
      </c>
      <c r="C60" s="61" t="s">
        <v>12</v>
      </c>
      <c r="D60" s="52">
        <v>18</v>
      </c>
      <c r="E60" s="52"/>
      <c r="F60" s="62">
        <f t="shared" ref="F60:F62" si="5">D60*E60</f>
        <v>0</v>
      </c>
      <c r="G60" s="53" t="s">
        <v>1</v>
      </c>
    </row>
    <row r="61" spans="1:7" ht="11.25" outlineLevel="1" x14ac:dyDescent="0.25">
      <c r="A61" s="77" t="s">
        <v>347</v>
      </c>
      <c r="B61" s="57" t="s">
        <v>361</v>
      </c>
      <c r="C61" s="71" t="s">
        <v>1</v>
      </c>
      <c r="D61" s="58"/>
      <c r="E61" s="58"/>
      <c r="F61" s="177">
        <f>SUM(F62)</f>
        <v>0</v>
      </c>
      <c r="G61" s="60" t="s">
        <v>1</v>
      </c>
    </row>
    <row r="62" spans="1:7" ht="18.75" customHeight="1" outlineLevel="2" x14ac:dyDescent="0.25">
      <c r="A62" s="61" t="s">
        <v>438</v>
      </c>
      <c r="B62" s="51" t="s">
        <v>362</v>
      </c>
      <c r="C62" s="61" t="s">
        <v>37</v>
      </c>
      <c r="D62" s="52">
        <v>1</v>
      </c>
      <c r="E62" s="52"/>
      <c r="F62" s="62">
        <f t="shared" si="5"/>
        <v>0</v>
      </c>
      <c r="G62" s="53" t="s">
        <v>1</v>
      </c>
    </row>
    <row r="63" spans="1:7" ht="29.25" customHeight="1" x14ac:dyDescent="0.25">
      <c r="A63" s="214" t="s">
        <v>2152</v>
      </c>
      <c r="B63" s="215"/>
      <c r="C63" s="74"/>
      <c r="D63" s="74"/>
      <c r="E63" s="74"/>
      <c r="F63" s="134">
        <f>F61+F54+F30+F16+F9+F5</f>
        <v>0</v>
      </c>
      <c r="G63" s="74"/>
    </row>
  </sheetData>
  <mergeCells count="3">
    <mergeCell ref="B2:E2"/>
    <mergeCell ref="A3:G3"/>
    <mergeCell ref="A63:B6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9CCFF"/>
  </sheetPr>
  <dimension ref="A1:G76"/>
  <sheetViews>
    <sheetView zoomScaleNormal="100" workbookViewId="0">
      <selection activeCell="A3" sqref="A3:G3"/>
    </sheetView>
  </sheetViews>
  <sheetFormatPr defaultColWidth="9.140625" defaultRowHeight="15" outlineLevelRow="2" x14ac:dyDescent="0.25"/>
  <cols>
    <col min="1" max="1" width="6.7109375" style="30" customWidth="1"/>
    <col min="2" max="2" width="50.5703125" style="31" customWidth="1"/>
    <col min="3" max="3" width="11" style="30" customWidth="1"/>
    <col min="4" max="4" width="9.7109375" style="31" bestFit="1" customWidth="1"/>
    <col min="5" max="5" width="13.5703125" style="31" customWidth="1"/>
    <col min="6" max="6" width="18" style="32" customWidth="1"/>
    <col min="7" max="7" width="19.5703125" style="31" customWidth="1"/>
    <col min="8" max="16384" width="9.140625" style="31"/>
  </cols>
  <sheetData>
    <row r="1" spans="1:7" ht="25.5" customHeight="1" x14ac:dyDescent="0.25">
      <c r="A1" s="55"/>
      <c r="B1" s="106" t="s">
        <v>1864</v>
      </c>
      <c r="C1" s="55"/>
      <c r="D1" s="45"/>
      <c r="E1" s="45"/>
      <c r="F1" s="45"/>
      <c r="G1" s="45"/>
    </row>
    <row r="2" spans="1:7" ht="28.5" customHeight="1" x14ac:dyDescent="0.25">
      <c r="A2" s="103"/>
      <c r="B2" s="202" t="s">
        <v>2150</v>
      </c>
      <c r="C2" s="202"/>
      <c r="D2" s="202"/>
      <c r="E2" s="202"/>
      <c r="F2" s="45"/>
      <c r="G2" s="45"/>
    </row>
    <row r="3" spans="1:7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s="45" customFormat="1" ht="24.75" customHeight="1" x14ac:dyDescent="0.2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s="45" customFormat="1" ht="10.5" outlineLevel="1" x14ac:dyDescent="0.25">
      <c r="A5" s="77" t="s">
        <v>248</v>
      </c>
      <c r="B5" s="57" t="s">
        <v>249</v>
      </c>
      <c r="C5" s="71" t="s">
        <v>1</v>
      </c>
      <c r="D5" s="58"/>
      <c r="E5" s="58"/>
      <c r="F5" s="75">
        <f>SUM(F6)</f>
        <v>0</v>
      </c>
      <c r="G5" s="60" t="s">
        <v>1</v>
      </c>
    </row>
    <row r="6" spans="1:7" s="45" customFormat="1" ht="42" outlineLevel="2" x14ac:dyDescent="0.25">
      <c r="A6" s="61" t="s">
        <v>61</v>
      </c>
      <c r="B6" s="51" t="s">
        <v>1855</v>
      </c>
      <c r="C6" s="61" t="s">
        <v>18</v>
      </c>
      <c r="D6" s="52">
        <v>1</v>
      </c>
      <c r="E6" s="52"/>
      <c r="F6" s="62">
        <f t="shared" ref="F6:F12" si="0">D6*E6</f>
        <v>0</v>
      </c>
      <c r="G6" s="53" t="s">
        <v>1</v>
      </c>
    </row>
    <row r="7" spans="1:7" s="45" customFormat="1" ht="10.5" outlineLevel="1" x14ac:dyDescent="0.25">
      <c r="A7" s="77" t="s">
        <v>265</v>
      </c>
      <c r="B7" s="57" t="s">
        <v>273</v>
      </c>
      <c r="C7" s="71" t="s">
        <v>1</v>
      </c>
      <c r="D7" s="58"/>
      <c r="E7" s="58"/>
      <c r="F7" s="75">
        <f>SUM(F8:F13)</f>
        <v>0</v>
      </c>
      <c r="G7" s="60" t="s">
        <v>1</v>
      </c>
    </row>
    <row r="8" spans="1:7" s="45" customFormat="1" ht="31.5" outlineLevel="2" x14ac:dyDescent="0.25">
      <c r="A8" s="61" t="s">
        <v>47</v>
      </c>
      <c r="B8" s="51" t="s">
        <v>274</v>
      </c>
      <c r="C8" s="61" t="s">
        <v>18</v>
      </c>
      <c r="D8" s="52">
        <v>13</v>
      </c>
      <c r="E8" s="52"/>
      <c r="F8" s="62">
        <f t="shared" si="0"/>
        <v>0</v>
      </c>
      <c r="G8" s="53" t="s">
        <v>1</v>
      </c>
    </row>
    <row r="9" spans="1:7" s="45" customFormat="1" ht="42" outlineLevel="2" x14ac:dyDescent="0.25">
      <c r="A9" s="61" t="s">
        <v>372</v>
      </c>
      <c r="B9" s="51" t="s">
        <v>275</v>
      </c>
      <c r="C9" s="61" t="s">
        <v>18</v>
      </c>
      <c r="D9" s="52">
        <v>13</v>
      </c>
      <c r="E9" s="52"/>
      <c r="F9" s="62">
        <f t="shared" si="0"/>
        <v>0</v>
      </c>
      <c r="G9" s="53" t="s">
        <v>1</v>
      </c>
    </row>
    <row r="10" spans="1:7" s="45" customFormat="1" ht="31.5" outlineLevel="2" x14ac:dyDescent="0.25">
      <c r="A10" s="61" t="s">
        <v>373</v>
      </c>
      <c r="B10" s="51" t="s">
        <v>276</v>
      </c>
      <c r="C10" s="61" t="s">
        <v>18</v>
      </c>
      <c r="D10" s="52">
        <v>3</v>
      </c>
      <c r="E10" s="52"/>
      <c r="F10" s="62">
        <f t="shared" si="0"/>
        <v>0</v>
      </c>
      <c r="G10" s="53" t="s">
        <v>1</v>
      </c>
    </row>
    <row r="11" spans="1:7" s="45" customFormat="1" ht="31.5" outlineLevel="2" x14ac:dyDescent="0.25">
      <c r="A11" s="61" t="s">
        <v>374</v>
      </c>
      <c r="B11" s="51" t="s">
        <v>277</v>
      </c>
      <c r="C11" s="61" t="s">
        <v>18</v>
      </c>
      <c r="D11" s="52">
        <v>6</v>
      </c>
      <c r="E11" s="52"/>
      <c r="F11" s="62">
        <f t="shared" si="0"/>
        <v>0</v>
      </c>
      <c r="G11" s="53" t="s">
        <v>1</v>
      </c>
    </row>
    <row r="12" spans="1:7" s="45" customFormat="1" ht="31.5" outlineLevel="2" x14ac:dyDescent="0.25">
      <c r="A12" s="61" t="s">
        <v>375</v>
      </c>
      <c r="B12" s="51" t="s">
        <v>1856</v>
      </c>
      <c r="C12" s="61" t="s">
        <v>18</v>
      </c>
      <c r="D12" s="52">
        <v>4</v>
      </c>
      <c r="E12" s="52"/>
      <c r="F12" s="62">
        <f t="shared" si="0"/>
        <v>0</v>
      </c>
      <c r="G12" s="53" t="s">
        <v>1</v>
      </c>
    </row>
    <row r="13" spans="1:7" s="45" customFormat="1" ht="10.5" outlineLevel="2" x14ac:dyDescent="0.25">
      <c r="A13" s="61" t="s">
        <v>1503</v>
      </c>
      <c r="B13" s="51" t="s">
        <v>282</v>
      </c>
      <c r="C13" s="61" t="s">
        <v>18</v>
      </c>
      <c r="D13" s="52">
        <v>7</v>
      </c>
      <c r="E13" s="52"/>
      <c r="F13" s="62">
        <f t="shared" ref="F13:F29" si="1">D13*E13</f>
        <v>0</v>
      </c>
      <c r="G13" s="53" t="s">
        <v>1</v>
      </c>
    </row>
    <row r="14" spans="1:7" s="45" customFormat="1" ht="10.5" outlineLevel="1" x14ac:dyDescent="0.25">
      <c r="A14" s="77" t="s">
        <v>272</v>
      </c>
      <c r="B14" s="57" t="s">
        <v>284</v>
      </c>
      <c r="C14" s="71" t="s">
        <v>1</v>
      </c>
      <c r="D14" s="58"/>
      <c r="E14" s="58"/>
      <c r="F14" s="75">
        <f>SUM(F15:F30)</f>
        <v>0</v>
      </c>
      <c r="G14" s="60" t="s">
        <v>1</v>
      </c>
    </row>
    <row r="15" spans="1:7" s="45" customFormat="1" ht="21" outlineLevel="2" x14ac:dyDescent="0.25">
      <c r="A15" s="61" t="s">
        <v>45</v>
      </c>
      <c r="B15" s="51" t="s">
        <v>285</v>
      </c>
      <c r="C15" s="61" t="s">
        <v>286</v>
      </c>
      <c r="D15" s="52">
        <v>45</v>
      </c>
      <c r="E15" s="52"/>
      <c r="F15" s="62">
        <f t="shared" si="1"/>
        <v>0</v>
      </c>
      <c r="G15" s="53" t="s">
        <v>1</v>
      </c>
    </row>
    <row r="16" spans="1:7" s="45" customFormat="1" ht="21" outlineLevel="2" x14ac:dyDescent="0.25">
      <c r="A16" s="61" t="s">
        <v>376</v>
      </c>
      <c r="B16" s="51" t="s">
        <v>287</v>
      </c>
      <c r="C16" s="61" t="s">
        <v>286</v>
      </c>
      <c r="D16" s="52">
        <v>5</v>
      </c>
      <c r="E16" s="52"/>
      <c r="F16" s="62">
        <f t="shared" si="1"/>
        <v>0</v>
      </c>
      <c r="G16" s="53" t="s">
        <v>1</v>
      </c>
    </row>
    <row r="17" spans="1:7" s="45" customFormat="1" ht="21" outlineLevel="2" x14ac:dyDescent="0.25">
      <c r="A17" s="61" t="s">
        <v>377</v>
      </c>
      <c r="B17" s="51" t="s">
        <v>288</v>
      </c>
      <c r="C17" s="61" t="s">
        <v>5</v>
      </c>
      <c r="D17" s="52">
        <v>300</v>
      </c>
      <c r="E17" s="52"/>
      <c r="F17" s="62">
        <f t="shared" si="1"/>
        <v>0</v>
      </c>
      <c r="G17" s="53" t="s">
        <v>1</v>
      </c>
    </row>
    <row r="18" spans="1:7" s="45" customFormat="1" ht="10.5" outlineLevel="2" x14ac:dyDescent="0.25">
      <c r="A18" s="61" t="s">
        <v>378</v>
      </c>
      <c r="B18" s="51" t="s">
        <v>289</v>
      </c>
      <c r="C18" s="61" t="s">
        <v>30</v>
      </c>
      <c r="D18" s="52">
        <v>0.27</v>
      </c>
      <c r="E18" s="52"/>
      <c r="F18" s="62">
        <f t="shared" si="1"/>
        <v>0</v>
      </c>
      <c r="G18" s="53" t="s">
        <v>1</v>
      </c>
    </row>
    <row r="19" spans="1:7" s="45" customFormat="1" ht="10.5" outlineLevel="2" x14ac:dyDescent="0.25">
      <c r="A19" s="61" t="s">
        <v>379</v>
      </c>
      <c r="B19" s="51" t="s">
        <v>290</v>
      </c>
      <c r="C19" s="61" t="s">
        <v>5</v>
      </c>
      <c r="D19" s="52">
        <v>300</v>
      </c>
      <c r="E19" s="52"/>
      <c r="F19" s="62">
        <f t="shared" si="1"/>
        <v>0</v>
      </c>
      <c r="G19" s="53" t="s">
        <v>1</v>
      </c>
    </row>
    <row r="20" spans="1:7" s="45" customFormat="1" ht="31.5" outlineLevel="2" x14ac:dyDescent="0.25">
      <c r="A20" s="61" t="s">
        <v>380</v>
      </c>
      <c r="B20" s="51" t="s">
        <v>573</v>
      </c>
      <c r="C20" s="61" t="s">
        <v>5</v>
      </c>
      <c r="D20" s="52">
        <v>25</v>
      </c>
      <c r="E20" s="52"/>
      <c r="F20" s="62">
        <f t="shared" si="1"/>
        <v>0</v>
      </c>
      <c r="G20" s="53" t="s">
        <v>1</v>
      </c>
    </row>
    <row r="21" spans="1:7" s="45" customFormat="1" ht="31.5" outlineLevel="2" x14ac:dyDescent="0.25">
      <c r="A21" s="61" t="s">
        <v>381</v>
      </c>
      <c r="B21" s="51" t="s">
        <v>296</v>
      </c>
      <c r="C21" s="61" t="s">
        <v>5</v>
      </c>
      <c r="D21" s="52">
        <v>35</v>
      </c>
      <c r="E21" s="52"/>
      <c r="F21" s="62">
        <f t="shared" si="1"/>
        <v>0</v>
      </c>
      <c r="G21" s="53" t="s">
        <v>1</v>
      </c>
    </row>
    <row r="22" spans="1:7" s="45" customFormat="1" ht="42" outlineLevel="2" x14ac:dyDescent="0.25">
      <c r="A22" s="61" t="s">
        <v>382</v>
      </c>
      <c r="B22" s="51" t="s">
        <v>301</v>
      </c>
      <c r="C22" s="61" t="s">
        <v>5</v>
      </c>
      <c r="D22" s="52">
        <v>100</v>
      </c>
      <c r="E22" s="52"/>
      <c r="F22" s="62">
        <f t="shared" si="1"/>
        <v>0</v>
      </c>
      <c r="G22" s="53" t="s">
        <v>1</v>
      </c>
    </row>
    <row r="23" spans="1:7" s="45" customFormat="1" ht="42" outlineLevel="2" x14ac:dyDescent="0.25">
      <c r="A23" s="61" t="s">
        <v>383</v>
      </c>
      <c r="B23" s="51" t="s">
        <v>302</v>
      </c>
      <c r="C23" s="61" t="s">
        <v>5</v>
      </c>
      <c r="D23" s="52">
        <v>350</v>
      </c>
      <c r="E23" s="52"/>
      <c r="F23" s="62">
        <f t="shared" si="1"/>
        <v>0</v>
      </c>
      <c r="G23" s="53" t="s">
        <v>1</v>
      </c>
    </row>
    <row r="24" spans="1:7" s="45" customFormat="1" ht="42" outlineLevel="2" x14ac:dyDescent="0.25">
      <c r="A24" s="61" t="s">
        <v>1772</v>
      </c>
      <c r="B24" s="51" t="s">
        <v>303</v>
      </c>
      <c r="C24" s="61" t="s">
        <v>5</v>
      </c>
      <c r="D24" s="52">
        <v>50</v>
      </c>
      <c r="E24" s="52"/>
      <c r="F24" s="62">
        <f t="shared" si="1"/>
        <v>0</v>
      </c>
      <c r="G24" s="53" t="s">
        <v>1</v>
      </c>
    </row>
    <row r="25" spans="1:7" s="45" customFormat="1" ht="42" outlineLevel="2" x14ac:dyDescent="0.25">
      <c r="A25" s="61" t="s">
        <v>1773</v>
      </c>
      <c r="B25" s="51" t="s">
        <v>579</v>
      </c>
      <c r="C25" s="61" t="s">
        <v>5</v>
      </c>
      <c r="D25" s="52">
        <v>20</v>
      </c>
      <c r="E25" s="52"/>
      <c r="F25" s="62">
        <f t="shared" si="1"/>
        <v>0</v>
      </c>
      <c r="G25" s="53" t="s">
        <v>1</v>
      </c>
    </row>
    <row r="26" spans="1:7" s="45" customFormat="1" ht="42" outlineLevel="2" x14ac:dyDescent="0.25">
      <c r="A26" s="61" t="s">
        <v>1774</v>
      </c>
      <c r="B26" s="51" t="s">
        <v>304</v>
      </c>
      <c r="C26" s="61" t="s">
        <v>5</v>
      </c>
      <c r="D26" s="52">
        <v>20</v>
      </c>
      <c r="E26" s="52"/>
      <c r="F26" s="62">
        <f t="shared" si="1"/>
        <v>0</v>
      </c>
      <c r="G26" s="53" t="s">
        <v>1</v>
      </c>
    </row>
    <row r="27" spans="1:7" s="45" customFormat="1" ht="21" outlineLevel="2" x14ac:dyDescent="0.25">
      <c r="A27" s="61" t="s">
        <v>1894</v>
      </c>
      <c r="B27" s="51" t="s">
        <v>305</v>
      </c>
      <c r="C27" s="61" t="s">
        <v>18</v>
      </c>
      <c r="D27" s="52">
        <v>2</v>
      </c>
      <c r="E27" s="52"/>
      <c r="F27" s="62">
        <f t="shared" si="1"/>
        <v>0</v>
      </c>
      <c r="G27" s="53" t="s">
        <v>1</v>
      </c>
    </row>
    <row r="28" spans="1:7" s="45" customFormat="1" ht="31.5" outlineLevel="2" x14ac:dyDescent="0.25">
      <c r="A28" s="61" t="s">
        <v>1895</v>
      </c>
      <c r="B28" s="51" t="s">
        <v>306</v>
      </c>
      <c r="C28" s="61" t="s">
        <v>18</v>
      </c>
      <c r="D28" s="52">
        <v>2</v>
      </c>
      <c r="E28" s="52"/>
      <c r="F28" s="62">
        <f t="shared" si="1"/>
        <v>0</v>
      </c>
      <c r="G28" s="53" t="s">
        <v>1</v>
      </c>
    </row>
    <row r="29" spans="1:7" s="45" customFormat="1" ht="21" outlineLevel="2" x14ac:dyDescent="0.25">
      <c r="A29" s="61" t="s">
        <v>1896</v>
      </c>
      <c r="B29" s="51" t="s">
        <v>271</v>
      </c>
      <c r="C29" s="61" t="s">
        <v>18</v>
      </c>
      <c r="D29" s="52">
        <v>350</v>
      </c>
      <c r="E29" s="52"/>
      <c r="F29" s="62">
        <f t="shared" si="1"/>
        <v>0</v>
      </c>
      <c r="G29" s="53" t="s">
        <v>1</v>
      </c>
    </row>
    <row r="30" spans="1:7" s="45" customFormat="1" ht="31.5" outlineLevel="2" x14ac:dyDescent="0.25">
      <c r="A30" s="61" t="s">
        <v>1897</v>
      </c>
      <c r="B30" s="51" t="s">
        <v>309</v>
      </c>
      <c r="C30" s="61" t="s">
        <v>37</v>
      </c>
      <c r="D30" s="52">
        <v>5</v>
      </c>
      <c r="E30" s="52"/>
      <c r="F30" s="62">
        <f t="shared" ref="F30:F50" si="2">D30*E30</f>
        <v>0</v>
      </c>
      <c r="G30" s="53" t="s">
        <v>1</v>
      </c>
    </row>
    <row r="31" spans="1:7" s="45" customFormat="1" ht="10.5" outlineLevel="1" x14ac:dyDescent="0.25">
      <c r="A31" s="77" t="s">
        <v>283</v>
      </c>
      <c r="B31" s="57" t="s">
        <v>311</v>
      </c>
      <c r="C31" s="71" t="s">
        <v>1</v>
      </c>
      <c r="D31" s="58"/>
      <c r="E31" s="58"/>
      <c r="F31" s="75">
        <f>SUM(F32:F51)</f>
        <v>0</v>
      </c>
      <c r="G31" s="60" t="s">
        <v>1</v>
      </c>
    </row>
    <row r="32" spans="1:7" s="45" customFormat="1" ht="31.5" outlineLevel="2" x14ac:dyDescent="0.25">
      <c r="A32" s="61" t="s">
        <v>384</v>
      </c>
      <c r="B32" s="51" t="s">
        <v>312</v>
      </c>
      <c r="C32" s="61" t="s">
        <v>37</v>
      </c>
      <c r="D32" s="52">
        <v>91</v>
      </c>
      <c r="E32" s="52"/>
      <c r="F32" s="62">
        <f t="shared" si="2"/>
        <v>0</v>
      </c>
      <c r="G32" s="53" t="s">
        <v>1</v>
      </c>
    </row>
    <row r="33" spans="1:7" s="45" customFormat="1" ht="42" outlineLevel="2" x14ac:dyDescent="0.25">
      <c r="A33" s="61" t="s">
        <v>385</v>
      </c>
      <c r="B33" s="51" t="s">
        <v>313</v>
      </c>
      <c r="C33" s="61" t="s">
        <v>18</v>
      </c>
      <c r="D33" s="52">
        <v>65</v>
      </c>
      <c r="E33" s="52"/>
      <c r="F33" s="62">
        <f t="shared" si="2"/>
        <v>0</v>
      </c>
      <c r="G33" s="53" t="s">
        <v>1</v>
      </c>
    </row>
    <row r="34" spans="1:7" s="45" customFormat="1" ht="42" outlineLevel="2" x14ac:dyDescent="0.25">
      <c r="A34" s="61" t="s">
        <v>386</v>
      </c>
      <c r="B34" s="51" t="s">
        <v>1857</v>
      </c>
      <c r="C34" s="61" t="s">
        <v>18</v>
      </c>
      <c r="D34" s="52">
        <v>8</v>
      </c>
      <c r="E34" s="52"/>
      <c r="F34" s="62">
        <f t="shared" si="2"/>
        <v>0</v>
      </c>
      <c r="G34" s="53" t="s">
        <v>1</v>
      </c>
    </row>
    <row r="35" spans="1:7" s="45" customFormat="1" ht="42" outlineLevel="2" x14ac:dyDescent="0.25">
      <c r="A35" s="61" t="s">
        <v>387</v>
      </c>
      <c r="B35" s="51" t="s">
        <v>317</v>
      </c>
      <c r="C35" s="61" t="s">
        <v>18</v>
      </c>
      <c r="D35" s="52">
        <v>2</v>
      </c>
      <c r="E35" s="52"/>
      <c r="F35" s="62">
        <f t="shared" si="2"/>
        <v>0</v>
      </c>
      <c r="G35" s="53" t="s">
        <v>1</v>
      </c>
    </row>
    <row r="36" spans="1:7" s="45" customFormat="1" ht="42" outlineLevel="2" x14ac:dyDescent="0.25">
      <c r="A36" s="61" t="s">
        <v>388</v>
      </c>
      <c r="B36" s="51" t="s">
        <v>318</v>
      </c>
      <c r="C36" s="61" t="s">
        <v>18</v>
      </c>
      <c r="D36" s="52">
        <v>9</v>
      </c>
      <c r="E36" s="52"/>
      <c r="F36" s="62">
        <f t="shared" si="2"/>
        <v>0</v>
      </c>
      <c r="G36" s="53" t="s">
        <v>1</v>
      </c>
    </row>
    <row r="37" spans="1:7" s="45" customFormat="1" ht="42" outlineLevel="2" x14ac:dyDescent="0.25">
      <c r="A37" s="61" t="s">
        <v>389</v>
      </c>
      <c r="B37" s="51" t="s">
        <v>320</v>
      </c>
      <c r="C37" s="61" t="s">
        <v>18</v>
      </c>
      <c r="D37" s="52">
        <v>1</v>
      </c>
      <c r="E37" s="52"/>
      <c r="F37" s="62">
        <f t="shared" si="2"/>
        <v>0</v>
      </c>
      <c r="G37" s="53" t="s">
        <v>1</v>
      </c>
    </row>
    <row r="38" spans="1:7" s="45" customFormat="1" ht="42" outlineLevel="2" x14ac:dyDescent="0.25">
      <c r="A38" s="61" t="s">
        <v>390</v>
      </c>
      <c r="B38" s="51" t="s">
        <v>321</v>
      </c>
      <c r="C38" s="61" t="s">
        <v>18</v>
      </c>
      <c r="D38" s="52">
        <v>3</v>
      </c>
      <c r="E38" s="52"/>
      <c r="F38" s="62">
        <f t="shared" si="2"/>
        <v>0</v>
      </c>
      <c r="G38" s="53" t="s">
        <v>1</v>
      </c>
    </row>
    <row r="39" spans="1:7" s="45" customFormat="1" ht="42" outlineLevel="2" x14ac:dyDescent="0.25">
      <c r="A39" s="61" t="s">
        <v>391</v>
      </c>
      <c r="B39" s="51" t="s">
        <v>324</v>
      </c>
      <c r="C39" s="61" t="s">
        <v>18</v>
      </c>
      <c r="D39" s="52">
        <v>4</v>
      </c>
      <c r="E39" s="52"/>
      <c r="F39" s="62">
        <f t="shared" si="2"/>
        <v>0</v>
      </c>
      <c r="G39" s="53" t="s">
        <v>1</v>
      </c>
    </row>
    <row r="40" spans="1:7" s="45" customFormat="1" ht="42" outlineLevel="2" x14ac:dyDescent="0.25">
      <c r="A40" s="61" t="s">
        <v>392</v>
      </c>
      <c r="B40" s="51" t="s">
        <v>325</v>
      </c>
      <c r="C40" s="61" t="s">
        <v>18</v>
      </c>
      <c r="D40" s="52">
        <v>4</v>
      </c>
      <c r="E40" s="52"/>
      <c r="F40" s="62">
        <f t="shared" si="2"/>
        <v>0</v>
      </c>
      <c r="G40" s="53" t="s">
        <v>1</v>
      </c>
    </row>
    <row r="41" spans="1:7" s="45" customFormat="1" ht="42" outlineLevel="2" x14ac:dyDescent="0.25">
      <c r="A41" s="61" t="s">
        <v>393</v>
      </c>
      <c r="B41" s="51" t="s">
        <v>1858</v>
      </c>
      <c r="C41" s="61" t="s">
        <v>18</v>
      </c>
      <c r="D41" s="52">
        <v>3</v>
      </c>
      <c r="E41" s="52"/>
      <c r="F41" s="62">
        <f t="shared" si="2"/>
        <v>0</v>
      </c>
      <c r="G41" s="53" t="s">
        <v>1</v>
      </c>
    </row>
    <row r="42" spans="1:7" s="45" customFormat="1" ht="42" outlineLevel="2" x14ac:dyDescent="0.25">
      <c r="A42" s="61" t="s">
        <v>394</v>
      </c>
      <c r="B42" s="51" t="s">
        <v>1859</v>
      </c>
      <c r="C42" s="61" t="s">
        <v>18</v>
      </c>
      <c r="D42" s="52">
        <v>6</v>
      </c>
      <c r="E42" s="52"/>
      <c r="F42" s="62">
        <f t="shared" si="2"/>
        <v>0</v>
      </c>
      <c r="G42" s="53" t="s">
        <v>1</v>
      </c>
    </row>
    <row r="43" spans="1:7" s="45" customFormat="1" ht="42" outlineLevel="2" x14ac:dyDescent="0.25">
      <c r="A43" s="61" t="s">
        <v>395</v>
      </c>
      <c r="B43" s="51" t="s">
        <v>329</v>
      </c>
      <c r="C43" s="61" t="s">
        <v>18</v>
      </c>
      <c r="D43" s="52">
        <v>6</v>
      </c>
      <c r="E43" s="52"/>
      <c r="F43" s="62">
        <f t="shared" si="2"/>
        <v>0</v>
      </c>
      <c r="G43" s="53" t="s">
        <v>1</v>
      </c>
    </row>
    <row r="44" spans="1:7" s="45" customFormat="1" ht="42" outlineLevel="2" x14ac:dyDescent="0.25">
      <c r="A44" s="61" t="s">
        <v>396</v>
      </c>
      <c r="B44" s="51" t="s">
        <v>1860</v>
      </c>
      <c r="C44" s="61" t="s">
        <v>18</v>
      </c>
      <c r="D44" s="52">
        <v>4</v>
      </c>
      <c r="E44" s="52"/>
      <c r="F44" s="62">
        <f t="shared" si="2"/>
        <v>0</v>
      </c>
      <c r="G44" s="53" t="s">
        <v>1</v>
      </c>
    </row>
    <row r="45" spans="1:7" s="45" customFormat="1" ht="42" outlineLevel="2" x14ac:dyDescent="0.25">
      <c r="A45" s="61" t="s">
        <v>397</v>
      </c>
      <c r="B45" s="51" t="s">
        <v>332</v>
      </c>
      <c r="C45" s="61" t="s">
        <v>18</v>
      </c>
      <c r="D45" s="52">
        <v>1</v>
      </c>
      <c r="E45" s="52"/>
      <c r="F45" s="62">
        <f t="shared" si="2"/>
        <v>0</v>
      </c>
      <c r="G45" s="53" t="s">
        <v>1</v>
      </c>
    </row>
    <row r="46" spans="1:7" s="45" customFormat="1" ht="42" outlineLevel="2" x14ac:dyDescent="0.25">
      <c r="A46" s="61" t="s">
        <v>398</v>
      </c>
      <c r="B46" s="51" t="s">
        <v>336</v>
      </c>
      <c r="C46" s="61" t="s">
        <v>18</v>
      </c>
      <c r="D46" s="52">
        <v>6</v>
      </c>
      <c r="E46" s="52"/>
      <c r="F46" s="62">
        <f t="shared" si="2"/>
        <v>0</v>
      </c>
      <c r="G46" s="53" t="s">
        <v>1</v>
      </c>
    </row>
    <row r="47" spans="1:7" s="45" customFormat="1" ht="42" outlineLevel="2" x14ac:dyDescent="0.25">
      <c r="A47" s="61" t="s">
        <v>399</v>
      </c>
      <c r="B47" s="51" t="s">
        <v>1861</v>
      </c>
      <c r="C47" s="61" t="s">
        <v>18</v>
      </c>
      <c r="D47" s="52">
        <v>10</v>
      </c>
      <c r="E47" s="52"/>
      <c r="F47" s="62">
        <f t="shared" si="2"/>
        <v>0</v>
      </c>
      <c r="G47" s="53" t="s">
        <v>1</v>
      </c>
    </row>
    <row r="48" spans="1:7" s="45" customFormat="1" ht="42" outlineLevel="2" x14ac:dyDescent="0.25">
      <c r="A48" s="61" t="s">
        <v>400</v>
      </c>
      <c r="B48" s="51" t="s">
        <v>340</v>
      </c>
      <c r="C48" s="61" t="s">
        <v>18</v>
      </c>
      <c r="D48" s="52">
        <v>8</v>
      </c>
      <c r="E48" s="52"/>
      <c r="F48" s="62">
        <f t="shared" si="2"/>
        <v>0</v>
      </c>
      <c r="G48" s="53" t="s">
        <v>1</v>
      </c>
    </row>
    <row r="49" spans="1:7" s="45" customFormat="1" ht="42" outlineLevel="2" x14ac:dyDescent="0.25">
      <c r="A49" s="61" t="s">
        <v>401</v>
      </c>
      <c r="B49" s="51" t="s">
        <v>343</v>
      </c>
      <c r="C49" s="61" t="s">
        <v>18</v>
      </c>
      <c r="D49" s="52">
        <v>4</v>
      </c>
      <c r="E49" s="52"/>
      <c r="F49" s="62">
        <f t="shared" si="2"/>
        <v>0</v>
      </c>
      <c r="G49" s="53" t="s">
        <v>1</v>
      </c>
    </row>
    <row r="50" spans="1:7" s="45" customFormat="1" ht="42" outlineLevel="2" x14ac:dyDescent="0.25">
      <c r="A50" s="61" t="s">
        <v>402</v>
      </c>
      <c r="B50" s="51" t="s">
        <v>344</v>
      </c>
      <c r="C50" s="61" t="s">
        <v>18</v>
      </c>
      <c r="D50" s="52">
        <v>5</v>
      </c>
      <c r="E50" s="52"/>
      <c r="F50" s="62">
        <f t="shared" si="2"/>
        <v>0</v>
      </c>
      <c r="G50" s="53" t="s">
        <v>1</v>
      </c>
    </row>
    <row r="51" spans="1:7" s="45" customFormat="1" ht="21" outlineLevel="2" x14ac:dyDescent="0.25">
      <c r="A51" s="61" t="s">
        <v>403</v>
      </c>
      <c r="B51" s="51" t="s">
        <v>346</v>
      </c>
      <c r="C51" s="61" t="s">
        <v>18</v>
      </c>
      <c r="D51" s="52">
        <v>1</v>
      </c>
      <c r="E51" s="52"/>
      <c r="F51" s="62">
        <f t="shared" ref="F51" si="3">D51*E51</f>
        <v>0</v>
      </c>
      <c r="G51" s="53" t="s">
        <v>1</v>
      </c>
    </row>
    <row r="52" spans="1:7" s="45" customFormat="1" ht="10.5" outlineLevel="1" x14ac:dyDescent="0.25">
      <c r="A52" s="77" t="s">
        <v>310</v>
      </c>
      <c r="B52" s="57" t="s">
        <v>361</v>
      </c>
      <c r="C52" s="71" t="s">
        <v>1</v>
      </c>
      <c r="D52" s="58"/>
      <c r="E52" s="58"/>
      <c r="F52" s="75">
        <f>SUM(F53)</f>
        <v>0</v>
      </c>
      <c r="G52" s="60" t="s">
        <v>1</v>
      </c>
    </row>
    <row r="53" spans="1:7" s="45" customFormat="1" ht="21" outlineLevel="2" x14ac:dyDescent="0.25">
      <c r="A53" s="61" t="s">
        <v>409</v>
      </c>
      <c r="B53" s="51" t="s">
        <v>362</v>
      </c>
      <c r="C53" s="61" t="s">
        <v>37</v>
      </c>
      <c r="D53" s="52">
        <v>1</v>
      </c>
      <c r="E53" s="52"/>
      <c r="F53" s="62">
        <f t="shared" ref="F53" si="4">D53*E53</f>
        <v>0</v>
      </c>
      <c r="G53" s="53" t="s">
        <v>1</v>
      </c>
    </row>
    <row r="54" spans="1:7" s="45" customFormat="1" ht="10.5" outlineLevel="1" x14ac:dyDescent="0.25">
      <c r="A54" s="77" t="s">
        <v>347</v>
      </c>
      <c r="B54" s="57" t="s">
        <v>348</v>
      </c>
      <c r="C54" s="71" t="s">
        <v>1</v>
      </c>
      <c r="D54" s="58"/>
      <c r="E54" s="58"/>
      <c r="F54" s="75">
        <f>SUM(F55:F60)</f>
        <v>0</v>
      </c>
      <c r="G54" s="60" t="s">
        <v>1</v>
      </c>
    </row>
    <row r="55" spans="1:7" s="45" customFormat="1" ht="21" outlineLevel="2" x14ac:dyDescent="0.25">
      <c r="A55" s="61" t="s">
        <v>438</v>
      </c>
      <c r="B55" s="51" t="s">
        <v>349</v>
      </c>
      <c r="C55" s="61" t="s">
        <v>350</v>
      </c>
      <c r="D55" s="52">
        <v>19</v>
      </c>
      <c r="E55" s="52"/>
      <c r="F55" s="62">
        <f t="shared" ref="F55:F59" si="5">D55*E55</f>
        <v>0</v>
      </c>
      <c r="G55" s="53" t="s">
        <v>1</v>
      </c>
    </row>
    <row r="56" spans="1:7" s="45" customFormat="1" ht="21" outlineLevel="2" x14ac:dyDescent="0.25">
      <c r="A56" s="61" t="s">
        <v>439</v>
      </c>
      <c r="B56" s="51" t="s">
        <v>351</v>
      </c>
      <c r="C56" s="61" t="s">
        <v>350</v>
      </c>
      <c r="D56" s="52">
        <v>6</v>
      </c>
      <c r="E56" s="52"/>
      <c r="F56" s="62">
        <f t="shared" si="5"/>
        <v>0</v>
      </c>
      <c r="G56" s="53" t="s">
        <v>1</v>
      </c>
    </row>
    <row r="57" spans="1:7" s="45" customFormat="1" ht="10.5" outlineLevel="2" x14ac:dyDescent="0.25">
      <c r="A57" s="61" t="s">
        <v>440</v>
      </c>
      <c r="B57" s="51" t="s">
        <v>352</v>
      </c>
      <c r="C57" s="61" t="s">
        <v>353</v>
      </c>
      <c r="D57" s="52">
        <v>1</v>
      </c>
      <c r="E57" s="52"/>
      <c r="F57" s="62">
        <f t="shared" si="5"/>
        <v>0</v>
      </c>
      <c r="G57" s="53" t="s">
        <v>1</v>
      </c>
    </row>
    <row r="58" spans="1:7" s="45" customFormat="1" ht="10.5" outlineLevel="2" x14ac:dyDescent="0.25">
      <c r="A58" s="61" t="s">
        <v>441</v>
      </c>
      <c r="B58" s="51" t="s">
        <v>354</v>
      </c>
      <c r="C58" s="61" t="s">
        <v>353</v>
      </c>
      <c r="D58" s="52">
        <v>91</v>
      </c>
      <c r="E58" s="52"/>
      <c r="F58" s="62">
        <f t="shared" si="5"/>
        <v>0</v>
      </c>
      <c r="G58" s="53" t="s">
        <v>1</v>
      </c>
    </row>
    <row r="59" spans="1:7" s="45" customFormat="1" ht="21" outlineLevel="2" x14ac:dyDescent="0.25">
      <c r="A59" s="61" t="s">
        <v>442</v>
      </c>
      <c r="B59" s="51" t="s">
        <v>355</v>
      </c>
      <c r="C59" s="61" t="s">
        <v>12</v>
      </c>
      <c r="D59" s="52">
        <v>1</v>
      </c>
      <c r="E59" s="52"/>
      <c r="F59" s="62">
        <f t="shared" si="5"/>
        <v>0</v>
      </c>
      <c r="G59" s="53" t="s">
        <v>1</v>
      </c>
    </row>
    <row r="60" spans="1:7" s="45" customFormat="1" ht="31.5" outlineLevel="2" x14ac:dyDescent="0.25">
      <c r="A60" s="61" t="s">
        <v>443</v>
      </c>
      <c r="B60" s="51" t="s">
        <v>356</v>
      </c>
      <c r="C60" s="61" t="s">
        <v>12</v>
      </c>
      <c r="D60" s="52">
        <v>17</v>
      </c>
      <c r="E60" s="52"/>
      <c r="F60" s="62">
        <f t="shared" ref="F60" si="6">D60*E60</f>
        <v>0</v>
      </c>
      <c r="G60" s="53" t="s">
        <v>1</v>
      </c>
    </row>
    <row r="61" spans="1:7" s="45" customFormat="1" ht="23.25" customHeight="1" x14ac:dyDescent="0.25">
      <c r="A61" s="214" t="s">
        <v>2151</v>
      </c>
      <c r="B61" s="215"/>
      <c r="C61" s="74"/>
      <c r="D61" s="74"/>
      <c r="E61" s="74"/>
      <c r="F61" s="134">
        <f>F54+F52+F31+F14+F7+F5</f>
        <v>0</v>
      </c>
      <c r="G61" s="74"/>
    </row>
    <row r="62" spans="1:7" s="45" customFormat="1" ht="10.5" x14ac:dyDescent="0.25">
      <c r="A62" s="55"/>
      <c r="C62" s="55"/>
      <c r="F62" s="63"/>
    </row>
    <row r="63" spans="1:7" s="45" customFormat="1" ht="10.5" x14ac:dyDescent="0.25">
      <c r="A63" s="55"/>
      <c r="C63" s="55"/>
      <c r="F63" s="63"/>
    </row>
    <row r="64" spans="1:7" s="45" customFormat="1" ht="10.5" x14ac:dyDescent="0.25">
      <c r="A64" s="55"/>
      <c r="C64" s="55"/>
      <c r="F64" s="63"/>
    </row>
    <row r="65" spans="1:6" s="45" customFormat="1" ht="10.5" x14ac:dyDescent="0.25">
      <c r="A65" s="55"/>
      <c r="C65" s="55"/>
      <c r="F65" s="63"/>
    </row>
    <row r="66" spans="1:6" s="45" customFormat="1" ht="10.5" x14ac:dyDescent="0.25">
      <c r="A66" s="55"/>
      <c r="C66" s="55"/>
      <c r="F66" s="63"/>
    </row>
    <row r="67" spans="1:6" s="45" customFormat="1" ht="10.5" x14ac:dyDescent="0.25">
      <c r="A67" s="55"/>
      <c r="C67" s="55"/>
      <c r="F67" s="63"/>
    </row>
    <row r="68" spans="1:6" s="45" customFormat="1" ht="10.5" x14ac:dyDescent="0.25">
      <c r="A68" s="55"/>
      <c r="C68" s="55"/>
      <c r="F68" s="63"/>
    </row>
    <row r="69" spans="1:6" s="45" customFormat="1" ht="10.5" x14ac:dyDescent="0.25">
      <c r="A69" s="55"/>
      <c r="C69" s="55"/>
      <c r="F69" s="63"/>
    </row>
    <row r="70" spans="1:6" s="45" customFormat="1" ht="10.5" x14ac:dyDescent="0.25">
      <c r="A70" s="55"/>
      <c r="C70" s="55"/>
      <c r="F70" s="63"/>
    </row>
    <row r="71" spans="1:6" s="45" customFormat="1" ht="10.5" x14ac:dyDescent="0.25">
      <c r="A71" s="55"/>
      <c r="C71" s="55"/>
      <c r="F71" s="63"/>
    </row>
    <row r="72" spans="1:6" s="45" customFormat="1" ht="10.5" x14ac:dyDescent="0.25">
      <c r="A72" s="55"/>
      <c r="C72" s="55"/>
      <c r="F72" s="63"/>
    </row>
    <row r="73" spans="1:6" s="45" customFormat="1" ht="10.5" x14ac:dyDescent="0.25">
      <c r="A73" s="55"/>
      <c r="C73" s="55"/>
      <c r="F73" s="63"/>
    </row>
    <row r="74" spans="1:6" s="45" customFormat="1" ht="10.5" x14ac:dyDescent="0.25">
      <c r="A74" s="55"/>
      <c r="C74" s="55"/>
      <c r="F74" s="63"/>
    </row>
    <row r="75" spans="1:6" s="45" customFormat="1" ht="10.5" x14ac:dyDescent="0.25">
      <c r="A75" s="55"/>
      <c r="C75" s="55"/>
      <c r="F75" s="63"/>
    </row>
    <row r="76" spans="1:6" s="45" customFormat="1" ht="10.5" x14ac:dyDescent="0.25">
      <c r="A76" s="55"/>
      <c r="C76" s="55"/>
      <c r="F76" s="63"/>
    </row>
  </sheetData>
  <mergeCells count="3">
    <mergeCell ref="B2:E2"/>
    <mergeCell ref="A3:G3"/>
    <mergeCell ref="A61:B6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9CCFF"/>
  </sheetPr>
  <dimension ref="A1:G148"/>
  <sheetViews>
    <sheetView zoomScale="85" zoomScaleNormal="85" workbookViewId="0">
      <selection activeCell="A3" sqref="A3:G3"/>
    </sheetView>
  </sheetViews>
  <sheetFormatPr defaultColWidth="9.140625" defaultRowHeight="10.5" outlineLevelRow="2" x14ac:dyDescent="0.25"/>
  <cols>
    <col min="1" max="1" width="6" style="55" customWidth="1"/>
    <col min="2" max="2" width="42" style="45" customWidth="1"/>
    <col min="3" max="3" width="11" style="55" customWidth="1"/>
    <col min="4" max="4" width="10.85546875" style="45" bestFit="1" customWidth="1"/>
    <col min="5" max="5" width="12.5703125" style="45" customWidth="1"/>
    <col min="6" max="6" width="15.7109375" style="45" customWidth="1"/>
    <col min="7" max="7" width="19.5703125" style="45" customWidth="1"/>
    <col min="8" max="16384" width="9.140625" style="45"/>
  </cols>
  <sheetData>
    <row r="1" spans="1:7" ht="27" customHeight="1" x14ac:dyDescent="0.25">
      <c r="A1" s="110"/>
      <c r="B1" s="106" t="s">
        <v>1864</v>
      </c>
      <c r="C1" s="110"/>
      <c r="D1" s="78"/>
      <c r="E1" s="78"/>
      <c r="F1" s="78"/>
      <c r="G1" s="78"/>
    </row>
    <row r="2" spans="1:7" ht="21" customHeight="1" x14ac:dyDescent="0.25">
      <c r="A2" s="54"/>
      <c r="B2" s="202" t="s">
        <v>2177</v>
      </c>
      <c r="C2" s="202"/>
      <c r="D2" s="202"/>
      <c r="E2" s="202"/>
      <c r="F2" s="78"/>
      <c r="G2" s="78"/>
    </row>
    <row r="3" spans="1:7" ht="18" customHeight="1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ht="31.5" x14ac:dyDescent="0.2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77" t="s">
        <v>248</v>
      </c>
      <c r="B5" s="57" t="s">
        <v>491</v>
      </c>
      <c r="C5" s="71" t="s">
        <v>1</v>
      </c>
      <c r="D5" s="58"/>
      <c r="E5" s="58"/>
      <c r="F5" s="59">
        <f>SUM(F6)</f>
        <v>0</v>
      </c>
      <c r="G5" s="60" t="s">
        <v>1</v>
      </c>
    </row>
    <row r="6" spans="1:7" ht="42" outlineLevel="2" x14ac:dyDescent="0.25">
      <c r="A6" s="61" t="s">
        <v>61</v>
      </c>
      <c r="B6" s="51" t="s">
        <v>492</v>
      </c>
      <c r="C6" s="61" t="s">
        <v>18</v>
      </c>
      <c r="D6" s="52">
        <v>2</v>
      </c>
      <c r="E6" s="52"/>
      <c r="F6" s="62">
        <f t="shared" ref="F6" si="0">D6*E6</f>
        <v>0</v>
      </c>
      <c r="G6" s="53" t="s">
        <v>1</v>
      </c>
    </row>
    <row r="7" spans="1:7" outlineLevel="1" x14ac:dyDescent="0.25">
      <c r="A7" s="77" t="s">
        <v>265</v>
      </c>
      <c r="B7" s="57" t="s">
        <v>493</v>
      </c>
      <c r="C7" s="71" t="s">
        <v>1</v>
      </c>
      <c r="D7" s="58"/>
      <c r="E7" s="58"/>
      <c r="F7" s="59">
        <f>SUM(F8)</f>
        <v>0</v>
      </c>
      <c r="G7" s="60" t="s">
        <v>1</v>
      </c>
    </row>
    <row r="8" spans="1:7" ht="31.5" outlineLevel="2" x14ac:dyDescent="0.25">
      <c r="A8" s="61" t="s">
        <v>47</v>
      </c>
      <c r="B8" s="51" t="s">
        <v>494</v>
      </c>
      <c r="C8" s="61" t="s">
        <v>37</v>
      </c>
      <c r="D8" s="52">
        <v>1</v>
      </c>
      <c r="E8" s="52"/>
      <c r="F8" s="62">
        <f t="shared" ref="F8" si="1">D8*E8</f>
        <v>0</v>
      </c>
      <c r="G8" s="53" t="s">
        <v>1</v>
      </c>
    </row>
    <row r="9" spans="1:7" outlineLevel="1" x14ac:dyDescent="0.25">
      <c r="A9" s="77" t="s">
        <v>272</v>
      </c>
      <c r="B9" s="57" t="s">
        <v>249</v>
      </c>
      <c r="C9" s="71" t="s">
        <v>1</v>
      </c>
      <c r="D9" s="58"/>
      <c r="E9" s="58"/>
      <c r="F9" s="59">
        <f>SUM(F10:F11)</f>
        <v>0</v>
      </c>
      <c r="G9" s="60" t="s">
        <v>1</v>
      </c>
    </row>
    <row r="10" spans="1:7" ht="42" outlineLevel="2" x14ac:dyDescent="0.25">
      <c r="A10" s="61" t="s">
        <v>45</v>
      </c>
      <c r="B10" s="51" t="s">
        <v>495</v>
      </c>
      <c r="C10" s="61" t="s">
        <v>37</v>
      </c>
      <c r="D10" s="52">
        <v>1</v>
      </c>
      <c r="E10" s="52"/>
      <c r="F10" s="62">
        <f t="shared" ref="F10:F11" si="2">D10*E10</f>
        <v>0</v>
      </c>
      <c r="G10" s="53" t="s">
        <v>1</v>
      </c>
    </row>
    <row r="11" spans="1:7" ht="54" customHeight="1" outlineLevel="2" x14ac:dyDescent="0.25">
      <c r="A11" s="61" t="s">
        <v>376</v>
      </c>
      <c r="B11" s="51" t="s">
        <v>496</v>
      </c>
      <c r="C11" s="61" t="s">
        <v>37</v>
      </c>
      <c r="D11" s="52">
        <v>1</v>
      </c>
      <c r="E11" s="52"/>
      <c r="F11" s="62">
        <f t="shared" si="2"/>
        <v>0</v>
      </c>
      <c r="G11" s="53" t="s">
        <v>1</v>
      </c>
    </row>
    <row r="12" spans="1:7" outlineLevel="1" x14ac:dyDescent="0.25">
      <c r="A12" s="77" t="s">
        <v>283</v>
      </c>
      <c r="B12" s="57" t="s">
        <v>497</v>
      </c>
      <c r="C12" s="71" t="s">
        <v>1</v>
      </c>
      <c r="D12" s="58"/>
      <c r="E12" s="58"/>
      <c r="F12" s="59">
        <f>SUM(F13:F76)</f>
        <v>0</v>
      </c>
      <c r="G12" s="60" t="s">
        <v>1</v>
      </c>
    </row>
    <row r="13" spans="1:7" ht="21" outlineLevel="2" x14ac:dyDescent="0.25">
      <c r="A13" s="61" t="s">
        <v>384</v>
      </c>
      <c r="B13" s="51" t="s">
        <v>498</v>
      </c>
      <c r="C13" s="61" t="s">
        <v>18</v>
      </c>
      <c r="D13" s="52">
        <v>2530</v>
      </c>
      <c r="E13" s="52"/>
      <c r="F13" s="62">
        <f t="shared" ref="F13:F79" si="3">D13*E13</f>
        <v>0</v>
      </c>
      <c r="G13" s="53" t="s">
        <v>1</v>
      </c>
    </row>
    <row r="14" spans="1:7" ht="21" outlineLevel="2" x14ac:dyDescent="0.25">
      <c r="A14" s="61" t="s">
        <v>385</v>
      </c>
      <c r="B14" s="51" t="s">
        <v>474</v>
      </c>
      <c r="C14" s="61" t="s">
        <v>18</v>
      </c>
      <c r="D14" s="52">
        <v>2530</v>
      </c>
      <c r="E14" s="52"/>
      <c r="F14" s="62">
        <f t="shared" si="3"/>
        <v>0</v>
      </c>
      <c r="G14" s="53" t="s">
        <v>1</v>
      </c>
    </row>
    <row r="15" spans="1:7" ht="31.5" outlineLevel="2" x14ac:dyDescent="0.25">
      <c r="A15" s="61" t="s">
        <v>386</v>
      </c>
      <c r="B15" s="51" t="s">
        <v>501</v>
      </c>
      <c r="C15" s="61" t="s">
        <v>18</v>
      </c>
      <c r="D15" s="52">
        <v>445</v>
      </c>
      <c r="E15" s="52"/>
      <c r="F15" s="62">
        <f t="shared" si="3"/>
        <v>0</v>
      </c>
      <c r="G15" s="53" t="s">
        <v>1</v>
      </c>
    </row>
    <row r="16" spans="1:7" ht="31.5" outlineLevel="2" x14ac:dyDescent="0.25">
      <c r="A16" s="61" t="s">
        <v>387</v>
      </c>
      <c r="B16" s="51" t="s">
        <v>503</v>
      </c>
      <c r="C16" s="61" t="s">
        <v>18</v>
      </c>
      <c r="D16" s="52">
        <v>820</v>
      </c>
      <c r="E16" s="52"/>
      <c r="F16" s="62">
        <f t="shared" si="3"/>
        <v>0</v>
      </c>
      <c r="G16" s="53" t="s">
        <v>1</v>
      </c>
    </row>
    <row r="17" spans="1:7" ht="21" outlineLevel="2" x14ac:dyDescent="0.25">
      <c r="A17" s="61" t="s">
        <v>388</v>
      </c>
      <c r="B17" s="51" t="s">
        <v>505</v>
      </c>
      <c r="C17" s="61" t="s">
        <v>5</v>
      </c>
      <c r="D17" s="52">
        <v>360</v>
      </c>
      <c r="E17" s="52"/>
      <c r="F17" s="62">
        <f t="shared" si="3"/>
        <v>0</v>
      </c>
      <c r="G17" s="53" t="s">
        <v>1</v>
      </c>
    </row>
    <row r="18" spans="1:7" ht="21" outlineLevel="2" x14ac:dyDescent="0.25">
      <c r="A18" s="61" t="s">
        <v>389</v>
      </c>
      <c r="B18" s="51" t="s">
        <v>507</v>
      </c>
      <c r="C18" s="61" t="s">
        <v>5</v>
      </c>
      <c r="D18" s="52">
        <v>1503</v>
      </c>
      <c r="E18" s="52"/>
      <c r="F18" s="62">
        <f t="shared" si="3"/>
        <v>0</v>
      </c>
      <c r="G18" s="53" t="s">
        <v>1</v>
      </c>
    </row>
    <row r="19" spans="1:7" ht="21" outlineLevel="2" x14ac:dyDescent="0.25">
      <c r="A19" s="61" t="s">
        <v>390</v>
      </c>
      <c r="B19" s="51" t="s">
        <v>509</v>
      </c>
      <c r="C19" s="61" t="s">
        <v>5</v>
      </c>
      <c r="D19" s="52">
        <v>137</v>
      </c>
      <c r="E19" s="52"/>
      <c r="F19" s="62">
        <f t="shared" si="3"/>
        <v>0</v>
      </c>
      <c r="G19" s="53" t="s">
        <v>1</v>
      </c>
    </row>
    <row r="20" spans="1:7" ht="21" outlineLevel="2" x14ac:dyDescent="0.25">
      <c r="A20" s="61" t="s">
        <v>391</v>
      </c>
      <c r="B20" s="51" t="s">
        <v>511</v>
      </c>
      <c r="C20" s="61" t="s">
        <v>5</v>
      </c>
      <c r="D20" s="52">
        <v>363</v>
      </c>
      <c r="E20" s="52"/>
      <c r="F20" s="62">
        <f t="shared" si="3"/>
        <v>0</v>
      </c>
      <c r="G20" s="53" t="s">
        <v>1</v>
      </c>
    </row>
    <row r="21" spans="1:7" ht="42" outlineLevel="2" x14ac:dyDescent="0.25">
      <c r="A21" s="61" t="s">
        <v>392</v>
      </c>
      <c r="B21" s="51" t="s">
        <v>512</v>
      </c>
      <c r="C21" s="61" t="s">
        <v>5</v>
      </c>
      <c r="D21" s="52">
        <v>18</v>
      </c>
      <c r="E21" s="52"/>
      <c r="F21" s="62">
        <f t="shared" si="3"/>
        <v>0</v>
      </c>
      <c r="G21" s="53" t="s">
        <v>1</v>
      </c>
    </row>
    <row r="22" spans="1:7" ht="42" outlineLevel="2" x14ac:dyDescent="0.25">
      <c r="A22" s="61" t="s">
        <v>393</v>
      </c>
      <c r="B22" s="51" t="s">
        <v>513</v>
      </c>
      <c r="C22" s="61" t="s">
        <v>5</v>
      </c>
      <c r="D22" s="52">
        <v>40</v>
      </c>
      <c r="E22" s="52"/>
      <c r="F22" s="62">
        <f t="shared" si="3"/>
        <v>0</v>
      </c>
      <c r="G22" s="53" t="s">
        <v>1</v>
      </c>
    </row>
    <row r="23" spans="1:7" ht="42" outlineLevel="2" x14ac:dyDescent="0.25">
      <c r="A23" s="61" t="s">
        <v>394</v>
      </c>
      <c r="B23" s="51" t="s">
        <v>514</v>
      </c>
      <c r="C23" s="61" t="s">
        <v>5</v>
      </c>
      <c r="D23" s="52">
        <v>5</v>
      </c>
      <c r="E23" s="52"/>
      <c r="F23" s="62">
        <f t="shared" si="3"/>
        <v>0</v>
      </c>
      <c r="G23" s="53" t="s">
        <v>1</v>
      </c>
    </row>
    <row r="24" spans="1:7" ht="21" outlineLevel="2" x14ac:dyDescent="0.25">
      <c r="A24" s="61" t="s">
        <v>395</v>
      </c>
      <c r="B24" s="51" t="s">
        <v>498</v>
      </c>
      <c r="C24" s="61" t="s">
        <v>18</v>
      </c>
      <c r="D24" s="52">
        <v>136</v>
      </c>
      <c r="E24" s="52"/>
      <c r="F24" s="62">
        <f t="shared" si="3"/>
        <v>0</v>
      </c>
      <c r="G24" s="53" t="s">
        <v>1</v>
      </c>
    </row>
    <row r="25" spans="1:7" ht="21" outlineLevel="2" x14ac:dyDescent="0.25">
      <c r="A25" s="61" t="s">
        <v>396</v>
      </c>
      <c r="B25" s="51" t="s">
        <v>474</v>
      </c>
      <c r="C25" s="61" t="s">
        <v>18</v>
      </c>
      <c r="D25" s="52">
        <v>36</v>
      </c>
      <c r="E25" s="52"/>
      <c r="F25" s="62">
        <f t="shared" si="3"/>
        <v>0</v>
      </c>
      <c r="G25" s="53" t="s">
        <v>1</v>
      </c>
    </row>
    <row r="26" spans="1:7" ht="31.5" outlineLevel="2" x14ac:dyDescent="0.25">
      <c r="A26" s="61" t="s">
        <v>397</v>
      </c>
      <c r="B26" s="51" t="s">
        <v>515</v>
      </c>
      <c r="C26" s="61" t="s">
        <v>18</v>
      </c>
      <c r="D26" s="52">
        <v>18</v>
      </c>
      <c r="E26" s="52"/>
      <c r="F26" s="62">
        <f t="shared" si="3"/>
        <v>0</v>
      </c>
      <c r="G26" s="53" t="s">
        <v>1</v>
      </c>
    </row>
    <row r="27" spans="1:7" ht="42" outlineLevel="2" x14ac:dyDescent="0.25">
      <c r="A27" s="61" t="s">
        <v>398</v>
      </c>
      <c r="B27" s="51" t="s">
        <v>516</v>
      </c>
      <c r="C27" s="61" t="s">
        <v>5</v>
      </c>
      <c r="D27" s="52">
        <v>35</v>
      </c>
      <c r="E27" s="52"/>
      <c r="F27" s="62">
        <f t="shared" si="3"/>
        <v>0</v>
      </c>
      <c r="G27" s="53" t="s">
        <v>1</v>
      </c>
    </row>
    <row r="28" spans="1:7" ht="42" outlineLevel="2" x14ac:dyDescent="0.25">
      <c r="A28" s="61" t="s">
        <v>399</v>
      </c>
      <c r="B28" s="51" t="s">
        <v>517</v>
      </c>
      <c r="C28" s="61" t="s">
        <v>5</v>
      </c>
      <c r="D28" s="52">
        <v>25</v>
      </c>
      <c r="E28" s="52"/>
      <c r="F28" s="62">
        <f t="shared" si="3"/>
        <v>0</v>
      </c>
      <c r="G28" s="53" t="s">
        <v>1</v>
      </c>
    </row>
    <row r="29" spans="1:7" ht="31.5" outlineLevel="2" x14ac:dyDescent="0.25">
      <c r="A29" s="61" t="s">
        <v>400</v>
      </c>
      <c r="B29" s="51" t="s">
        <v>518</v>
      </c>
      <c r="C29" s="61" t="s">
        <v>5</v>
      </c>
      <c r="D29" s="52">
        <v>122</v>
      </c>
      <c r="E29" s="52"/>
      <c r="F29" s="62">
        <f t="shared" si="3"/>
        <v>0</v>
      </c>
      <c r="G29" s="53" t="s">
        <v>1</v>
      </c>
    </row>
    <row r="30" spans="1:7" ht="21" outlineLevel="2" x14ac:dyDescent="0.25">
      <c r="A30" s="61" t="s">
        <v>401</v>
      </c>
      <c r="B30" s="51" t="s">
        <v>519</v>
      </c>
      <c r="C30" s="61" t="s">
        <v>18</v>
      </c>
      <c r="D30" s="52">
        <v>12</v>
      </c>
      <c r="E30" s="52"/>
      <c r="F30" s="62">
        <f t="shared" si="3"/>
        <v>0</v>
      </c>
      <c r="G30" s="53" t="s">
        <v>1</v>
      </c>
    </row>
    <row r="31" spans="1:7" ht="21" outlineLevel="2" x14ac:dyDescent="0.25">
      <c r="A31" s="61" t="s">
        <v>402</v>
      </c>
      <c r="B31" s="51" t="s">
        <v>520</v>
      </c>
      <c r="C31" s="61" t="s">
        <v>18</v>
      </c>
      <c r="D31" s="52">
        <v>12</v>
      </c>
      <c r="E31" s="52"/>
      <c r="F31" s="62">
        <f t="shared" si="3"/>
        <v>0</v>
      </c>
      <c r="G31" s="53" t="s">
        <v>1</v>
      </c>
    </row>
    <row r="32" spans="1:7" ht="52.5" outlineLevel="2" x14ac:dyDescent="0.25">
      <c r="A32" s="61" t="s">
        <v>403</v>
      </c>
      <c r="B32" s="51" t="s">
        <v>521</v>
      </c>
      <c r="C32" s="61" t="s">
        <v>5</v>
      </c>
      <c r="D32" s="52">
        <v>25</v>
      </c>
      <c r="E32" s="52"/>
      <c r="F32" s="62">
        <f t="shared" si="3"/>
        <v>0</v>
      </c>
      <c r="G32" s="53" t="s">
        <v>1</v>
      </c>
    </row>
    <row r="33" spans="1:7" ht="21" outlineLevel="2" x14ac:dyDescent="0.25">
      <c r="A33" s="61" t="s">
        <v>404</v>
      </c>
      <c r="B33" s="51" t="s">
        <v>522</v>
      </c>
      <c r="C33" s="61" t="s">
        <v>5</v>
      </c>
      <c r="D33" s="52">
        <v>125</v>
      </c>
      <c r="E33" s="52"/>
      <c r="F33" s="62">
        <f t="shared" si="3"/>
        <v>0</v>
      </c>
      <c r="G33" s="53" t="s">
        <v>1</v>
      </c>
    </row>
    <row r="34" spans="1:7" ht="21" outlineLevel="2" x14ac:dyDescent="0.25">
      <c r="A34" s="61" t="s">
        <v>405</v>
      </c>
      <c r="B34" s="51" t="s">
        <v>523</v>
      </c>
      <c r="C34" s="61" t="s">
        <v>5</v>
      </c>
      <c r="D34" s="52">
        <v>25</v>
      </c>
      <c r="E34" s="52"/>
      <c r="F34" s="62">
        <f t="shared" si="3"/>
        <v>0</v>
      </c>
      <c r="G34" s="53" t="s">
        <v>1</v>
      </c>
    </row>
    <row r="35" spans="1:7" ht="21" outlineLevel="2" x14ac:dyDescent="0.25">
      <c r="A35" s="61" t="s">
        <v>406</v>
      </c>
      <c r="B35" s="51" t="s">
        <v>524</v>
      </c>
      <c r="C35" s="61" t="s">
        <v>5</v>
      </c>
      <c r="D35" s="52">
        <v>98</v>
      </c>
      <c r="E35" s="52"/>
      <c r="F35" s="62">
        <f t="shared" si="3"/>
        <v>0</v>
      </c>
      <c r="G35" s="53" t="s">
        <v>1</v>
      </c>
    </row>
    <row r="36" spans="1:7" ht="21" outlineLevel="2" x14ac:dyDescent="0.25">
      <c r="A36" s="61" t="s">
        <v>407</v>
      </c>
      <c r="B36" s="51" t="s">
        <v>525</v>
      </c>
      <c r="C36" s="61" t="s">
        <v>5</v>
      </c>
      <c r="D36" s="52">
        <v>2400</v>
      </c>
      <c r="E36" s="52"/>
      <c r="F36" s="62">
        <f t="shared" si="3"/>
        <v>0</v>
      </c>
      <c r="G36" s="53" t="s">
        <v>1</v>
      </c>
    </row>
    <row r="37" spans="1:7" ht="21" outlineLevel="2" x14ac:dyDescent="0.25">
      <c r="A37" s="61" t="s">
        <v>408</v>
      </c>
      <c r="B37" s="51" t="s">
        <v>526</v>
      </c>
      <c r="C37" s="61" t="s">
        <v>5</v>
      </c>
      <c r="D37" s="52">
        <v>280</v>
      </c>
      <c r="E37" s="52"/>
      <c r="F37" s="62">
        <f t="shared" si="3"/>
        <v>0</v>
      </c>
      <c r="G37" s="53" t="s">
        <v>1</v>
      </c>
    </row>
    <row r="38" spans="1:7" ht="21" outlineLevel="2" x14ac:dyDescent="0.25">
      <c r="A38" s="61" t="s">
        <v>2121</v>
      </c>
      <c r="B38" s="51" t="s">
        <v>289</v>
      </c>
      <c r="C38" s="61" t="s">
        <v>30</v>
      </c>
      <c r="D38" s="52">
        <v>2.41</v>
      </c>
      <c r="E38" s="52"/>
      <c r="F38" s="62">
        <f t="shared" si="3"/>
        <v>0</v>
      </c>
      <c r="G38" s="53" t="s">
        <v>1</v>
      </c>
    </row>
    <row r="39" spans="1:7" outlineLevel="2" x14ac:dyDescent="0.25">
      <c r="A39" s="61" t="s">
        <v>2122</v>
      </c>
      <c r="B39" s="51" t="s">
        <v>290</v>
      </c>
      <c r="C39" s="61" t="s">
        <v>5</v>
      </c>
      <c r="D39" s="52">
        <v>2680</v>
      </c>
      <c r="E39" s="52"/>
      <c r="F39" s="62">
        <f t="shared" si="3"/>
        <v>0</v>
      </c>
      <c r="G39" s="53" t="s">
        <v>1</v>
      </c>
    </row>
    <row r="40" spans="1:7" ht="31.5" outlineLevel="2" x14ac:dyDescent="0.25">
      <c r="A40" s="61" t="s">
        <v>2123</v>
      </c>
      <c r="B40" s="51" t="s">
        <v>527</v>
      </c>
      <c r="C40" s="61" t="s">
        <v>5</v>
      </c>
      <c r="D40" s="52">
        <v>2450</v>
      </c>
      <c r="E40" s="52"/>
      <c r="F40" s="62">
        <f t="shared" si="3"/>
        <v>0</v>
      </c>
      <c r="G40" s="53" t="s">
        <v>1</v>
      </c>
    </row>
    <row r="41" spans="1:7" ht="31.5" outlineLevel="2" x14ac:dyDescent="0.25">
      <c r="A41" s="61" t="s">
        <v>2124</v>
      </c>
      <c r="B41" s="51" t="s">
        <v>528</v>
      </c>
      <c r="C41" s="61" t="s">
        <v>5</v>
      </c>
      <c r="D41" s="52">
        <v>287</v>
      </c>
      <c r="E41" s="52"/>
      <c r="F41" s="62">
        <f t="shared" si="3"/>
        <v>0</v>
      </c>
      <c r="G41" s="53" t="s">
        <v>1</v>
      </c>
    </row>
    <row r="42" spans="1:7" ht="21" outlineLevel="2" x14ac:dyDescent="0.25">
      <c r="A42" s="61" t="s">
        <v>2125</v>
      </c>
      <c r="B42" s="51" t="s">
        <v>529</v>
      </c>
      <c r="C42" s="61" t="s">
        <v>5</v>
      </c>
      <c r="D42" s="52">
        <v>480</v>
      </c>
      <c r="E42" s="52"/>
      <c r="F42" s="62">
        <f t="shared" si="3"/>
        <v>0</v>
      </c>
      <c r="G42" s="53" t="s">
        <v>1</v>
      </c>
    </row>
    <row r="43" spans="1:7" ht="31.5" outlineLevel="2" x14ac:dyDescent="0.25">
      <c r="A43" s="61" t="s">
        <v>2126</v>
      </c>
      <c r="B43" s="51" t="s">
        <v>530</v>
      </c>
      <c r="C43" s="61" t="s">
        <v>18</v>
      </c>
      <c r="D43" s="52">
        <v>377</v>
      </c>
      <c r="E43" s="52"/>
      <c r="F43" s="62">
        <f t="shared" si="3"/>
        <v>0</v>
      </c>
      <c r="G43" s="53" t="s">
        <v>1</v>
      </c>
    </row>
    <row r="44" spans="1:7" ht="42" outlineLevel="2" x14ac:dyDescent="0.25">
      <c r="A44" s="61" t="s">
        <v>2127</v>
      </c>
      <c r="B44" s="51" t="s">
        <v>274</v>
      </c>
      <c r="C44" s="61" t="s">
        <v>18</v>
      </c>
      <c r="D44" s="52">
        <v>1063</v>
      </c>
      <c r="E44" s="52"/>
      <c r="F44" s="62">
        <f t="shared" si="3"/>
        <v>0</v>
      </c>
      <c r="G44" s="53" t="s">
        <v>1</v>
      </c>
    </row>
    <row r="45" spans="1:7" ht="52.5" outlineLevel="2" x14ac:dyDescent="0.25">
      <c r="A45" s="61" t="s">
        <v>2128</v>
      </c>
      <c r="B45" s="51" t="s">
        <v>275</v>
      </c>
      <c r="C45" s="61" t="s">
        <v>18</v>
      </c>
      <c r="D45" s="52">
        <v>1063</v>
      </c>
      <c r="E45" s="52"/>
      <c r="F45" s="62">
        <f t="shared" si="3"/>
        <v>0</v>
      </c>
      <c r="G45" s="53" t="s">
        <v>1</v>
      </c>
    </row>
    <row r="46" spans="1:7" ht="52.5" outlineLevel="2" x14ac:dyDescent="0.25">
      <c r="A46" s="61" t="s">
        <v>2129</v>
      </c>
      <c r="B46" s="51" t="s">
        <v>531</v>
      </c>
      <c r="C46" s="61" t="s">
        <v>18</v>
      </c>
      <c r="D46" s="52">
        <v>50</v>
      </c>
      <c r="E46" s="52"/>
      <c r="F46" s="62">
        <f t="shared" si="3"/>
        <v>0</v>
      </c>
      <c r="G46" s="53" t="s">
        <v>1</v>
      </c>
    </row>
    <row r="47" spans="1:7" ht="52.5" outlineLevel="2" x14ac:dyDescent="0.25">
      <c r="A47" s="61" t="s">
        <v>2130</v>
      </c>
      <c r="B47" s="51" t="s">
        <v>532</v>
      </c>
      <c r="C47" s="61" t="s">
        <v>18</v>
      </c>
      <c r="D47" s="52">
        <v>50</v>
      </c>
      <c r="E47" s="52"/>
      <c r="F47" s="62">
        <f t="shared" si="3"/>
        <v>0</v>
      </c>
      <c r="G47" s="53" t="s">
        <v>1</v>
      </c>
    </row>
    <row r="48" spans="1:7" ht="52.5" outlineLevel="2" x14ac:dyDescent="0.25">
      <c r="A48" s="61" t="s">
        <v>2131</v>
      </c>
      <c r="B48" s="51" t="s">
        <v>533</v>
      </c>
      <c r="C48" s="61" t="s">
        <v>18</v>
      </c>
      <c r="D48" s="52">
        <v>80</v>
      </c>
      <c r="E48" s="52"/>
      <c r="F48" s="62">
        <f t="shared" si="3"/>
        <v>0</v>
      </c>
      <c r="G48" s="53" t="s">
        <v>1</v>
      </c>
    </row>
    <row r="49" spans="1:7" ht="52.5" outlineLevel="2" x14ac:dyDescent="0.25">
      <c r="A49" s="61" t="s">
        <v>2132</v>
      </c>
      <c r="B49" s="51" t="s">
        <v>534</v>
      </c>
      <c r="C49" s="61" t="s">
        <v>18</v>
      </c>
      <c r="D49" s="52">
        <v>20</v>
      </c>
      <c r="E49" s="52"/>
      <c r="F49" s="62">
        <f t="shared" si="3"/>
        <v>0</v>
      </c>
      <c r="G49" s="53" t="s">
        <v>1</v>
      </c>
    </row>
    <row r="50" spans="1:7" ht="63" outlineLevel="2" x14ac:dyDescent="0.25">
      <c r="A50" s="61" t="s">
        <v>2133</v>
      </c>
      <c r="B50" s="51" t="s">
        <v>535</v>
      </c>
      <c r="C50" s="61" t="s">
        <v>18</v>
      </c>
      <c r="D50" s="52">
        <v>20</v>
      </c>
      <c r="E50" s="52"/>
      <c r="F50" s="62">
        <f t="shared" si="3"/>
        <v>0</v>
      </c>
      <c r="G50" s="53" t="s">
        <v>1</v>
      </c>
    </row>
    <row r="51" spans="1:7" ht="63" outlineLevel="2" x14ac:dyDescent="0.25">
      <c r="A51" s="61" t="s">
        <v>2134</v>
      </c>
      <c r="B51" s="51" t="s">
        <v>536</v>
      </c>
      <c r="C51" s="61" t="s">
        <v>18</v>
      </c>
      <c r="D51" s="52">
        <v>10</v>
      </c>
      <c r="E51" s="52"/>
      <c r="F51" s="62">
        <f t="shared" si="3"/>
        <v>0</v>
      </c>
      <c r="G51" s="53" t="s">
        <v>1</v>
      </c>
    </row>
    <row r="52" spans="1:7" ht="31.5" outlineLevel="2" x14ac:dyDescent="0.25">
      <c r="A52" s="61" t="s">
        <v>2135</v>
      </c>
      <c r="B52" s="51" t="s">
        <v>537</v>
      </c>
      <c r="C52" s="61" t="s">
        <v>18</v>
      </c>
      <c r="D52" s="52">
        <v>395</v>
      </c>
      <c r="E52" s="52"/>
      <c r="F52" s="62">
        <f t="shared" si="3"/>
        <v>0</v>
      </c>
      <c r="G52" s="53" t="s">
        <v>1</v>
      </c>
    </row>
    <row r="53" spans="1:7" ht="42" outlineLevel="2" x14ac:dyDescent="0.25">
      <c r="A53" s="61" t="s">
        <v>2136</v>
      </c>
      <c r="B53" s="51" t="s">
        <v>538</v>
      </c>
      <c r="C53" s="61" t="s">
        <v>18</v>
      </c>
      <c r="D53" s="52">
        <v>102</v>
      </c>
      <c r="E53" s="52"/>
      <c r="F53" s="62">
        <f t="shared" si="3"/>
        <v>0</v>
      </c>
      <c r="G53" s="53" t="s">
        <v>1</v>
      </c>
    </row>
    <row r="54" spans="1:7" ht="42" outlineLevel="2" x14ac:dyDescent="0.25">
      <c r="A54" s="61" t="s">
        <v>2137</v>
      </c>
      <c r="B54" s="51" t="s">
        <v>539</v>
      </c>
      <c r="C54" s="61" t="s">
        <v>18</v>
      </c>
      <c r="D54" s="52">
        <v>107</v>
      </c>
      <c r="E54" s="52"/>
      <c r="F54" s="62">
        <f t="shared" si="3"/>
        <v>0</v>
      </c>
      <c r="G54" s="53" t="s">
        <v>1</v>
      </c>
    </row>
    <row r="55" spans="1:7" ht="31.5" outlineLevel="2" x14ac:dyDescent="0.25">
      <c r="A55" s="61" t="s">
        <v>2138</v>
      </c>
      <c r="B55" s="51" t="s">
        <v>540</v>
      </c>
      <c r="C55" s="61" t="s">
        <v>18</v>
      </c>
      <c r="D55" s="52">
        <v>240</v>
      </c>
      <c r="E55" s="52"/>
      <c r="F55" s="62">
        <f t="shared" si="3"/>
        <v>0</v>
      </c>
      <c r="G55" s="53" t="s">
        <v>1</v>
      </c>
    </row>
    <row r="56" spans="1:7" ht="42" outlineLevel="2" x14ac:dyDescent="0.25">
      <c r="A56" s="61" t="s">
        <v>2139</v>
      </c>
      <c r="B56" s="51" t="s">
        <v>541</v>
      </c>
      <c r="C56" s="61" t="s">
        <v>18</v>
      </c>
      <c r="D56" s="52">
        <v>123</v>
      </c>
      <c r="E56" s="52"/>
      <c r="F56" s="62">
        <f t="shared" si="3"/>
        <v>0</v>
      </c>
      <c r="G56" s="53" t="s">
        <v>1</v>
      </c>
    </row>
    <row r="57" spans="1:7" ht="42" outlineLevel="2" x14ac:dyDescent="0.25">
      <c r="A57" s="61" t="s">
        <v>2140</v>
      </c>
      <c r="B57" s="51" t="s">
        <v>542</v>
      </c>
      <c r="C57" s="61" t="s">
        <v>18</v>
      </c>
      <c r="D57" s="52">
        <v>48</v>
      </c>
      <c r="E57" s="52"/>
      <c r="F57" s="62">
        <f t="shared" si="3"/>
        <v>0</v>
      </c>
      <c r="G57" s="53" t="s">
        <v>1</v>
      </c>
    </row>
    <row r="58" spans="1:7" ht="31.5" outlineLevel="2" x14ac:dyDescent="0.25">
      <c r="A58" s="61" t="s">
        <v>2141</v>
      </c>
      <c r="B58" s="51" t="s">
        <v>543</v>
      </c>
      <c r="C58" s="61" t="s">
        <v>18</v>
      </c>
      <c r="D58" s="52">
        <v>107</v>
      </c>
      <c r="E58" s="52"/>
      <c r="F58" s="62">
        <f t="shared" si="3"/>
        <v>0</v>
      </c>
      <c r="G58" s="53" t="s">
        <v>1</v>
      </c>
    </row>
    <row r="59" spans="1:7" ht="42" outlineLevel="2" x14ac:dyDescent="0.25">
      <c r="A59" s="61" t="s">
        <v>2142</v>
      </c>
      <c r="B59" s="51" t="s">
        <v>544</v>
      </c>
      <c r="C59" s="61" t="s">
        <v>18</v>
      </c>
      <c r="D59" s="52">
        <v>8</v>
      </c>
      <c r="E59" s="52"/>
      <c r="F59" s="62">
        <f t="shared" si="3"/>
        <v>0</v>
      </c>
      <c r="G59" s="53" t="s">
        <v>1</v>
      </c>
    </row>
    <row r="60" spans="1:7" ht="21" outlineLevel="2" x14ac:dyDescent="0.25">
      <c r="A60" s="61" t="s">
        <v>2143</v>
      </c>
      <c r="B60" s="51" t="s">
        <v>545</v>
      </c>
      <c r="C60" s="61" t="s">
        <v>18</v>
      </c>
      <c r="D60" s="52">
        <v>9</v>
      </c>
      <c r="E60" s="52"/>
      <c r="F60" s="62">
        <f t="shared" si="3"/>
        <v>0</v>
      </c>
      <c r="G60" s="53" t="s">
        <v>1</v>
      </c>
    </row>
    <row r="61" spans="1:7" ht="21" outlineLevel="2" x14ac:dyDescent="0.25">
      <c r="A61" s="61" t="s">
        <v>2144</v>
      </c>
      <c r="B61" s="51" t="s">
        <v>546</v>
      </c>
      <c r="C61" s="61" t="s">
        <v>18</v>
      </c>
      <c r="D61" s="52">
        <v>2</v>
      </c>
      <c r="E61" s="52"/>
      <c r="F61" s="62">
        <f t="shared" si="3"/>
        <v>0</v>
      </c>
      <c r="G61" s="53" t="s">
        <v>1</v>
      </c>
    </row>
    <row r="62" spans="1:7" ht="31.5" outlineLevel="2" x14ac:dyDescent="0.25">
      <c r="A62" s="61" t="s">
        <v>2145</v>
      </c>
      <c r="B62" s="51" t="s">
        <v>547</v>
      </c>
      <c r="C62" s="61" t="s">
        <v>18</v>
      </c>
      <c r="D62" s="52">
        <v>15</v>
      </c>
      <c r="E62" s="52"/>
      <c r="F62" s="62">
        <f t="shared" si="3"/>
        <v>0</v>
      </c>
      <c r="G62" s="53" t="s">
        <v>1</v>
      </c>
    </row>
    <row r="63" spans="1:7" ht="21" outlineLevel="2" x14ac:dyDescent="0.25">
      <c r="A63" s="61" t="s">
        <v>2146</v>
      </c>
      <c r="B63" s="51" t="s">
        <v>548</v>
      </c>
      <c r="C63" s="61" t="s">
        <v>18</v>
      </c>
      <c r="D63" s="52">
        <v>3</v>
      </c>
      <c r="E63" s="52"/>
      <c r="F63" s="62">
        <f t="shared" si="3"/>
        <v>0</v>
      </c>
      <c r="G63" s="53" t="s">
        <v>1</v>
      </c>
    </row>
    <row r="64" spans="1:7" ht="21" outlineLevel="2" x14ac:dyDescent="0.25">
      <c r="A64" s="61" t="s">
        <v>2147</v>
      </c>
      <c r="B64" s="51" t="s">
        <v>549</v>
      </c>
      <c r="C64" s="61" t="s">
        <v>18</v>
      </c>
      <c r="D64" s="52">
        <v>2</v>
      </c>
      <c r="E64" s="52"/>
      <c r="F64" s="62">
        <f t="shared" si="3"/>
        <v>0</v>
      </c>
      <c r="G64" s="53" t="s">
        <v>1</v>
      </c>
    </row>
    <row r="65" spans="1:7" ht="31.5" outlineLevel="2" x14ac:dyDescent="0.25">
      <c r="A65" s="61" t="s">
        <v>2153</v>
      </c>
      <c r="B65" s="51" t="s">
        <v>550</v>
      </c>
      <c r="C65" s="61" t="s">
        <v>18</v>
      </c>
      <c r="D65" s="52">
        <v>2</v>
      </c>
      <c r="E65" s="52"/>
      <c r="F65" s="62">
        <f t="shared" si="3"/>
        <v>0</v>
      </c>
      <c r="G65" s="53" t="s">
        <v>1</v>
      </c>
    </row>
    <row r="66" spans="1:7" ht="42" outlineLevel="2" x14ac:dyDescent="0.25">
      <c r="A66" s="61" t="s">
        <v>2154</v>
      </c>
      <c r="B66" s="51" t="s">
        <v>274</v>
      </c>
      <c r="C66" s="61" t="s">
        <v>18</v>
      </c>
      <c r="D66" s="52">
        <v>865</v>
      </c>
      <c r="E66" s="52"/>
      <c r="F66" s="62">
        <f t="shared" si="3"/>
        <v>0</v>
      </c>
      <c r="G66" s="53" t="s">
        <v>1</v>
      </c>
    </row>
    <row r="67" spans="1:7" ht="63" outlineLevel="2" x14ac:dyDescent="0.25">
      <c r="A67" s="61" t="s">
        <v>2155</v>
      </c>
      <c r="B67" s="51" t="s">
        <v>551</v>
      </c>
      <c r="C67" s="61" t="s">
        <v>18</v>
      </c>
      <c r="D67" s="52">
        <v>649</v>
      </c>
      <c r="E67" s="52"/>
      <c r="F67" s="62">
        <f t="shared" si="3"/>
        <v>0</v>
      </c>
      <c r="G67" s="53" t="s">
        <v>1</v>
      </c>
    </row>
    <row r="68" spans="1:7" ht="63" outlineLevel="2" x14ac:dyDescent="0.25">
      <c r="A68" s="61" t="s">
        <v>2156</v>
      </c>
      <c r="B68" s="51" t="s">
        <v>552</v>
      </c>
      <c r="C68" s="61" t="s">
        <v>18</v>
      </c>
      <c r="D68" s="52">
        <v>73</v>
      </c>
      <c r="E68" s="52"/>
      <c r="F68" s="62">
        <f t="shared" si="3"/>
        <v>0</v>
      </c>
      <c r="G68" s="53" t="s">
        <v>1</v>
      </c>
    </row>
    <row r="69" spans="1:7" ht="63" outlineLevel="2" x14ac:dyDescent="0.25">
      <c r="A69" s="61" t="s">
        <v>2157</v>
      </c>
      <c r="B69" s="51" t="s">
        <v>553</v>
      </c>
      <c r="C69" s="61" t="s">
        <v>18</v>
      </c>
      <c r="D69" s="52">
        <v>52</v>
      </c>
      <c r="E69" s="52"/>
      <c r="F69" s="62">
        <f t="shared" si="3"/>
        <v>0</v>
      </c>
      <c r="G69" s="53" t="s">
        <v>1</v>
      </c>
    </row>
    <row r="70" spans="1:7" ht="63" outlineLevel="2" x14ac:dyDescent="0.25">
      <c r="A70" s="61" t="s">
        <v>2158</v>
      </c>
      <c r="B70" s="51" t="s">
        <v>554</v>
      </c>
      <c r="C70" s="61" t="s">
        <v>18</v>
      </c>
      <c r="D70" s="52">
        <v>58</v>
      </c>
      <c r="E70" s="52"/>
      <c r="F70" s="62">
        <f t="shared" si="3"/>
        <v>0</v>
      </c>
      <c r="G70" s="53" t="s">
        <v>1</v>
      </c>
    </row>
    <row r="71" spans="1:7" ht="63" outlineLevel="2" x14ac:dyDescent="0.25">
      <c r="A71" s="61" t="s">
        <v>2159</v>
      </c>
      <c r="B71" s="51" t="s">
        <v>555</v>
      </c>
      <c r="C71" s="61" t="s">
        <v>18</v>
      </c>
      <c r="D71" s="52">
        <v>29</v>
      </c>
      <c r="E71" s="52"/>
      <c r="F71" s="62">
        <f t="shared" si="3"/>
        <v>0</v>
      </c>
      <c r="G71" s="53" t="s">
        <v>1</v>
      </c>
    </row>
    <row r="72" spans="1:7" ht="63" outlineLevel="2" x14ac:dyDescent="0.25">
      <c r="A72" s="61" t="s">
        <v>2160</v>
      </c>
      <c r="B72" s="51" t="s">
        <v>556</v>
      </c>
      <c r="C72" s="61" t="s">
        <v>18</v>
      </c>
      <c r="D72" s="52">
        <v>4</v>
      </c>
      <c r="E72" s="52"/>
      <c r="F72" s="62">
        <f t="shared" si="3"/>
        <v>0</v>
      </c>
      <c r="G72" s="53" t="s">
        <v>1</v>
      </c>
    </row>
    <row r="73" spans="1:7" ht="42" outlineLevel="2" x14ac:dyDescent="0.25">
      <c r="A73" s="61" t="s">
        <v>2161</v>
      </c>
      <c r="B73" s="51" t="s">
        <v>557</v>
      </c>
      <c r="C73" s="61" t="s">
        <v>18</v>
      </c>
      <c r="D73" s="52">
        <v>6</v>
      </c>
      <c r="E73" s="52"/>
      <c r="F73" s="62">
        <f t="shared" si="3"/>
        <v>0</v>
      </c>
      <c r="G73" s="53" t="s">
        <v>1</v>
      </c>
    </row>
    <row r="74" spans="1:7" ht="42" outlineLevel="2" x14ac:dyDescent="0.25">
      <c r="A74" s="61" t="s">
        <v>2162</v>
      </c>
      <c r="B74" s="51" t="s">
        <v>558</v>
      </c>
      <c r="C74" s="61" t="s">
        <v>18</v>
      </c>
      <c r="D74" s="52">
        <v>4</v>
      </c>
      <c r="E74" s="52"/>
      <c r="F74" s="62">
        <f t="shared" si="3"/>
        <v>0</v>
      </c>
      <c r="G74" s="53" t="s">
        <v>1</v>
      </c>
    </row>
    <row r="75" spans="1:7" ht="31.5" outlineLevel="2" x14ac:dyDescent="0.25">
      <c r="A75" s="61" t="s">
        <v>2163</v>
      </c>
      <c r="B75" s="51" t="s">
        <v>559</v>
      </c>
      <c r="C75" s="61" t="s">
        <v>18</v>
      </c>
      <c r="D75" s="52">
        <v>3</v>
      </c>
      <c r="E75" s="52"/>
      <c r="F75" s="62">
        <f t="shared" si="3"/>
        <v>0</v>
      </c>
      <c r="G75" s="53" t="s">
        <v>1</v>
      </c>
    </row>
    <row r="76" spans="1:7" ht="21" outlineLevel="2" x14ac:dyDescent="0.25">
      <c r="A76" s="61" t="s">
        <v>2164</v>
      </c>
      <c r="B76" s="51" t="s">
        <v>560</v>
      </c>
      <c r="C76" s="61" t="s">
        <v>37</v>
      </c>
      <c r="D76" s="52">
        <v>12</v>
      </c>
      <c r="E76" s="52"/>
      <c r="F76" s="62">
        <f t="shared" si="3"/>
        <v>0</v>
      </c>
      <c r="G76" s="53" t="s">
        <v>1</v>
      </c>
    </row>
    <row r="77" spans="1:7" outlineLevel="1" x14ac:dyDescent="0.25">
      <c r="A77" s="71" t="s">
        <v>310</v>
      </c>
      <c r="B77" s="57" t="s">
        <v>284</v>
      </c>
      <c r="C77" s="71" t="s">
        <v>1</v>
      </c>
      <c r="D77" s="58"/>
      <c r="E77" s="58"/>
      <c r="F77" s="59">
        <f>SUM(F78:F106)</f>
        <v>0</v>
      </c>
      <c r="G77" s="60" t="s">
        <v>1</v>
      </c>
    </row>
    <row r="78" spans="1:7" ht="31.5" outlineLevel="2" x14ac:dyDescent="0.25">
      <c r="A78" s="61" t="s">
        <v>409</v>
      </c>
      <c r="B78" s="51" t="s">
        <v>285</v>
      </c>
      <c r="C78" s="61" t="s">
        <v>286</v>
      </c>
      <c r="D78" s="52">
        <v>2500</v>
      </c>
      <c r="E78" s="52"/>
      <c r="F78" s="62">
        <f t="shared" si="3"/>
        <v>0</v>
      </c>
      <c r="G78" s="53" t="s">
        <v>1</v>
      </c>
    </row>
    <row r="79" spans="1:7" ht="31.5" outlineLevel="2" x14ac:dyDescent="0.25">
      <c r="A79" s="61" t="s">
        <v>410</v>
      </c>
      <c r="B79" s="51" t="s">
        <v>287</v>
      </c>
      <c r="C79" s="61" t="s">
        <v>286</v>
      </c>
      <c r="D79" s="52">
        <v>150</v>
      </c>
      <c r="E79" s="52"/>
      <c r="F79" s="62">
        <f t="shared" si="3"/>
        <v>0</v>
      </c>
      <c r="G79" s="53" t="s">
        <v>1</v>
      </c>
    </row>
    <row r="80" spans="1:7" ht="21" outlineLevel="2" x14ac:dyDescent="0.25">
      <c r="A80" s="61" t="s">
        <v>411</v>
      </c>
      <c r="B80" s="51" t="s">
        <v>288</v>
      </c>
      <c r="C80" s="61" t="s">
        <v>5</v>
      </c>
      <c r="D80" s="52">
        <v>2500</v>
      </c>
      <c r="E80" s="52"/>
      <c r="F80" s="62">
        <f t="shared" ref="F80:F115" si="4">D80*E80</f>
        <v>0</v>
      </c>
      <c r="G80" s="53" t="s">
        <v>1</v>
      </c>
    </row>
    <row r="81" spans="1:7" ht="21" outlineLevel="2" x14ac:dyDescent="0.25">
      <c r="A81" s="61" t="s">
        <v>412</v>
      </c>
      <c r="B81" s="51" t="s">
        <v>289</v>
      </c>
      <c r="C81" s="61" t="s">
        <v>30</v>
      </c>
      <c r="D81" s="52">
        <v>2.25</v>
      </c>
      <c r="E81" s="52"/>
      <c r="F81" s="62">
        <f t="shared" si="4"/>
        <v>0</v>
      </c>
      <c r="G81" s="53" t="s">
        <v>1</v>
      </c>
    </row>
    <row r="82" spans="1:7" outlineLevel="2" x14ac:dyDescent="0.25">
      <c r="A82" s="61" t="s">
        <v>413</v>
      </c>
      <c r="B82" s="51" t="s">
        <v>290</v>
      </c>
      <c r="C82" s="61" t="s">
        <v>5</v>
      </c>
      <c r="D82" s="52">
        <v>2500</v>
      </c>
      <c r="E82" s="52"/>
      <c r="F82" s="62">
        <f t="shared" si="4"/>
        <v>0</v>
      </c>
      <c r="G82" s="53" t="s">
        <v>1</v>
      </c>
    </row>
    <row r="83" spans="1:7" ht="31.5" outlineLevel="2" x14ac:dyDescent="0.25">
      <c r="A83" s="61" t="s">
        <v>414</v>
      </c>
      <c r="B83" s="51" t="s">
        <v>565</v>
      </c>
      <c r="C83" s="61" t="s">
        <v>5</v>
      </c>
      <c r="D83" s="52">
        <v>30</v>
      </c>
      <c r="E83" s="52"/>
      <c r="F83" s="62">
        <f t="shared" si="4"/>
        <v>0</v>
      </c>
      <c r="G83" s="53" t="s">
        <v>1</v>
      </c>
    </row>
    <row r="84" spans="1:7" ht="31.5" outlineLevel="2" x14ac:dyDescent="0.25">
      <c r="A84" s="61" t="s">
        <v>415</v>
      </c>
      <c r="B84" s="51" t="s">
        <v>567</v>
      </c>
      <c r="C84" s="61" t="s">
        <v>5</v>
      </c>
      <c r="D84" s="52">
        <v>10</v>
      </c>
      <c r="E84" s="52"/>
      <c r="F84" s="62">
        <f t="shared" si="4"/>
        <v>0</v>
      </c>
      <c r="G84" s="53" t="s">
        <v>1</v>
      </c>
    </row>
    <row r="85" spans="1:7" ht="31.5" outlineLevel="2" x14ac:dyDescent="0.25">
      <c r="A85" s="61" t="s">
        <v>416</v>
      </c>
      <c r="B85" s="51" t="s">
        <v>294</v>
      </c>
      <c r="C85" s="61" t="s">
        <v>5</v>
      </c>
      <c r="D85" s="52">
        <v>20</v>
      </c>
      <c r="E85" s="52"/>
      <c r="F85" s="62">
        <f t="shared" si="4"/>
        <v>0</v>
      </c>
      <c r="G85" s="53" t="s">
        <v>1</v>
      </c>
    </row>
    <row r="86" spans="1:7" ht="31.5" outlineLevel="2" x14ac:dyDescent="0.25">
      <c r="A86" s="61" t="s">
        <v>417</v>
      </c>
      <c r="B86" s="51" t="s">
        <v>570</v>
      </c>
      <c r="C86" s="61" t="s">
        <v>5</v>
      </c>
      <c r="D86" s="52">
        <v>5</v>
      </c>
      <c r="E86" s="52"/>
      <c r="F86" s="62">
        <f t="shared" si="4"/>
        <v>0</v>
      </c>
      <c r="G86" s="53" t="s">
        <v>1</v>
      </c>
    </row>
    <row r="87" spans="1:7" ht="31.5" outlineLevel="2" x14ac:dyDescent="0.25">
      <c r="A87" s="61" t="s">
        <v>418</v>
      </c>
      <c r="B87" s="51" t="s">
        <v>293</v>
      </c>
      <c r="C87" s="61" t="s">
        <v>5</v>
      </c>
      <c r="D87" s="52">
        <v>80</v>
      </c>
      <c r="E87" s="52"/>
      <c r="F87" s="62">
        <f t="shared" si="4"/>
        <v>0</v>
      </c>
      <c r="G87" s="53" t="s">
        <v>1</v>
      </c>
    </row>
    <row r="88" spans="1:7" ht="31.5" outlineLevel="2" x14ac:dyDescent="0.25">
      <c r="A88" s="61" t="s">
        <v>419</v>
      </c>
      <c r="B88" s="51" t="s">
        <v>573</v>
      </c>
      <c r="C88" s="61" t="s">
        <v>5</v>
      </c>
      <c r="D88" s="52">
        <v>120</v>
      </c>
      <c r="E88" s="52"/>
      <c r="F88" s="62">
        <f t="shared" si="4"/>
        <v>0</v>
      </c>
      <c r="G88" s="53" t="s">
        <v>1</v>
      </c>
    </row>
    <row r="89" spans="1:7" ht="31.5" outlineLevel="2" x14ac:dyDescent="0.25">
      <c r="A89" s="61" t="s">
        <v>420</v>
      </c>
      <c r="B89" s="51" t="s">
        <v>291</v>
      </c>
      <c r="C89" s="61" t="s">
        <v>5</v>
      </c>
      <c r="D89" s="52">
        <v>160</v>
      </c>
      <c r="E89" s="52"/>
      <c r="F89" s="62">
        <f t="shared" si="4"/>
        <v>0</v>
      </c>
      <c r="G89" s="53" t="s">
        <v>1</v>
      </c>
    </row>
    <row r="90" spans="1:7" ht="31.5" outlineLevel="2" x14ac:dyDescent="0.25">
      <c r="A90" s="61" t="s">
        <v>421</v>
      </c>
      <c r="B90" s="51" t="s">
        <v>574</v>
      </c>
      <c r="C90" s="61" t="s">
        <v>5</v>
      </c>
      <c r="D90" s="52">
        <v>70</v>
      </c>
      <c r="E90" s="52"/>
      <c r="F90" s="62">
        <f t="shared" si="4"/>
        <v>0</v>
      </c>
      <c r="G90" s="53" t="s">
        <v>1</v>
      </c>
    </row>
    <row r="91" spans="1:7" ht="31.5" outlineLevel="2" x14ac:dyDescent="0.25">
      <c r="A91" s="61" t="s">
        <v>422</v>
      </c>
      <c r="B91" s="51" t="s">
        <v>575</v>
      </c>
      <c r="C91" s="61" t="s">
        <v>5</v>
      </c>
      <c r="D91" s="52">
        <v>40</v>
      </c>
      <c r="E91" s="52"/>
      <c r="F91" s="62">
        <f t="shared" si="4"/>
        <v>0</v>
      </c>
      <c r="G91" s="53" t="s">
        <v>1</v>
      </c>
    </row>
    <row r="92" spans="1:7" ht="31.5" outlineLevel="2" x14ac:dyDescent="0.25">
      <c r="A92" s="61" t="s">
        <v>423</v>
      </c>
      <c r="B92" s="51" t="s">
        <v>576</v>
      </c>
      <c r="C92" s="61" t="s">
        <v>5</v>
      </c>
      <c r="D92" s="52">
        <v>40</v>
      </c>
      <c r="E92" s="52"/>
      <c r="F92" s="62">
        <f t="shared" si="4"/>
        <v>0</v>
      </c>
      <c r="G92" s="53" t="s">
        <v>1</v>
      </c>
    </row>
    <row r="93" spans="1:7" ht="52.5" outlineLevel="2" x14ac:dyDescent="0.25">
      <c r="A93" s="61" t="s">
        <v>424</v>
      </c>
      <c r="B93" s="51" t="s">
        <v>301</v>
      </c>
      <c r="C93" s="61" t="s">
        <v>5</v>
      </c>
      <c r="D93" s="52">
        <v>20</v>
      </c>
      <c r="E93" s="52"/>
      <c r="F93" s="62">
        <f t="shared" si="4"/>
        <v>0</v>
      </c>
      <c r="G93" s="53" t="s">
        <v>1</v>
      </c>
    </row>
    <row r="94" spans="1:7" ht="52.5" outlineLevel="2" x14ac:dyDescent="0.25">
      <c r="A94" s="61" t="s">
        <v>425</v>
      </c>
      <c r="B94" s="51" t="s">
        <v>577</v>
      </c>
      <c r="C94" s="61" t="s">
        <v>5</v>
      </c>
      <c r="D94" s="52">
        <v>20</v>
      </c>
      <c r="E94" s="52"/>
      <c r="F94" s="62">
        <f t="shared" si="4"/>
        <v>0</v>
      </c>
      <c r="G94" s="53" t="s">
        <v>1</v>
      </c>
    </row>
    <row r="95" spans="1:7" ht="52.5" outlineLevel="2" x14ac:dyDescent="0.25">
      <c r="A95" s="61" t="s">
        <v>426</v>
      </c>
      <c r="B95" s="51" t="s">
        <v>302</v>
      </c>
      <c r="C95" s="61" t="s">
        <v>5</v>
      </c>
      <c r="D95" s="52">
        <v>255</v>
      </c>
      <c r="E95" s="52"/>
      <c r="F95" s="62">
        <f t="shared" si="4"/>
        <v>0</v>
      </c>
      <c r="G95" s="53" t="s">
        <v>1</v>
      </c>
    </row>
    <row r="96" spans="1:7" ht="52.5" outlineLevel="2" x14ac:dyDescent="0.25">
      <c r="A96" s="61" t="s">
        <v>427</v>
      </c>
      <c r="B96" s="51" t="s">
        <v>578</v>
      </c>
      <c r="C96" s="61" t="s">
        <v>5</v>
      </c>
      <c r="D96" s="52">
        <v>260</v>
      </c>
      <c r="E96" s="52"/>
      <c r="F96" s="62">
        <f t="shared" si="4"/>
        <v>0</v>
      </c>
      <c r="G96" s="53" t="s">
        <v>1</v>
      </c>
    </row>
    <row r="97" spans="1:7" ht="52.5" outlineLevel="2" x14ac:dyDescent="0.25">
      <c r="A97" s="61" t="s">
        <v>428</v>
      </c>
      <c r="B97" s="51" t="s">
        <v>579</v>
      </c>
      <c r="C97" s="61" t="s">
        <v>5</v>
      </c>
      <c r="D97" s="52">
        <v>4656</v>
      </c>
      <c r="E97" s="52"/>
      <c r="F97" s="62">
        <f t="shared" si="4"/>
        <v>0</v>
      </c>
      <c r="G97" s="53" t="s">
        <v>1</v>
      </c>
    </row>
    <row r="98" spans="1:7" ht="52.5" outlineLevel="2" x14ac:dyDescent="0.25">
      <c r="A98" s="61" t="s">
        <v>429</v>
      </c>
      <c r="B98" s="51" t="s">
        <v>580</v>
      </c>
      <c r="C98" s="61" t="s">
        <v>5</v>
      </c>
      <c r="D98" s="52">
        <v>527</v>
      </c>
      <c r="E98" s="52"/>
      <c r="F98" s="62">
        <f t="shared" si="4"/>
        <v>0</v>
      </c>
      <c r="G98" s="53" t="s">
        <v>1</v>
      </c>
    </row>
    <row r="99" spans="1:7" ht="52.5" outlineLevel="2" x14ac:dyDescent="0.25">
      <c r="A99" s="61" t="s">
        <v>430</v>
      </c>
      <c r="B99" s="51" t="s">
        <v>581</v>
      </c>
      <c r="C99" s="61" t="s">
        <v>5</v>
      </c>
      <c r="D99" s="52">
        <v>784</v>
      </c>
      <c r="E99" s="52"/>
      <c r="F99" s="62">
        <f t="shared" si="4"/>
        <v>0</v>
      </c>
      <c r="G99" s="53" t="s">
        <v>1</v>
      </c>
    </row>
    <row r="100" spans="1:7" ht="52.5" outlineLevel="2" x14ac:dyDescent="0.25">
      <c r="A100" s="61" t="s">
        <v>431</v>
      </c>
      <c r="B100" s="51" t="s">
        <v>582</v>
      </c>
      <c r="C100" s="61" t="s">
        <v>5</v>
      </c>
      <c r="D100" s="52">
        <v>70</v>
      </c>
      <c r="E100" s="52"/>
      <c r="F100" s="62">
        <f t="shared" si="4"/>
        <v>0</v>
      </c>
      <c r="G100" s="53" t="s">
        <v>1</v>
      </c>
    </row>
    <row r="101" spans="1:7" ht="52.5" outlineLevel="2" x14ac:dyDescent="0.25">
      <c r="A101" s="61" t="s">
        <v>432</v>
      </c>
      <c r="B101" s="51" t="s">
        <v>583</v>
      </c>
      <c r="C101" s="61" t="s">
        <v>5</v>
      </c>
      <c r="D101" s="52">
        <v>665</v>
      </c>
      <c r="E101" s="52"/>
      <c r="F101" s="62">
        <f t="shared" si="4"/>
        <v>0</v>
      </c>
      <c r="G101" s="53" t="s">
        <v>1</v>
      </c>
    </row>
    <row r="102" spans="1:7" ht="31.5" outlineLevel="2" x14ac:dyDescent="0.25">
      <c r="A102" s="61" t="s">
        <v>433</v>
      </c>
      <c r="B102" s="51" t="s">
        <v>305</v>
      </c>
      <c r="C102" s="61" t="s">
        <v>18</v>
      </c>
      <c r="D102" s="52">
        <v>8</v>
      </c>
      <c r="E102" s="52"/>
      <c r="F102" s="62">
        <f t="shared" si="4"/>
        <v>0</v>
      </c>
      <c r="G102" s="53" t="s">
        <v>1</v>
      </c>
    </row>
    <row r="103" spans="1:7" ht="31.5" outlineLevel="2" x14ac:dyDescent="0.25">
      <c r="A103" s="61" t="s">
        <v>434</v>
      </c>
      <c r="B103" s="51" t="s">
        <v>584</v>
      </c>
      <c r="C103" s="61" t="s">
        <v>18</v>
      </c>
      <c r="D103" s="52">
        <v>2</v>
      </c>
      <c r="E103" s="52"/>
      <c r="F103" s="62">
        <f t="shared" si="4"/>
        <v>0</v>
      </c>
      <c r="G103" s="53" t="s">
        <v>1</v>
      </c>
    </row>
    <row r="104" spans="1:7" ht="31.5" outlineLevel="2" x14ac:dyDescent="0.25">
      <c r="A104" s="61" t="s">
        <v>435</v>
      </c>
      <c r="B104" s="51" t="s">
        <v>306</v>
      </c>
      <c r="C104" s="61" t="s">
        <v>18</v>
      </c>
      <c r="D104" s="52">
        <v>6</v>
      </c>
      <c r="E104" s="52"/>
      <c r="F104" s="62">
        <f t="shared" si="4"/>
        <v>0</v>
      </c>
      <c r="G104" s="53" t="s">
        <v>1</v>
      </c>
    </row>
    <row r="105" spans="1:7" ht="31.5" outlineLevel="2" x14ac:dyDescent="0.25">
      <c r="A105" s="61" t="s">
        <v>436</v>
      </c>
      <c r="B105" s="51" t="s">
        <v>271</v>
      </c>
      <c r="C105" s="61" t="s">
        <v>18</v>
      </c>
      <c r="D105" s="52">
        <v>1500</v>
      </c>
      <c r="E105" s="52"/>
      <c r="F105" s="62">
        <f t="shared" si="4"/>
        <v>0</v>
      </c>
      <c r="G105" s="53" t="s">
        <v>1</v>
      </c>
    </row>
    <row r="106" spans="1:7" ht="31.5" outlineLevel="2" x14ac:dyDescent="0.25">
      <c r="A106" s="61" t="s">
        <v>437</v>
      </c>
      <c r="B106" s="51" t="s">
        <v>309</v>
      </c>
      <c r="C106" s="61" t="s">
        <v>37</v>
      </c>
      <c r="D106" s="52">
        <v>90</v>
      </c>
      <c r="E106" s="52"/>
      <c r="F106" s="62">
        <f t="shared" si="4"/>
        <v>0</v>
      </c>
      <c r="G106" s="53" t="s">
        <v>1</v>
      </c>
    </row>
    <row r="107" spans="1:7" outlineLevel="1" x14ac:dyDescent="0.25">
      <c r="A107" s="77" t="s">
        <v>347</v>
      </c>
      <c r="B107" s="57" t="s">
        <v>585</v>
      </c>
      <c r="C107" s="71" t="s">
        <v>1</v>
      </c>
      <c r="D107" s="58"/>
      <c r="E107" s="58"/>
      <c r="F107" s="59">
        <f>SUM(F108:F115)</f>
        <v>0</v>
      </c>
      <c r="G107" s="60" t="s">
        <v>1</v>
      </c>
    </row>
    <row r="108" spans="1:7" ht="42" outlineLevel="2" x14ac:dyDescent="0.25">
      <c r="A108" s="61" t="s">
        <v>438</v>
      </c>
      <c r="B108" s="51" t="s">
        <v>586</v>
      </c>
      <c r="C108" s="61" t="s">
        <v>37</v>
      </c>
      <c r="D108" s="52">
        <v>6</v>
      </c>
      <c r="E108" s="52"/>
      <c r="F108" s="62">
        <f t="shared" si="4"/>
        <v>0</v>
      </c>
      <c r="G108" s="53" t="s">
        <v>1</v>
      </c>
    </row>
    <row r="109" spans="1:7" outlineLevel="2" x14ac:dyDescent="0.25">
      <c r="A109" s="61" t="s">
        <v>439</v>
      </c>
      <c r="B109" s="51" t="s">
        <v>587</v>
      </c>
      <c r="C109" s="61" t="s">
        <v>18</v>
      </c>
      <c r="D109" s="52">
        <v>4</v>
      </c>
      <c r="E109" s="52"/>
      <c r="F109" s="62">
        <f t="shared" si="4"/>
        <v>0</v>
      </c>
      <c r="G109" s="53" t="s">
        <v>1</v>
      </c>
    </row>
    <row r="110" spans="1:7" ht="21" outlineLevel="2" x14ac:dyDescent="0.25">
      <c r="A110" s="61" t="s">
        <v>440</v>
      </c>
      <c r="B110" s="51" t="s">
        <v>589</v>
      </c>
      <c r="C110" s="61" t="s">
        <v>18</v>
      </c>
      <c r="D110" s="52">
        <v>4</v>
      </c>
      <c r="E110" s="52"/>
      <c r="F110" s="62">
        <f t="shared" si="4"/>
        <v>0</v>
      </c>
      <c r="G110" s="53" t="s">
        <v>1</v>
      </c>
    </row>
    <row r="111" spans="1:7" ht="31.5" outlineLevel="2" x14ac:dyDescent="0.25">
      <c r="A111" s="61" t="s">
        <v>441</v>
      </c>
      <c r="B111" s="51" t="s">
        <v>591</v>
      </c>
      <c r="C111" s="61" t="s">
        <v>5</v>
      </c>
      <c r="D111" s="52">
        <v>105</v>
      </c>
      <c r="E111" s="52"/>
      <c r="F111" s="62">
        <f t="shared" si="4"/>
        <v>0</v>
      </c>
      <c r="G111" s="53" t="s">
        <v>1</v>
      </c>
    </row>
    <row r="112" spans="1:7" ht="31.5" outlineLevel="2" x14ac:dyDescent="0.25">
      <c r="A112" s="61" t="s">
        <v>442</v>
      </c>
      <c r="B112" s="51" t="s">
        <v>593</v>
      </c>
      <c r="C112" s="61" t="s">
        <v>5</v>
      </c>
      <c r="D112" s="52">
        <v>80</v>
      </c>
      <c r="E112" s="52"/>
      <c r="F112" s="62">
        <f t="shared" si="4"/>
        <v>0</v>
      </c>
      <c r="G112" s="53" t="s">
        <v>1</v>
      </c>
    </row>
    <row r="113" spans="1:7" ht="31.5" outlineLevel="2" x14ac:dyDescent="0.25">
      <c r="A113" s="61" t="s">
        <v>443</v>
      </c>
      <c r="B113" s="51" t="s">
        <v>595</v>
      </c>
      <c r="C113" s="61" t="s">
        <v>5</v>
      </c>
      <c r="D113" s="52">
        <v>80</v>
      </c>
      <c r="E113" s="52"/>
      <c r="F113" s="62">
        <f t="shared" si="4"/>
        <v>0</v>
      </c>
      <c r="G113" s="53" t="s">
        <v>1</v>
      </c>
    </row>
    <row r="114" spans="1:7" ht="31.5" outlineLevel="2" x14ac:dyDescent="0.25">
      <c r="A114" s="61" t="s">
        <v>444</v>
      </c>
      <c r="B114" s="51" t="s">
        <v>597</v>
      </c>
      <c r="C114" s="61" t="s">
        <v>5</v>
      </c>
      <c r="D114" s="52">
        <v>40</v>
      </c>
      <c r="E114" s="52"/>
      <c r="F114" s="62">
        <f t="shared" si="4"/>
        <v>0</v>
      </c>
      <c r="G114" s="53" t="s">
        <v>1</v>
      </c>
    </row>
    <row r="115" spans="1:7" ht="31.5" outlineLevel="2" x14ac:dyDescent="0.25">
      <c r="A115" s="61" t="s">
        <v>445</v>
      </c>
      <c r="B115" s="51" t="s">
        <v>305</v>
      </c>
      <c r="C115" s="61" t="s">
        <v>18</v>
      </c>
      <c r="D115" s="52">
        <v>12</v>
      </c>
      <c r="E115" s="52"/>
      <c r="F115" s="62">
        <f t="shared" si="4"/>
        <v>0</v>
      </c>
      <c r="G115" s="53" t="s">
        <v>1</v>
      </c>
    </row>
    <row r="116" spans="1:7" ht="21" outlineLevel="1" x14ac:dyDescent="0.25">
      <c r="A116" s="77" t="s">
        <v>360</v>
      </c>
      <c r="B116" s="57" t="s">
        <v>599</v>
      </c>
      <c r="C116" s="71" t="s">
        <v>1</v>
      </c>
      <c r="D116" s="58"/>
      <c r="E116" s="58"/>
      <c r="F116" s="59">
        <f>SUM(F117:F124)</f>
        <v>0</v>
      </c>
      <c r="G116" s="60" t="s">
        <v>1</v>
      </c>
    </row>
    <row r="117" spans="1:7" ht="31.5" outlineLevel="2" x14ac:dyDescent="0.25">
      <c r="A117" s="61" t="s">
        <v>446</v>
      </c>
      <c r="B117" s="51" t="s">
        <v>600</v>
      </c>
      <c r="C117" s="61" t="s">
        <v>5</v>
      </c>
      <c r="D117" s="52">
        <v>330</v>
      </c>
      <c r="E117" s="52"/>
      <c r="F117" s="62">
        <f t="shared" ref="F117:F124" si="5">D117*E117</f>
        <v>0</v>
      </c>
      <c r="G117" s="53" t="s">
        <v>1</v>
      </c>
    </row>
    <row r="118" spans="1:7" ht="31.5" outlineLevel="2" x14ac:dyDescent="0.25">
      <c r="A118" s="61" t="s">
        <v>499</v>
      </c>
      <c r="B118" s="51" t="s">
        <v>601</v>
      </c>
      <c r="C118" s="61" t="s">
        <v>18</v>
      </c>
      <c r="D118" s="52">
        <v>11</v>
      </c>
      <c r="E118" s="52"/>
      <c r="F118" s="62">
        <f t="shared" si="5"/>
        <v>0</v>
      </c>
      <c r="G118" s="53" t="s">
        <v>1</v>
      </c>
    </row>
    <row r="119" spans="1:7" ht="21" outlineLevel="2" x14ac:dyDescent="0.25">
      <c r="A119" s="61" t="s">
        <v>500</v>
      </c>
      <c r="B119" s="51" t="s">
        <v>602</v>
      </c>
      <c r="C119" s="61" t="s">
        <v>5</v>
      </c>
      <c r="D119" s="52">
        <v>650</v>
      </c>
      <c r="E119" s="52"/>
      <c r="F119" s="62">
        <f t="shared" si="5"/>
        <v>0</v>
      </c>
      <c r="G119" s="53" t="s">
        <v>1</v>
      </c>
    </row>
    <row r="120" spans="1:7" ht="21" outlineLevel="2" x14ac:dyDescent="0.25">
      <c r="A120" s="61" t="s">
        <v>502</v>
      </c>
      <c r="B120" s="51" t="s">
        <v>603</v>
      </c>
      <c r="C120" s="61" t="s">
        <v>18</v>
      </c>
      <c r="D120" s="52">
        <v>150</v>
      </c>
      <c r="E120" s="52"/>
      <c r="F120" s="62">
        <f t="shared" si="5"/>
        <v>0</v>
      </c>
      <c r="G120" s="53" t="s">
        <v>1</v>
      </c>
    </row>
    <row r="121" spans="1:7" ht="21" outlineLevel="2" x14ac:dyDescent="0.25">
      <c r="A121" s="61" t="s">
        <v>504</v>
      </c>
      <c r="B121" s="51" t="s">
        <v>604</v>
      </c>
      <c r="C121" s="61" t="s">
        <v>18</v>
      </c>
      <c r="D121" s="52">
        <v>30</v>
      </c>
      <c r="E121" s="52"/>
      <c r="F121" s="62">
        <f t="shared" si="5"/>
        <v>0</v>
      </c>
      <c r="G121" s="53" t="s">
        <v>1</v>
      </c>
    </row>
    <row r="122" spans="1:7" ht="31.5" outlineLevel="2" x14ac:dyDescent="0.25">
      <c r="A122" s="61" t="s">
        <v>506</v>
      </c>
      <c r="B122" s="51" t="s">
        <v>605</v>
      </c>
      <c r="C122" s="61" t="s">
        <v>18</v>
      </c>
      <c r="D122" s="52">
        <v>150</v>
      </c>
      <c r="E122" s="52"/>
      <c r="F122" s="62">
        <f t="shared" si="5"/>
        <v>0</v>
      </c>
      <c r="G122" s="53" t="s">
        <v>1</v>
      </c>
    </row>
    <row r="123" spans="1:7" ht="31.5" outlineLevel="2" x14ac:dyDescent="0.25">
      <c r="A123" s="61" t="s">
        <v>508</v>
      </c>
      <c r="B123" s="51" t="s">
        <v>606</v>
      </c>
      <c r="C123" s="61" t="s">
        <v>18</v>
      </c>
      <c r="D123" s="52">
        <v>150</v>
      </c>
      <c r="E123" s="52"/>
      <c r="F123" s="62">
        <f t="shared" si="5"/>
        <v>0</v>
      </c>
      <c r="G123" s="53" t="s">
        <v>1</v>
      </c>
    </row>
    <row r="124" spans="1:7" ht="31.5" outlineLevel="2" x14ac:dyDescent="0.25">
      <c r="A124" s="61" t="s">
        <v>510</v>
      </c>
      <c r="B124" s="51" t="s">
        <v>607</v>
      </c>
      <c r="C124" s="61" t="s">
        <v>5</v>
      </c>
      <c r="D124" s="52">
        <v>330</v>
      </c>
      <c r="E124" s="52"/>
      <c r="F124" s="62">
        <f t="shared" si="5"/>
        <v>0</v>
      </c>
      <c r="G124" s="53" t="s">
        <v>1</v>
      </c>
    </row>
    <row r="125" spans="1:7" outlineLevel="1" x14ac:dyDescent="0.25">
      <c r="A125" s="77" t="s">
        <v>479</v>
      </c>
      <c r="B125" s="57" t="s">
        <v>608</v>
      </c>
      <c r="C125" s="71" t="s">
        <v>1</v>
      </c>
      <c r="D125" s="58"/>
      <c r="E125" s="58"/>
      <c r="F125" s="59">
        <f>SUM(F126:F136)</f>
        <v>0</v>
      </c>
      <c r="G125" s="60" t="s">
        <v>1</v>
      </c>
    </row>
    <row r="126" spans="1:7" ht="31.5" outlineLevel="2" x14ac:dyDescent="0.25">
      <c r="A126" s="61" t="s">
        <v>481</v>
      </c>
      <c r="B126" s="51" t="s">
        <v>609</v>
      </c>
      <c r="C126" s="61" t="s">
        <v>5</v>
      </c>
      <c r="D126" s="52">
        <v>625</v>
      </c>
      <c r="E126" s="52"/>
      <c r="F126" s="62">
        <f t="shared" ref="F126:F147" si="6">D126*E126</f>
        <v>0</v>
      </c>
      <c r="G126" s="53" t="s">
        <v>1</v>
      </c>
    </row>
    <row r="127" spans="1:7" ht="21" outlineLevel="2" x14ac:dyDescent="0.25">
      <c r="A127" s="61" t="s">
        <v>483</v>
      </c>
      <c r="B127" s="51" t="s">
        <v>610</v>
      </c>
      <c r="C127" s="61" t="s">
        <v>5</v>
      </c>
      <c r="D127" s="52">
        <v>95</v>
      </c>
      <c r="E127" s="52"/>
      <c r="F127" s="62">
        <f t="shared" si="6"/>
        <v>0</v>
      </c>
      <c r="G127" s="53" t="s">
        <v>1</v>
      </c>
    </row>
    <row r="128" spans="1:7" ht="21" outlineLevel="2" x14ac:dyDescent="0.25">
      <c r="A128" s="61" t="s">
        <v>561</v>
      </c>
      <c r="B128" s="51" t="s">
        <v>611</v>
      </c>
      <c r="C128" s="61" t="s">
        <v>5</v>
      </c>
      <c r="D128" s="52">
        <v>95</v>
      </c>
      <c r="E128" s="52"/>
      <c r="F128" s="62">
        <f t="shared" si="6"/>
        <v>0</v>
      </c>
      <c r="G128" s="53" t="s">
        <v>1</v>
      </c>
    </row>
    <row r="129" spans="1:7" ht="31.5" outlineLevel="2" x14ac:dyDescent="0.25">
      <c r="A129" s="61" t="s">
        <v>562</v>
      </c>
      <c r="B129" s="51" t="s">
        <v>612</v>
      </c>
      <c r="C129" s="61" t="s">
        <v>18</v>
      </c>
      <c r="D129" s="52">
        <v>85</v>
      </c>
      <c r="E129" s="52"/>
      <c r="F129" s="62">
        <f t="shared" si="6"/>
        <v>0</v>
      </c>
      <c r="G129" s="53" t="s">
        <v>1</v>
      </c>
    </row>
    <row r="130" spans="1:7" ht="31.5" outlineLevel="2" x14ac:dyDescent="0.25">
      <c r="A130" s="61" t="s">
        <v>563</v>
      </c>
      <c r="B130" s="51" t="s">
        <v>613</v>
      </c>
      <c r="C130" s="61" t="s">
        <v>5</v>
      </c>
      <c r="D130" s="52">
        <v>40</v>
      </c>
      <c r="E130" s="52"/>
      <c r="F130" s="62">
        <f t="shared" si="6"/>
        <v>0</v>
      </c>
      <c r="G130" s="53" t="s">
        <v>1</v>
      </c>
    </row>
    <row r="131" spans="1:7" ht="31.5" outlineLevel="2" x14ac:dyDescent="0.25">
      <c r="A131" s="61" t="s">
        <v>564</v>
      </c>
      <c r="B131" s="51" t="s">
        <v>614</v>
      </c>
      <c r="C131" s="61" t="s">
        <v>18</v>
      </c>
      <c r="D131" s="52">
        <v>15</v>
      </c>
      <c r="E131" s="52"/>
      <c r="F131" s="62">
        <f t="shared" si="6"/>
        <v>0</v>
      </c>
      <c r="G131" s="53" t="s">
        <v>1</v>
      </c>
    </row>
    <row r="132" spans="1:7" ht="31.5" outlineLevel="2" x14ac:dyDescent="0.25">
      <c r="A132" s="61" t="s">
        <v>566</v>
      </c>
      <c r="B132" s="51" t="s">
        <v>615</v>
      </c>
      <c r="C132" s="61" t="s">
        <v>18</v>
      </c>
      <c r="D132" s="52">
        <v>11</v>
      </c>
      <c r="E132" s="52"/>
      <c r="F132" s="62">
        <f t="shared" si="6"/>
        <v>0</v>
      </c>
      <c r="G132" s="53" t="s">
        <v>1</v>
      </c>
    </row>
    <row r="133" spans="1:7" ht="31.5" outlineLevel="2" x14ac:dyDescent="0.25">
      <c r="A133" s="61" t="s">
        <v>568</v>
      </c>
      <c r="B133" s="51" t="s">
        <v>616</v>
      </c>
      <c r="C133" s="61" t="s">
        <v>18</v>
      </c>
      <c r="D133" s="52">
        <v>10</v>
      </c>
      <c r="E133" s="52"/>
      <c r="F133" s="62">
        <f t="shared" si="6"/>
        <v>0</v>
      </c>
      <c r="G133" s="53" t="s">
        <v>1</v>
      </c>
    </row>
    <row r="134" spans="1:7" ht="21" outlineLevel="2" x14ac:dyDescent="0.25">
      <c r="A134" s="61" t="s">
        <v>569</v>
      </c>
      <c r="B134" s="51" t="s">
        <v>617</v>
      </c>
      <c r="C134" s="61" t="s">
        <v>18</v>
      </c>
      <c r="D134" s="52">
        <v>2</v>
      </c>
      <c r="E134" s="52"/>
      <c r="F134" s="62">
        <f t="shared" si="6"/>
        <v>0</v>
      </c>
      <c r="G134" s="53" t="s">
        <v>1</v>
      </c>
    </row>
    <row r="135" spans="1:7" ht="42" outlineLevel="2" x14ac:dyDescent="0.25">
      <c r="A135" s="61" t="s">
        <v>571</v>
      </c>
      <c r="B135" s="51" t="s">
        <v>618</v>
      </c>
      <c r="C135" s="61" t="s">
        <v>18</v>
      </c>
      <c r="D135" s="52">
        <v>4</v>
      </c>
      <c r="E135" s="52"/>
      <c r="F135" s="62">
        <f t="shared" si="6"/>
        <v>0</v>
      </c>
      <c r="G135" s="53" t="s">
        <v>1</v>
      </c>
    </row>
    <row r="136" spans="1:7" ht="21" outlineLevel="2" x14ac:dyDescent="0.25">
      <c r="A136" s="61" t="s">
        <v>572</v>
      </c>
      <c r="B136" s="51" t="s">
        <v>362</v>
      </c>
      <c r="C136" s="61" t="s">
        <v>37</v>
      </c>
      <c r="D136" s="52">
        <v>1</v>
      </c>
      <c r="E136" s="52"/>
      <c r="F136" s="62">
        <f t="shared" si="6"/>
        <v>0</v>
      </c>
      <c r="G136" s="53" t="s">
        <v>1</v>
      </c>
    </row>
    <row r="137" spans="1:7" outlineLevel="1" x14ac:dyDescent="0.25">
      <c r="A137" s="77" t="s">
        <v>485</v>
      </c>
      <c r="B137" s="57" t="s">
        <v>348</v>
      </c>
      <c r="C137" s="71" t="s">
        <v>1</v>
      </c>
      <c r="D137" s="58"/>
      <c r="E137" s="58"/>
      <c r="F137" s="59">
        <f>SUM(F138:F147)</f>
        <v>0</v>
      </c>
      <c r="G137" s="60" t="s">
        <v>1</v>
      </c>
    </row>
    <row r="138" spans="1:7" ht="21" outlineLevel="2" x14ac:dyDescent="0.25">
      <c r="A138" s="61" t="s">
        <v>487</v>
      </c>
      <c r="B138" s="51" t="s">
        <v>349</v>
      </c>
      <c r="C138" s="61" t="s">
        <v>350</v>
      </c>
      <c r="D138" s="52">
        <v>650</v>
      </c>
      <c r="E138" s="52"/>
      <c r="F138" s="62">
        <f t="shared" si="6"/>
        <v>0</v>
      </c>
      <c r="G138" s="53" t="s">
        <v>1</v>
      </c>
    </row>
    <row r="139" spans="1:7" ht="21" outlineLevel="2" x14ac:dyDescent="0.25">
      <c r="A139" s="61" t="s">
        <v>489</v>
      </c>
      <c r="B139" s="51" t="s">
        <v>351</v>
      </c>
      <c r="C139" s="61" t="s">
        <v>350</v>
      </c>
      <c r="D139" s="52">
        <v>210</v>
      </c>
      <c r="E139" s="52"/>
      <c r="F139" s="62">
        <f t="shared" si="6"/>
        <v>0</v>
      </c>
      <c r="G139" s="53" t="s">
        <v>1</v>
      </c>
    </row>
    <row r="140" spans="1:7" ht="21" outlineLevel="2" x14ac:dyDescent="0.25">
      <c r="A140" s="61" t="s">
        <v>588</v>
      </c>
      <c r="B140" s="51" t="s">
        <v>619</v>
      </c>
      <c r="C140" s="61" t="s">
        <v>350</v>
      </c>
      <c r="D140" s="52">
        <v>1</v>
      </c>
      <c r="E140" s="52"/>
      <c r="F140" s="62">
        <f t="shared" si="6"/>
        <v>0</v>
      </c>
      <c r="G140" s="53" t="s">
        <v>1</v>
      </c>
    </row>
    <row r="141" spans="1:7" ht="21" outlineLevel="2" x14ac:dyDescent="0.25">
      <c r="A141" s="61" t="s">
        <v>590</v>
      </c>
      <c r="B141" s="51" t="s">
        <v>620</v>
      </c>
      <c r="C141" s="61" t="s">
        <v>350</v>
      </c>
      <c r="D141" s="52">
        <v>14</v>
      </c>
      <c r="E141" s="52"/>
      <c r="F141" s="62">
        <f t="shared" si="6"/>
        <v>0</v>
      </c>
      <c r="G141" s="53" t="s">
        <v>1</v>
      </c>
    </row>
    <row r="142" spans="1:7" ht="21" outlineLevel="2" x14ac:dyDescent="0.25">
      <c r="A142" s="61" t="s">
        <v>592</v>
      </c>
      <c r="B142" s="51" t="s">
        <v>621</v>
      </c>
      <c r="C142" s="61" t="s">
        <v>350</v>
      </c>
      <c r="D142" s="52">
        <v>1</v>
      </c>
      <c r="E142" s="52"/>
      <c r="F142" s="62">
        <f t="shared" si="6"/>
        <v>0</v>
      </c>
      <c r="G142" s="53" t="s">
        <v>1</v>
      </c>
    </row>
    <row r="143" spans="1:7" ht="21" outlineLevel="2" x14ac:dyDescent="0.25">
      <c r="A143" s="61" t="s">
        <v>594</v>
      </c>
      <c r="B143" s="51" t="s">
        <v>622</v>
      </c>
      <c r="C143" s="61" t="s">
        <v>350</v>
      </c>
      <c r="D143" s="52">
        <v>14</v>
      </c>
      <c r="E143" s="52"/>
      <c r="F143" s="62">
        <f t="shared" si="6"/>
        <v>0</v>
      </c>
      <c r="G143" s="53" t="s">
        <v>1</v>
      </c>
    </row>
    <row r="144" spans="1:7" ht="21" outlineLevel="2" x14ac:dyDescent="0.25">
      <c r="A144" s="61" t="s">
        <v>596</v>
      </c>
      <c r="B144" s="51" t="s">
        <v>352</v>
      </c>
      <c r="C144" s="61" t="s">
        <v>353</v>
      </c>
      <c r="D144" s="52">
        <v>1</v>
      </c>
      <c r="E144" s="52"/>
      <c r="F144" s="62">
        <f t="shared" si="6"/>
        <v>0</v>
      </c>
      <c r="G144" s="53" t="s">
        <v>1</v>
      </c>
    </row>
    <row r="145" spans="1:7" ht="21" outlineLevel="2" x14ac:dyDescent="0.25">
      <c r="A145" s="61" t="s">
        <v>598</v>
      </c>
      <c r="B145" s="51" t="s">
        <v>354</v>
      </c>
      <c r="C145" s="61" t="s">
        <v>353</v>
      </c>
      <c r="D145" s="52">
        <v>1200</v>
      </c>
      <c r="E145" s="52"/>
      <c r="F145" s="62">
        <f t="shared" si="6"/>
        <v>0</v>
      </c>
      <c r="G145" s="53" t="s">
        <v>1</v>
      </c>
    </row>
    <row r="146" spans="1:7" ht="31.5" outlineLevel="2" x14ac:dyDescent="0.25">
      <c r="A146" s="61" t="s">
        <v>2165</v>
      </c>
      <c r="B146" s="51" t="s">
        <v>355</v>
      </c>
      <c r="C146" s="61" t="s">
        <v>12</v>
      </c>
      <c r="D146" s="52">
        <v>1</v>
      </c>
      <c r="E146" s="52"/>
      <c r="F146" s="62">
        <f t="shared" si="6"/>
        <v>0</v>
      </c>
      <c r="G146" s="53" t="s">
        <v>1</v>
      </c>
    </row>
    <row r="147" spans="1:7" ht="31.5" outlineLevel="2" x14ac:dyDescent="0.25">
      <c r="A147" s="61" t="s">
        <v>2166</v>
      </c>
      <c r="B147" s="51" t="s">
        <v>356</v>
      </c>
      <c r="C147" s="61" t="s">
        <v>12</v>
      </c>
      <c r="D147" s="52">
        <v>210</v>
      </c>
      <c r="E147" s="52"/>
      <c r="F147" s="62">
        <f t="shared" si="6"/>
        <v>0</v>
      </c>
      <c r="G147" s="53" t="s">
        <v>1</v>
      </c>
    </row>
    <row r="148" spans="1:7" ht="22.5" customHeight="1" x14ac:dyDescent="0.25">
      <c r="A148" s="214" t="s">
        <v>2167</v>
      </c>
      <c r="B148" s="215"/>
      <c r="C148" s="74"/>
      <c r="D148" s="74"/>
      <c r="E148" s="74"/>
      <c r="F148" s="134">
        <f>F137+F125+F116+F107+F77+F12+F9+F7+F5</f>
        <v>0</v>
      </c>
      <c r="G148" s="74"/>
    </row>
  </sheetData>
  <mergeCells count="3">
    <mergeCell ref="B2:E2"/>
    <mergeCell ref="A3:G3"/>
    <mergeCell ref="A148:B14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9CCFF"/>
  </sheetPr>
  <dimension ref="A1:G33"/>
  <sheetViews>
    <sheetView zoomScale="85" zoomScaleNormal="85" workbookViewId="0">
      <selection activeCell="A3" sqref="A3:G3"/>
    </sheetView>
  </sheetViews>
  <sheetFormatPr defaultColWidth="9.140625" defaultRowHeight="10.5" outlineLevelRow="2" x14ac:dyDescent="0.25"/>
  <cols>
    <col min="1" max="1" width="6" style="55" customWidth="1"/>
    <col min="2" max="2" width="42" style="45" customWidth="1"/>
    <col min="3" max="3" width="11" style="55" customWidth="1"/>
    <col min="4" max="4" width="12.140625" style="45" bestFit="1" customWidth="1"/>
    <col min="5" max="5" width="15.5703125" style="45" customWidth="1"/>
    <col min="6" max="6" width="18.28515625" style="45" customWidth="1"/>
    <col min="7" max="7" width="21.85546875" style="45" customWidth="1"/>
    <col min="8" max="16384" width="9.140625" style="45"/>
  </cols>
  <sheetData>
    <row r="1" spans="1:7" ht="18" customHeight="1" x14ac:dyDescent="0.25">
      <c r="A1" s="105"/>
      <c r="B1" s="106" t="s">
        <v>1864</v>
      </c>
      <c r="C1" s="105"/>
      <c r="D1" s="44"/>
      <c r="E1" s="44"/>
      <c r="F1" s="78"/>
      <c r="G1" s="78"/>
    </row>
    <row r="2" spans="1:7" ht="38.25" customHeight="1" x14ac:dyDescent="0.25">
      <c r="A2" s="54"/>
      <c r="B2" s="202" t="s">
        <v>2168</v>
      </c>
      <c r="C2" s="202"/>
      <c r="D2" s="202"/>
      <c r="E2" s="202"/>
      <c r="F2" s="202"/>
      <c r="G2" s="78"/>
    </row>
    <row r="3" spans="1:7" ht="11.25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ht="21" x14ac:dyDescent="0.2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77" t="s">
        <v>248</v>
      </c>
      <c r="B5" s="57" t="s">
        <v>623</v>
      </c>
      <c r="C5" s="71" t="s">
        <v>1</v>
      </c>
      <c r="D5" s="58"/>
      <c r="E5" s="58"/>
      <c r="F5" s="59">
        <f>SUM(F6:F9)</f>
        <v>0</v>
      </c>
      <c r="G5" s="60" t="s">
        <v>1</v>
      </c>
    </row>
    <row r="6" spans="1:7" ht="21" outlineLevel="2" x14ac:dyDescent="0.25">
      <c r="A6" s="61" t="s">
        <v>61</v>
      </c>
      <c r="B6" s="51" t="s">
        <v>624</v>
      </c>
      <c r="C6" s="61" t="s">
        <v>5</v>
      </c>
      <c r="D6" s="52">
        <v>145</v>
      </c>
      <c r="E6" s="52"/>
      <c r="F6" s="62">
        <f t="shared" ref="F6:F8" si="0">D6*E6</f>
        <v>0</v>
      </c>
      <c r="G6" s="53" t="s">
        <v>1</v>
      </c>
    </row>
    <row r="7" spans="1:7" ht="31.5" outlineLevel="2" x14ac:dyDescent="0.25">
      <c r="A7" s="61" t="s">
        <v>243</v>
      </c>
      <c r="B7" s="51" t="s">
        <v>625</v>
      </c>
      <c r="C7" s="61" t="s">
        <v>5</v>
      </c>
      <c r="D7" s="52">
        <v>300</v>
      </c>
      <c r="E7" s="52"/>
      <c r="F7" s="62">
        <f t="shared" si="0"/>
        <v>0</v>
      </c>
      <c r="G7" s="53" t="s">
        <v>1</v>
      </c>
    </row>
    <row r="8" spans="1:7" ht="21" outlineLevel="2" x14ac:dyDescent="0.25">
      <c r="A8" s="61" t="s">
        <v>244</v>
      </c>
      <c r="B8" s="51" t="s">
        <v>626</v>
      </c>
      <c r="C8" s="61" t="s">
        <v>18</v>
      </c>
      <c r="D8" s="52">
        <v>8</v>
      </c>
      <c r="E8" s="52"/>
      <c r="F8" s="62">
        <f t="shared" si="0"/>
        <v>0</v>
      </c>
      <c r="G8" s="53" t="s">
        <v>1</v>
      </c>
    </row>
    <row r="9" spans="1:7" ht="31.5" outlineLevel="2" x14ac:dyDescent="0.25">
      <c r="A9" s="61" t="s">
        <v>245</v>
      </c>
      <c r="B9" s="51" t="s">
        <v>271</v>
      </c>
      <c r="C9" s="61" t="s">
        <v>18</v>
      </c>
      <c r="D9" s="52">
        <v>50</v>
      </c>
      <c r="E9" s="52"/>
      <c r="F9" s="62">
        <f t="shared" ref="F9" si="1">D9*E9</f>
        <v>0</v>
      </c>
      <c r="G9" s="53" t="s">
        <v>1</v>
      </c>
    </row>
    <row r="10" spans="1:7" outlineLevel="1" x14ac:dyDescent="0.25">
      <c r="A10" s="77" t="s">
        <v>265</v>
      </c>
      <c r="B10" s="57" t="s">
        <v>627</v>
      </c>
      <c r="C10" s="71" t="s">
        <v>1</v>
      </c>
      <c r="D10" s="58"/>
      <c r="E10" s="58"/>
      <c r="F10" s="59">
        <f>SUM(F11:F12)</f>
        <v>0</v>
      </c>
      <c r="G10" s="60" t="s">
        <v>1</v>
      </c>
    </row>
    <row r="11" spans="1:7" ht="21" outlineLevel="2" x14ac:dyDescent="0.25">
      <c r="A11" s="61" t="s">
        <v>47</v>
      </c>
      <c r="B11" s="51" t="s">
        <v>628</v>
      </c>
      <c r="C11" s="61" t="s">
        <v>5</v>
      </c>
      <c r="D11" s="52">
        <v>2520</v>
      </c>
      <c r="E11" s="52"/>
      <c r="F11" s="62">
        <f t="shared" ref="F11:F12" si="2">D11*E11</f>
        <v>0</v>
      </c>
      <c r="G11" s="53" t="s">
        <v>1</v>
      </c>
    </row>
    <row r="12" spans="1:7" ht="21" outlineLevel="2" x14ac:dyDescent="0.25">
      <c r="A12" s="61" t="s">
        <v>372</v>
      </c>
      <c r="B12" s="51" t="s">
        <v>626</v>
      </c>
      <c r="C12" s="61" t="s">
        <v>18</v>
      </c>
      <c r="D12" s="52">
        <v>63</v>
      </c>
      <c r="E12" s="52"/>
      <c r="F12" s="62">
        <f t="shared" si="2"/>
        <v>0</v>
      </c>
      <c r="G12" s="53" t="s">
        <v>1</v>
      </c>
    </row>
    <row r="13" spans="1:7" outlineLevel="1" x14ac:dyDescent="0.25">
      <c r="A13" s="77" t="s">
        <v>272</v>
      </c>
      <c r="B13" s="57" t="s">
        <v>629</v>
      </c>
      <c r="C13" s="71" t="s">
        <v>1</v>
      </c>
      <c r="D13" s="58"/>
      <c r="E13" s="58"/>
      <c r="F13" s="59">
        <f>SUM(F14:F20)</f>
        <v>0</v>
      </c>
      <c r="G13" s="60" t="s">
        <v>1</v>
      </c>
    </row>
    <row r="14" spans="1:7" ht="52.5" outlineLevel="2" x14ac:dyDescent="0.25">
      <c r="A14" s="61" t="s">
        <v>45</v>
      </c>
      <c r="B14" s="51" t="s">
        <v>301</v>
      </c>
      <c r="C14" s="61" t="s">
        <v>5</v>
      </c>
      <c r="D14" s="52">
        <v>70</v>
      </c>
      <c r="E14" s="52"/>
      <c r="F14" s="62">
        <f t="shared" ref="F14:F19" si="3">D14*E14</f>
        <v>0</v>
      </c>
      <c r="G14" s="53" t="s">
        <v>1</v>
      </c>
    </row>
    <row r="15" spans="1:7" ht="52.5" outlineLevel="2" x14ac:dyDescent="0.25">
      <c r="A15" s="61" t="s">
        <v>376</v>
      </c>
      <c r="B15" s="51" t="s">
        <v>630</v>
      </c>
      <c r="C15" s="61" t="s">
        <v>5</v>
      </c>
      <c r="D15" s="52">
        <v>30</v>
      </c>
      <c r="E15" s="52"/>
      <c r="F15" s="62">
        <f t="shared" si="3"/>
        <v>0</v>
      </c>
      <c r="G15" s="53" t="s">
        <v>1</v>
      </c>
    </row>
    <row r="16" spans="1:7" ht="52.5" outlineLevel="2" x14ac:dyDescent="0.25">
      <c r="A16" s="61" t="s">
        <v>377</v>
      </c>
      <c r="B16" s="51" t="s">
        <v>631</v>
      </c>
      <c r="C16" s="61" t="s">
        <v>5</v>
      </c>
      <c r="D16" s="52">
        <v>50</v>
      </c>
      <c r="E16" s="52"/>
      <c r="F16" s="62">
        <f t="shared" si="3"/>
        <v>0</v>
      </c>
      <c r="G16" s="53" t="s">
        <v>1</v>
      </c>
    </row>
    <row r="17" spans="1:7" ht="31.5" outlineLevel="2" x14ac:dyDescent="0.25">
      <c r="A17" s="61" t="s">
        <v>378</v>
      </c>
      <c r="B17" s="51" t="s">
        <v>271</v>
      </c>
      <c r="C17" s="61" t="s">
        <v>18</v>
      </c>
      <c r="D17" s="52">
        <v>75</v>
      </c>
      <c r="E17" s="52"/>
      <c r="F17" s="62">
        <f t="shared" si="3"/>
        <v>0</v>
      </c>
      <c r="G17" s="53" t="s">
        <v>1</v>
      </c>
    </row>
    <row r="18" spans="1:7" ht="42" outlineLevel="2" x14ac:dyDescent="0.25">
      <c r="A18" s="61" t="s">
        <v>379</v>
      </c>
      <c r="B18" s="51" t="s">
        <v>274</v>
      </c>
      <c r="C18" s="61" t="s">
        <v>18</v>
      </c>
      <c r="D18" s="52">
        <v>4</v>
      </c>
      <c r="E18" s="52"/>
      <c r="F18" s="62">
        <f t="shared" si="3"/>
        <v>0</v>
      </c>
      <c r="G18" s="53" t="s">
        <v>1</v>
      </c>
    </row>
    <row r="19" spans="1:7" ht="21" outlineLevel="2" x14ac:dyDescent="0.25">
      <c r="A19" s="61" t="s">
        <v>380</v>
      </c>
      <c r="B19" s="51" t="s">
        <v>632</v>
      </c>
      <c r="C19" s="61" t="s">
        <v>18</v>
      </c>
      <c r="D19" s="52">
        <v>2</v>
      </c>
      <c r="E19" s="52"/>
      <c r="F19" s="62">
        <f t="shared" si="3"/>
        <v>0</v>
      </c>
      <c r="G19" s="53" t="s">
        <v>1</v>
      </c>
    </row>
    <row r="20" spans="1:7" outlineLevel="2" x14ac:dyDescent="0.25">
      <c r="A20" s="61" t="s">
        <v>381</v>
      </c>
      <c r="B20" s="51" t="s">
        <v>633</v>
      </c>
      <c r="C20" s="61" t="s">
        <v>18</v>
      </c>
      <c r="D20" s="52">
        <v>1</v>
      </c>
      <c r="E20" s="52"/>
      <c r="F20" s="62">
        <f t="shared" ref="F20" si="4">D20*E20</f>
        <v>0</v>
      </c>
      <c r="G20" s="53" t="s">
        <v>1</v>
      </c>
    </row>
    <row r="21" spans="1:7" outlineLevel="1" x14ac:dyDescent="0.25">
      <c r="A21" s="77" t="s">
        <v>283</v>
      </c>
      <c r="B21" s="57" t="s">
        <v>634</v>
      </c>
      <c r="C21" s="71" t="s">
        <v>1</v>
      </c>
      <c r="D21" s="58"/>
      <c r="E21" s="58"/>
      <c r="F21" s="59">
        <f>SUM(F22:F29)</f>
        <v>0</v>
      </c>
      <c r="G21" s="60" t="s">
        <v>1</v>
      </c>
    </row>
    <row r="22" spans="1:7" ht="21" outlineLevel="2" x14ac:dyDescent="0.25">
      <c r="A22" s="61" t="s">
        <v>384</v>
      </c>
      <c r="B22" s="51" t="s">
        <v>628</v>
      </c>
      <c r="C22" s="61" t="s">
        <v>5</v>
      </c>
      <c r="D22" s="52">
        <v>30000</v>
      </c>
      <c r="E22" s="52"/>
      <c r="F22" s="62">
        <f t="shared" ref="F22:F28" si="5">D22*E22</f>
        <v>0</v>
      </c>
      <c r="G22" s="53" t="s">
        <v>1</v>
      </c>
    </row>
    <row r="23" spans="1:7" ht="42" outlineLevel="2" x14ac:dyDescent="0.25">
      <c r="A23" s="61" t="s">
        <v>385</v>
      </c>
      <c r="B23" s="51" t="s">
        <v>635</v>
      </c>
      <c r="C23" s="61" t="s">
        <v>636</v>
      </c>
      <c r="D23" s="52">
        <v>0.04</v>
      </c>
      <c r="E23" s="52"/>
      <c r="F23" s="62">
        <f t="shared" si="5"/>
        <v>0</v>
      </c>
      <c r="G23" s="53" t="s">
        <v>1</v>
      </c>
    </row>
    <row r="24" spans="1:7" ht="21" outlineLevel="2" x14ac:dyDescent="0.25">
      <c r="A24" s="61" t="s">
        <v>386</v>
      </c>
      <c r="B24" s="51" t="s">
        <v>626</v>
      </c>
      <c r="C24" s="61" t="s">
        <v>18</v>
      </c>
      <c r="D24" s="52">
        <v>1400</v>
      </c>
      <c r="E24" s="52"/>
      <c r="F24" s="62">
        <f t="shared" si="5"/>
        <v>0</v>
      </c>
      <c r="G24" s="53" t="s">
        <v>1</v>
      </c>
    </row>
    <row r="25" spans="1:7" ht="31.5" outlineLevel="2" x14ac:dyDescent="0.25">
      <c r="A25" s="61" t="s">
        <v>387</v>
      </c>
      <c r="B25" s="51" t="s">
        <v>637</v>
      </c>
      <c r="C25" s="61" t="s">
        <v>638</v>
      </c>
      <c r="D25" s="52">
        <v>2</v>
      </c>
      <c r="E25" s="52"/>
      <c r="F25" s="62">
        <f t="shared" si="5"/>
        <v>0</v>
      </c>
      <c r="G25" s="53" t="s">
        <v>1</v>
      </c>
    </row>
    <row r="26" spans="1:7" ht="31.5" outlineLevel="2" x14ac:dyDescent="0.25">
      <c r="A26" s="61" t="s">
        <v>388</v>
      </c>
      <c r="B26" s="51" t="s">
        <v>639</v>
      </c>
      <c r="C26" s="61" t="s">
        <v>640</v>
      </c>
      <c r="D26" s="52">
        <v>1</v>
      </c>
      <c r="E26" s="52"/>
      <c r="F26" s="62">
        <f t="shared" si="5"/>
        <v>0</v>
      </c>
      <c r="G26" s="53" t="s">
        <v>1</v>
      </c>
    </row>
    <row r="27" spans="1:7" ht="21" outlineLevel="2" x14ac:dyDescent="0.25">
      <c r="A27" s="61" t="s">
        <v>389</v>
      </c>
      <c r="B27" s="51" t="s">
        <v>641</v>
      </c>
      <c r="C27" s="61" t="s">
        <v>350</v>
      </c>
      <c r="D27" s="52">
        <v>1400</v>
      </c>
      <c r="E27" s="52"/>
      <c r="F27" s="62">
        <f t="shared" si="5"/>
        <v>0</v>
      </c>
      <c r="G27" s="53" t="s">
        <v>1</v>
      </c>
    </row>
    <row r="28" spans="1:7" ht="31.5" outlineLevel="2" x14ac:dyDescent="0.25">
      <c r="A28" s="61" t="s">
        <v>390</v>
      </c>
      <c r="B28" s="51" t="s">
        <v>642</v>
      </c>
      <c r="C28" s="61" t="s">
        <v>350</v>
      </c>
      <c r="D28" s="52">
        <v>1400</v>
      </c>
      <c r="E28" s="52"/>
      <c r="F28" s="62">
        <f t="shared" si="5"/>
        <v>0</v>
      </c>
      <c r="G28" s="53" t="s">
        <v>1</v>
      </c>
    </row>
    <row r="29" spans="1:7" ht="42" outlineLevel="2" x14ac:dyDescent="0.25">
      <c r="A29" s="61" t="s">
        <v>391</v>
      </c>
      <c r="B29" s="51" t="s">
        <v>643</v>
      </c>
      <c r="C29" s="61" t="s">
        <v>350</v>
      </c>
      <c r="D29" s="52">
        <v>1400</v>
      </c>
      <c r="E29" s="52"/>
      <c r="F29" s="62">
        <f t="shared" ref="F29" si="6">D29*E29</f>
        <v>0</v>
      </c>
      <c r="G29" s="53" t="s">
        <v>1</v>
      </c>
    </row>
    <row r="30" spans="1:7" outlineLevel="1" x14ac:dyDescent="0.25">
      <c r="A30" s="77" t="s">
        <v>310</v>
      </c>
      <c r="B30" s="57" t="s">
        <v>361</v>
      </c>
      <c r="C30" s="71" t="s">
        <v>1</v>
      </c>
      <c r="D30" s="58"/>
      <c r="E30" s="58"/>
      <c r="F30" s="59">
        <f>SUM(F31)</f>
        <v>0</v>
      </c>
      <c r="G30" s="60" t="s">
        <v>1</v>
      </c>
    </row>
    <row r="31" spans="1:7" ht="21" outlineLevel="2" x14ac:dyDescent="0.25">
      <c r="A31" s="61" t="s">
        <v>409</v>
      </c>
      <c r="B31" s="51" t="s">
        <v>362</v>
      </c>
      <c r="C31" s="61" t="s">
        <v>37</v>
      </c>
      <c r="D31" s="52">
        <v>1</v>
      </c>
      <c r="E31" s="52"/>
      <c r="F31" s="62">
        <f t="shared" ref="F31" si="7">D31*E31</f>
        <v>0</v>
      </c>
      <c r="G31" s="53" t="s">
        <v>1</v>
      </c>
    </row>
    <row r="32" spans="1:7" ht="36" customHeight="1" x14ac:dyDescent="0.25">
      <c r="A32" s="214" t="s">
        <v>2169</v>
      </c>
      <c r="B32" s="215"/>
      <c r="C32" s="74"/>
      <c r="D32" s="74"/>
      <c r="E32" s="74"/>
      <c r="F32" s="134">
        <f>F30+F21+F13+F10+F5</f>
        <v>0</v>
      </c>
      <c r="G32" s="74"/>
    </row>
    <row r="33" spans="6:6" x14ac:dyDescent="0.25">
      <c r="F33" s="63"/>
    </row>
  </sheetData>
  <mergeCells count="3">
    <mergeCell ref="A3:G3"/>
    <mergeCell ref="A32:B32"/>
    <mergeCell ref="B2:F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9CCFF"/>
  </sheetPr>
  <dimension ref="A1:G18"/>
  <sheetViews>
    <sheetView zoomScale="85" zoomScaleNormal="85" workbookViewId="0">
      <selection activeCell="K37" sqref="K37"/>
    </sheetView>
  </sheetViews>
  <sheetFormatPr defaultColWidth="9.140625" defaultRowHeight="10.5" outlineLevelRow="2" x14ac:dyDescent="0.25"/>
  <cols>
    <col min="1" max="1" width="6" style="55" customWidth="1"/>
    <col min="2" max="2" width="48.28515625" style="45" customWidth="1"/>
    <col min="3" max="3" width="11" style="55" customWidth="1"/>
    <col min="4" max="4" width="12.42578125" style="45" bestFit="1" customWidth="1"/>
    <col min="5" max="5" width="13.28515625" style="45" customWidth="1"/>
    <col min="6" max="6" width="15.5703125" style="63" customWidth="1"/>
    <col min="7" max="7" width="20.140625" style="45" customWidth="1"/>
    <col min="8" max="16384" width="9.140625" style="45"/>
  </cols>
  <sheetData>
    <row r="1" spans="1:7" ht="19.5" customHeight="1" x14ac:dyDescent="0.25">
      <c r="A1" s="105"/>
      <c r="B1" s="106" t="s">
        <v>1864</v>
      </c>
      <c r="C1" s="105"/>
      <c r="D1" s="44"/>
      <c r="E1" s="44"/>
      <c r="F1" s="78"/>
      <c r="G1" s="78"/>
    </row>
    <row r="2" spans="1:7" ht="19.5" customHeight="1" x14ac:dyDescent="0.25">
      <c r="A2" s="54"/>
      <c r="B2" s="202" t="s">
        <v>2170</v>
      </c>
      <c r="C2" s="202"/>
      <c r="D2" s="202"/>
      <c r="E2" s="202"/>
      <c r="F2" s="202"/>
      <c r="G2" s="78"/>
    </row>
    <row r="3" spans="1:7" ht="16.5" customHeight="1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ht="21" x14ac:dyDescent="0.2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77" t="s">
        <v>248</v>
      </c>
      <c r="B5" s="57" t="s">
        <v>644</v>
      </c>
      <c r="C5" s="71" t="s">
        <v>1</v>
      </c>
      <c r="D5" s="58"/>
      <c r="E5" s="58"/>
      <c r="F5" s="59">
        <f>SUM(F6:F15)</f>
        <v>0</v>
      </c>
      <c r="G5" s="60" t="s">
        <v>1</v>
      </c>
    </row>
    <row r="6" spans="1:7" ht="31.5" outlineLevel="2" x14ac:dyDescent="0.25">
      <c r="A6" s="61" t="s">
        <v>61</v>
      </c>
      <c r="B6" s="51" t="s">
        <v>645</v>
      </c>
      <c r="C6" s="61" t="s">
        <v>5</v>
      </c>
      <c r="D6" s="52">
        <v>3500</v>
      </c>
      <c r="E6" s="52"/>
      <c r="F6" s="62">
        <f t="shared" ref="F6:F14" si="0">D6*E6</f>
        <v>0</v>
      </c>
      <c r="G6" s="53" t="s">
        <v>1</v>
      </c>
    </row>
    <row r="7" spans="1:7" outlineLevel="2" x14ac:dyDescent="0.25">
      <c r="A7" s="61" t="s">
        <v>243</v>
      </c>
      <c r="B7" s="51" t="s">
        <v>289</v>
      </c>
      <c r="C7" s="61" t="s">
        <v>30</v>
      </c>
      <c r="D7" s="52">
        <v>3.15</v>
      </c>
      <c r="E7" s="52"/>
      <c r="F7" s="62">
        <f t="shared" si="0"/>
        <v>0</v>
      </c>
      <c r="G7" s="53" t="s">
        <v>1</v>
      </c>
    </row>
    <row r="8" spans="1:7" outlineLevel="2" x14ac:dyDescent="0.25">
      <c r="A8" s="61" t="s">
        <v>244</v>
      </c>
      <c r="B8" s="51" t="s">
        <v>646</v>
      </c>
      <c r="C8" s="61" t="s">
        <v>5</v>
      </c>
      <c r="D8" s="52">
        <v>3500</v>
      </c>
      <c r="E8" s="52"/>
      <c r="F8" s="62">
        <f t="shared" si="0"/>
        <v>0</v>
      </c>
      <c r="G8" s="53" t="s">
        <v>1</v>
      </c>
    </row>
    <row r="9" spans="1:7" ht="21" outlineLevel="2" x14ac:dyDescent="0.25">
      <c r="A9" s="61" t="s">
        <v>245</v>
      </c>
      <c r="B9" s="51" t="s">
        <v>647</v>
      </c>
      <c r="C9" s="61" t="s">
        <v>5</v>
      </c>
      <c r="D9" s="52">
        <v>2628</v>
      </c>
      <c r="E9" s="52"/>
      <c r="F9" s="62">
        <f t="shared" si="0"/>
        <v>0</v>
      </c>
      <c r="G9" s="53" t="s">
        <v>1</v>
      </c>
    </row>
    <row r="10" spans="1:7" ht="21" outlineLevel="2" x14ac:dyDescent="0.25">
      <c r="A10" s="61" t="s">
        <v>246</v>
      </c>
      <c r="B10" s="51" t="s">
        <v>648</v>
      </c>
      <c r="C10" s="61" t="s">
        <v>5</v>
      </c>
      <c r="D10" s="52">
        <v>110</v>
      </c>
      <c r="E10" s="52"/>
      <c r="F10" s="62">
        <f t="shared" si="0"/>
        <v>0</v>
      </c>
      <c r="G10" s="53" t="s">
        <v>1</v>
      </c>
    </row>
    <row r="11" spans="1:7" ht="31.5" outlineLevel="2" x14ac:dyDescent="0.25">
      <c r="A11" s="61" t="s">
        <v>247</v>
      </c>
      <c r="B11" s="51" t="s">
        <v>649</v>
      </c>
      <c r="C11" s="61" t="s">
        <v>5</v>
      </c>
      <c r="D11" s="52">
        <v>1100</v>
      </c>
      <c r="E11" s="52"/>
      <c r="F11" s="62">
        <f t="shared" si="0"/>
        <v>0</v>
      </c>
      <c r="G11" s="53" t="s">
        <v>1</v>
      </c>
    </row>
    <row r="12" spans="1:7" ht="31.5" outlineLevel="2" x14ac:dyDescent="0.25">
      <c r="A12" s="61" t="s">
        <v>363</v>
      </c>
      <c r="B12" s="51" t="s">
        <v>650</v>
      </c>
      <c r="C12" s="61" t="s">
        <v>5</v>
      </c>
      <c r="D12" s="52">
        <v>55</v>
      </c>
      <c r="E12" s="52"/>
      <c r="F12" s="62">
        <f t="shared" si="0"/>
        <v>0</v>
      </c>
      <c r="G12" s="53" t="s">
        <v>1</v>
      </c>
    </row>
    <row r="13" spans="1:7" ht="31.5" outlineLevel="2" x14ac:dyDescent="0.25">
      <c r="A13" s="61" t="s">
        <v>364</v>
      </c>
      <c r="B13" s="51" t="s">
        <v>651</v>
      </c>
      <c r="C13" s="61" t="s">
        <v>5</v>
      </c>
      <c r="D13" s="52">
        <v>265</v>
      </c>
      <c r="E13" s="52"/>
      <c r="F13" s="62">
        <f t="shared" si="0"/>
        <v>0</v>
      </c>
      <c r="G13" s="53" t="s">
        <v>1</v>
      </c>
    </row>
    <row r="14" spans="1:7" ht="30.75" customHeight="1" outlineLevel="2" x14ac:dyDescent="0.25">
      <c r="A14" s="61" t="s">
        <v>365</v>
      </c>
      <c r="B14" s="51" t="s">
        <v>652</v>
      </c>
      <c r="C14" s="61" t="s">
        <v>18</v>
      </c>
      <c r="D14" s="52">
        <v>185</v>
      </c>
      <c r="E14" s="52"/>
      <c r="F14" s="62">
        <f t="shared" si="0"/>
        <v>0</v>
      </c>
      <c r="G14" s="53" t="s">
        <v>1</v>
      </c>
    </row>
    <row r="15" spans="1:7" ht="28.5" customHeight="1" outlineLevel="2" x14ac:dyDescent="0.25">
      <c r="A15" s="61" t="s">
        <v>366</v>
      </c>
      <c r="B15" s="51" t="s">
        <v>653</v>
      </c>
      <c r="C15" s="61" t="s">
        <v>18</v>
      </c>
      <c r="D15" s="52">
        <v>8</v>
      </c>
      <c r="E15" s="52"/>
      <c r="F15" s="62">
        <f t="shared" ref="F15" si="1">D15*E15</f>
        <v>0</v>
      </c>
      <c r="G15" s="53" t="s">
        <v>1</v>
      </c>
    </row>
    <row r="16" spans="1:7" outlineLevel="1" x14ac:dyDescent="0.25">
      <c r="A16" s="77" t="s">
        <v>265</v>
      </c>
      <c r="B16" s="57" t="s">
        <v>361</v>
      </c>
      <c r="C16" s="71" t="s">
        <v>1</v>
      </c>
      <c r="D16" s="58"/>
      <c r="E16" s="58"/>
      <c r="F16" s="59">
        <f>SUM(F17)</f>
        <v>0</v>
      </c>
      <c r="G16" s="60" t="s">
        <v>1</v>
      </c>
    </row>
    <row r="17" spans="1:7" ht="21" outlineLevel="2" x14ac:dyDescent="0.25">
      <c r="A17" s="61" t="s">
        <v>47</v>
      </c>
      <c r="B17" s="51" t="s">
        <v>362</v>
      </c>
      <c r="C17" s="61" t="s">
        <v>37</v>
      </c>
      <c r="D17" s="52">
        <v>1</v>
      </c>
      <c r="E17" s="52"/>
      <c r="F17" s="62">
        <f t="shared" ref="F17" si="2">D17*E17</f>
        <v>0</v>
      </c>
      <c r="G17" s="53" t="s">
        <v>1</v>
      </c>
    </row>
    <row r="18" spans="1:7" ht="21.75" customHeight="1" x14ac:dyDescent="0.25">
      <c r="A18" s="214" t="s">
        <v>2173</v>
      </c>
      <c r="B18" s="215"/>
      <c r="C18" s="74"/>
      <c r="D18" s="74"/>
      <c r="E18" s="74"/>
      <c r="F18" s="134">
        <f>F16+F5</f>
        <v>0</v>
      </c>
      <c r="G18" s="74"/>
    </row>
  </sheetData>
  <mergeCells count="3">
    <mergeCell ref="B2:F2"/>
    <mergeCell ref="A3:G3"/>
    <mergeCell ref="A18:B1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9CCFF"/>
  </sheetPr>
  <dimension ref="A1:G40"/>
  <sheetViews>
    <sheetView zoomScale="85" zoomScaleNormal="85" workbookViewId="0">
      <selection activeCell="A3" sqref="A3:G3"/>
    </sheetView>
  </sheetViews>
  <sheetFormatPr defaultColWidth="9.140625" defaultRowHeight="10.5" outlineLevelRow="2" x14ac:dyDescent="0.25"/>
  <cols>
    <col min="1" max="1" width="6" style="55" customWidth="1"/>
    <col min="2" max="2" width="47.140625" style="45" customWidth="1"/>
    <col min="3" max="3" width="11" style="55" customWidth="1"/>
    <col min="4" max="4" width="11" style="45" bestFit="1" customWidth="1"/>
    <col min="5" max="5" width="13.42578125" style="45" customWidth="1"/>
    <col min="6" max="6" width="16.7109375" style="45" customWidth="1"/>
    <col min="7" max="10" width="19.42578125" style="45" customWidth="1"/>
    <col min="11" max="16384" width="9.140625" style="45"/>
  </cols>
  <sheetData>
    <row r="1" spans="1:7" ht="23.25" customHeight="1" x14ac:dyDescent="0.25">
      <c r="A1" s="105"/>
      <c r="B1" s="106" t="s">
        <v>1864</v>
      </c>
      <c r="C1" s="105"/>
      <c r="D1" s="44"/>
      <c r="E1" s="44"/>
      <c r="F1" s="78"/>
      <c r="G1" s="78"/>
    </row>
    <row r="2" spans="1:7" ht="22.5" customHeight="1" x14ac:dyDescent="0.25">
      <c r="A2" s="54"/>
      <c r="B2" s="202" t="s">
        <v>2171</v>
      </c>
      <c r="C2" s="202"/>
      <c r="D2" s="202"/>
      <c r="E2" s="202"/>
      <c r="F2" s="202"/>
      <c r="G2" s="78"/>
    </row>
    <row r="3" spans="1:7" ht="11.25" x14ac:dyDescent="0.25">
      <c r="A3" s="212" t="s">
        <v>2316</v>
      </c>
      <c r="B3" s="212"/>
      <c r="C3" s="212"/>
      <c r="D3" s="212"/>
      <c r="E3" s="212"/>
      <c r="F3" s="212"/>
      <c r="G3" s="212"/>
    </row>
    <row r="4" spans="1:7" ht="30" customHeight="1" x14ac:dyDescent="0.2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77" t="s">
        <v>248</v>
      </c>
      <c r="B5" s="57" t="s">
        <v>451</v>
      </c>
      <c r="C5" s="71" t="s">
        <v>1</v>
      </c>
      <c r="D5" s="58"/>
      <c r="E5" s="58"/>
      <c r="F5" s="59">
        <f>SUM(F6)</f>
        <v>0</v>
      </c>
      <c r="G5" s="60" t="s">
        <v>1</v>
      </c>
    </row>
    <row r="6" spans="1:7" ht="21" outlineLevel="2" x14ac:dyDescent="0.25">
      <c r="A6" s="61" t="s">
        <v>61</v>
      </c>
      <c r="B6" s="51" t="s">
        <v>452</v>
      </c>
      <c r="C6" s="61" t="s">
        <v>18</v>
      </c>
      <c r="D6" s="52">
        <v>55</v>
      </c>
      <c r="E6" s="52"/>
      <c r="F6" s="62">
        <f t="shared" ref="F6" si="0">D6*E6</f>
        <v>0</v>
      </c>
      <c r="G6" s="53" t="s">
        <v>1</v>
      </c>
    </row>
    <row r="7" spans="1:7" outlineLevel="1" x14ac:dyDescent="0.25">
      <c r="A7" s="77" t="s">
        <v>265</v>
      </c>
      <c r="B7" s="57" t="s">
        <v>453</v>
      </c>
      <c r="C7" s="71" t="s">
        <v>1</v>
      </c>
      <c r="D7" s="58"/>
      <c r="E7" s="58"/>
      <c r="F7" s="59">
        <f>SUM(F8:F9)</f>
        <v>0</v>
      </c>
      <c r="G7" s="60" t="s">
        <v>1</v>
      </c>
    </row>
    <row r="8" spans="1:7" outlineLevel="2" x14ac:dyDescent="0.25">
      <c r="A8" s="61" t="s">
        <v>47</v>
      </c>
      <c r="B8" s="51" t="s">
        <v>454</v>
      </c>
      <c r="C8" s="61" t="s">
        <v>18</v>
      </c>
      <c r="D8" s="52">
        <v>1</v>
      </c>
      <c r="E8" s="52"/>
      <c r="F8" s="62">
        <f t="shared" ref="F8:F9" si="1">D8*E8</f>
        <v>0</v>
      </c>
      <c r="G8" s="53" t="s">
        <v>1</v>
      </c>
    </row>
    <row r="9" spans="1:7" outlineLevel="2" x14ac:dyDescent="0.25">
      <c r="A9" s="61" t="s">
        <v>372</v>
      </c>
      <c r="B9" s="51" t="s">
        <v>455</v>
      </c>
      <c r="C9" s="61" t="s">
        <v>18</v>
      </c>
      <c r="D9" s="52">
        <v>55</v>
      </c>
      <c r="E9" s="52"/>
      <c r="F9" s="62">
        <f t="shared" si="1"/>
        <v>0</v>
      </c>
      <c r="G9" s="53" t="s">
        <v>1</v>
      </c>
    </row>
    <row r="10" spans="1:7" outlineLevel="1" x14ac:dyDescent="0.25">
      <c r="A10" s="77" t="s">
        <v>272</v>
      </c>
      <c r="B10" s="57" t="s">
        <v>456</v>
      </c>
      <c r="C10" s="71" t="s">
        <v>1</v>
      </c>
      <c r="D10" s="58"/>
      <c r="E10" s="58"/>
      <c r="F10" s="59">
        <f>SUM(F11:F18)</f>
        <v>0</v>
      </c>
      <c r="G10" s="60" t="s">
        <v>1</v>
      </c>
    </row>
    <row r="11" spans="1:7" ht="31.5" outlineLevel="2" x14ac:dyDescent="0.25">
      <c r="A11" s="61" t="s">
        <v>45</v>
      </c>
      <c r="B11" s="51" t="s">
        <v>457</v>
      </c>
      <c r="C11" s="61" t="s">
        <v>5</v>
      </c>
      <c r="D11" s="52">
        <v>20</v>
      </c>
      <c r="E11" s="52"/>
      <c r="F11" s="62">
        <f t="shared" ref="F11:F18" si="2">D11*E11</f>
        <v>0</v>
      </c>
      <c r="G11" s="53" t="s">
        <v>1</v>
      </c>
    </row>
    <row r="12" spans="1:7" ht="31.5" outlineLevel="2" x14ac:dyDescent="0.25">
      <c r="A12" s="61" t="s">
        <v>376</v>
      </c>
      <c r="B12" s="51" t="s">
        <v>458</v>
      </c>
      <c r="C12" s="61" t="s">
        <v>5</v>
      </c>
      <c r="D12" s="52">
        <v>60</v>
      </c>
      <c r="E12" s="52"/>
      <c r="F12" s="62">
        <f t="shared" si="2"/>
        <v>0</v>
      </c>
      <c r="G12" s="53" t="s">
        <v>1</v>
      </c>
    </row>
    <row r="13" spans="1:7" ht="31.5" outlineLevel="2" x14ac:dyDescent="0.25">
      <c r="A13" s="61" t="s">
        <v>377</v>
      </c>
      <c r="B13" s="51" t="s">
        <v>459</v>
      </c>
      <c r="C13" s="61" t="s">
        <v>5</v>
      </c>
      <c r="D13" s="52">
        <v>800</v>
      </c>
      <c r="E13" s="52"/>
      <c r="F13" s="62">
        <f t="shared" si="2"/>
        <v>0</v>
      </c>
      <c r="G13" s="53" t="s">
        <v>1</v>
      </c>
    </row>
    <row r="14" spans="1:7" ht="21" outlineLevel="2" x14ac:dyDescent="0.25">
      <c r="A14" s="61" t="s">
        <v>378</v>
      </c>
      <c r="B14" s="51" t="s">
        <v>460</v>
      </c>
      <c r="C14" s="61" t="s">
        <v>5</v>
      </c>
      <c r="D14" s="52">
        <v>185</v>
      </c>
      <c r="E14" s="52"/>
      <c r="F14" s="62">
        <f t="shared" si="2"/>
        <v>0</v>
      </c>
      <c r="G14" s="53" t="s">
        <v>1</v>
      </c>
    </row>
    <row r="15" spans="1:7" ht="31.5" outlineLevel="2" x14ac:dyDescent="0.25">
      <c r="A15" s="61" t="s">
        <v>379</v>
      </c>
      <c r="B15" s="51" t="s">
        <v>461</v>
      </c>
      <c r="C15" s="61" t="s">
        <v>18</v>
      </c>
      <c r="D15" s="52">
        <v>16</v>
      </c>
      <c r="E15" s="52"/>
      <c r="F15" s="62">
        <f t="shared" si="2"/>
        <v>0</v>
      </c>
      <c r="G15" s="53" t="s">
        <v>1</v>
      </c>
    </row>
    <row r="16" spans="1:7" ht="31.5" outlineLevel="2" x14ac:dyDescent="0.25">
      <c r="A16" s="61" t="s">
        <v>380</v>
      </c>
      <c r="B16" s="51" t="s">
        <v>462</v>
      </c>
      <c r="C16" s="61" t="s">
        <v>18</v>
      </c>
      <c r="D16" s="52">
        <v>4</v>
      </c>
      <c r="E16" s="52"/>
      <c r="F16" s="62">
        <f t="shared" si="2"/>
        <v>0</v>
      </c>
      <c r="G16" s="53" t="s">
        <v>1</v>
      </c>
    </row>
    <row r="17" spans="1:7" ht="21" outlineLevel="2" x14ac:dyDescent="0.25">
      <c r="A17" s="61" t="s">
        <v>381</v>
      </c>
      <c r="B17" s="51" t="s">
        <v>463</v>
      </c>
      <c r="C17" s="61" t="s">
        <v>18</v>
      </c>
      <c r="D17" s="52">
        <v>8</v>
      </c>
      <c r="E17" s="52"/>
      <c r="F17" s="62">
        <f t="shared" si="2"/>
        <v>0</v>
      </c>
      <c r="G17" s="53" t="s">
        <v>1</v>
      </c>
    </row>
    <row r="18" spans="1:7" ht="31.5" outlineLevel="2" x14ac:dyDescent="0.25">
      <c r="A18" s="61" t="s">
        <v>382</v>
      </c>
      <c r="B18" s="51" t="s">
        <v>464</v>
      </c>
      <c r="C18" s="61" t="s">
        <v>18</v>
      </c>
      <c r="D18" s="52">
        <v>8</v>
      </c>
      <c r="E18" s="52"/>
      <c r="F18" s="62">
        <f t="shared" si="2"/>
        <v>0</v>
      </c>
      <c r="G18" s="53" t="s">
        <v>1</v>
      </c>
    </row>
    <row r="19" spans="1:7" outlineLevel="1" x14ac:dyDescent="0.25">
      <c r="A19" s="77" t="s">
        <v>283</v>
      </c>
      <c r="B19" s="57" t="s">
        <v>465</v>
      </c>
      <c r="C19" s="71" t="s">
        <v>1</v>
      </c>
      <c r="D19" s="58"/>
      <c r="E19" s="58"/>
      <c r="F19" s="59">
        <f>SUM(F20:F21)</f>
        <v>0</v>
      </c>
      <c r="G19" s="60" t="s">
        <v>1</v>
      </c>
    </row>
    <row r="20" spans="1:7" ht="31.5" outlineLevel="2" x14ac:dyDescent="0.25">
      <c r="A20" s="61" t="s">
        <v>384</v>
      </c>
      <c r="B20" s="51" t="s">
        <v>466</v>
      </c>
      <c r="C20" s="61" t="s">
        <v>5</v>
      </c>
      <c r="D20" s="52">
        <v>316</v>
      </c>
      <c r="E20" s="52"/>
      <c r="F20" s="62">
        <f t="shared" ref="F20:F21" si="3">D20*E20</f>
        <v>0</v>
      </c>
      <c r="G20" s="53" t="s">
        <v>1</v>
      </c>
    </row>
    <row r="21" spans="1:7" ht="31.5" outlineLevel="2" x14ac:dyDescent="0.25">
      <c r="A21" s="61" t="s">
        <v>385</v>
      </c>
      <c r="B21" s="51" t="s">
        <v>467</v>
      </c>
      <c r="C21" s="61" t="s">
        <v>18</v>
      </c>
      <c r="D21" s="52">
        <v>26</v>
      </c>
      <c r="E21" s="52"/>
      <c r="F21" s="62">
        <f t="shared" si="3"/>
        <v>0</v>
      </c>
      <c r="G21" s="53" t="s">
        <v>1</v>
      </c>
    </row>
    <row r="22" spans="1:7" outlineLevel="1" x14ac:dyDescent="0.25">
      <c r="A22" s="77" t="s">
        <v>310</v>
      </c>
      <c r="B22" s="57" t="s">
        <v>468</v>
      </c>
      <c r="C22" s="71" t="s">
        <v>1</v>
      </c>
      <c r="D22" s="58"/>
      <c r="E22" s="58"/>
      <c r="F22" s="59">
        <f>SUM(F23:F24)</f>
        <v>0</v>
      </c>
      <c r="G22" s="60" t="s">
        <v>1</v>
      </c>
    </row>
    <row r="23" spans="1:7" ht="31.5" outlineLevel="2" x14ac:dyDescent="0.25">
      <c r="A23" s="61" t="s">
        <v>409</v>
      </c>
      <c r="B23" s="51" t="s">
        <v>469</v>
      </c>
      <c r="C23" s="61" t="s">
        <v>5</v>
      </c>
      <c r="D23" s="52">
        <v>40</v>
      </c>
      <c r="E23" s="52"/>
      <c r="F23" s="62">
        <f t="shared" ref="F23:F24" si="4">D23*E23</f>
        <v>0</v>
      </c>
      <c r="G23" s="53" t="s">
        <v>1</v>
      </c>
    </row>
    <row r="24" spans="1:7" ht="31.5" outlineLevel="2" x14ac:dyDescent="0.25">
      <c r="A24" s="61" t="s">
        <v>410</v>
      </c>
      <c r="B24" s="51" t="s">
        <v>470</v>
      </c>
      <c r="C24" s="61" t="s">
        <v>5</v>
      </c>
      <c r="D24" s="52">
        <v>25</v>
      </c>
      <c r="E24" s="52"/>
      <c r="F24" s="62">
        <f t="shared" si="4"/>
        <v>0</v>
      </c>
      <c r="G24" s="53" t="s">
        <v>1</v>
      </c>
    </row>
    <row r="25" spans="1:7" outlineLevel="1" x14ac:dyDescent="0.25">
      <c r="A25" s="77" t="s">
        <v>347</v>
      </c>
      <c r="B25" s="57" t="s">
        <v>471</v>
      </c>
      <c r="C25" s="71" t="s">
        <v>1</v>
      </c>
      <c r="D25" s="58"/>
      <c r="E25" s="58"/>
      <c r="F25" s="59">
        <f>SUM(F26:F30)</f>
        <v>0</v>
      </c>
      <c r="G25" s="60" t="s">
        <v>1</v>
      </c>
    </row>
    <row r="26" spans="1:7" outlineLevel="2" x14ac:dyDescent="0.25">
      <c r="A26" s="61" t="s">
        <v>438</v>
      </c>
      <c r="B26" s="51" t="s">
        <v>472</v>
      </c>
      <c r="C26" s="61" t="s">
        <v>37</v>
      </c>
      <c r="D26" s="52">
        <v>1</v>
      </c>
      <c r="E26" s="52"/>
      <c r="F26" s="62">
        <f t="shared" ref="F26:F30" si="5">D26*E26</f>
        <v>0</v>
      </c>
      <c r="G26" s="53" t="s">
        <v>1</v>
      </c>
    </row>
    <row r="27" spans="1:7" ht="21" outlineLevel="2" x14ac:dyDescent="0.25">
      <c r="A27" s="61" t="s">
        <v>439</v>
      </c>
      <c r="B27" s="51" t="s">
        <v>473</v>
      </c>
      <c r="C27" s="61" t="s">
        <v>18</v>
      </c>
      <c r="D27" s="52">
        <v>52</v>
      </c>
      <c r="E27" s="52"/>
      <c r="F27" s="62">
        <f t="shared" si="5"/>
        <v>0</v>
      </c>
      <c r="G27" s="53" t="s">
        <v>1</v>
      </c>
    </row>
    <row r="28" spans="1:7" ht="21" outlineLevel="2" x14ac:dyDescent="0.25">
      <c r="A28" s="61" t="s">
        <v>440</v>
      </c>
      <c r="B28" s="51" t="s">
        <v>474</v>
      </c>
      <c r="C28" s="61" t="s">
        <v>18</v>
      </c>
      <c r="D28" s="52">
        <v>52</v>
      </c>
      <c r="E28" s="52"/>
      <c r="F28" s="62">
        <f t="shared" si="5"/>
        <v>0</v>
      </c>
      <c r="G28" s="53" t="s">
        <v>1</v>
      </c>
    </row>
    <row r="29" spans="1:7" ht="31.5" outlineLevel="2" x14ac:dyDescent="0.25">
      <c r="A29" s="61" t="s">
        <v>441</v>
      </c>
      <c r="B29" s="51" t="s">
        <v>475</v>
      </c>
      <c r="C29" s="61" t="s">
        <v>18</v>
      </c>
      <c r="D29" s="52">
        <v>26</v>
      </c>
      <c r="E29" s="52"/>
      <c r="F29" s="62">
        <f t="shared" si="5"/>
        <v>0</v>
      </c>
      <c r="G29" s="53" t="s">
        <v>1</v>
      </c>
    </row>
    <row r="30" spans="1:7" ht="21" outlineLevel="2" x14ac:dyDescent="0.25">
      <c r="A30" s="61" t="s">
        <v>442</v>
      </c>
      <c r="B30" s="51" t="s">
        <v>476</v>
      </c>
      <c r="C30" s="61" t="s">
        <v>5</v>
      </c>
      <c r="D30" s="52">
        <v>26</v>
      </c>
      <c r="E30" s="52"/>
      <c r="F30" s="62">
        <f t="shared" si="5"/>
        <v>0</v>
      </c>
      <c r="G30" s="53" t="s">
        <v>1</v>
      </c>
    </row>
    <row r="31" spans="1:7" outlineLevel="1" x14ac:dyDescent="0.25">
      <c r="A31" s="77" t="s">
        <v>360</v>
      </c>
      <c r="B31" s="57" t="s">
        <v>477</v>
      </c>
      <c r="C31" s="71" t="s">
        <v>1</v>
      </c>
      <c r="D31" s="58"/>
      <c r="E31" s="58"/>
      <c r="F31" s="59">
        <f>SUM(F32)</f>
        <v>0</v>
      </c>
      <c r="G31" s="60" t="s">
        <v>1</v>
      </c>
    </row>
    <row r="32" spans="1:7" ht="31.5" outlineLevel="2" x14ac:dyDescent="0.25">
      <c r="A32" s="61" t="s">
        <v>446</v>
      </c>
      <c r="B32" s="51" t="s">
        <v>478</v>
      </c>
      <c r="C32" s="61" t="s">
        <v>37</v>
      </c>
      <c r="D32" s="52">
        <v>1</v>
      </c>
      <c r="E32" s="52"/>
      <c r="F32" s="62">
        <f t="shared" ref="F32" si="6">D32*E32</f>
        <v>0</v>
      </c>
      <c r="G32" s="53" t="s">
        <v>1</v>
      </c>
    </row>
    <row r="33" spans="1:7" outlineLevel="1" x14ac:dyDescent="0.25">
      <c r="A33" s="77" t="s">
        <v>479</v>
      </c>
      <c r="B33" s="57" t="s">
        <v>480</v>
      </c>
      <c r="C33" s="71" t="s">
        <v>1</v>
      </c>
      <c r="D33" s="58"/>
      <c r="E33" s="58"/>
      <c r="F33" s="59">
        <f>SUM(F34:F35)</f>
        <v>0</v>
      </c>
      <c r="G33" s="60" t="s">
        <v>1</v>
      </c>
    </row>
    <row r="34" spans="1:7" outlineLevel="2" x14ac:dyDescent="0.25">
      <c r="A34" s="61" t="s">
        <v>481</v>
      </c>
      <c r="B34" s="51" t="s">
        <v>482</v>
      </c>
      <c r="C34" s="61" t="s">
        <v>37</v>
      </c>
      <c r="D34" s="52">
        <v>1</v>
      </c>
      <c r="E34" s="52"/>
      <c r="F34" s="62">
        <f t="shared" ref="F34:F35" si="7">D34*E34</f>
        <v>0</v>
      </c>
      <c r="G34" s="53" t="s">
        <v>1</v>
      </c>
    </row>
    <row r="35" spans="1:7" outlineLevel="2" x14ac:dyDescent="0.25">
      <c r="A35" s="61" t="s">
        <v>483</v>
      </c>
      <c r="B35" s="51" t="s">
        <v>484</v>
      </c>
      <c r="C35" s="61" t="s">
        <v>37</v>
      </c>
      <c r="D35" s="52">
        <v>1</v>
      </c>
      <c r="E35" s="52"/>
      <c r="F35" s="62">
        <f t="shared" si="7"/>
        <v>0</v>
      </c>
      <c r="G35" s="53" t="s">
        <v>1</v>
      </c>
    </row>
    <row r="36" spans="1:7" ht="15" customHeight="1" outlineLevel="1" x14ac:dyDescent="0.25">
      <c r="A36" s="77" t="s">
        <v>485</v>
      </c>
      <c r="B36" s="57" t="s">
        <v>486</v>
      </c>
      <c r="C36" s="71" t="s">
        <v>1</v>
      </c>
      <c r="D36" s="58"/>
      <c r="E36" s="58"/>
      <c r="F36" s="59">
        <f>SUM(F37:F38)</f>
        <v>0</v>
      </c>
      <c r="G36" s="60" t="s">
        <v>1</v>
      </c>
    </row>
    <row r="37" spans="1:7" outlineLevel="2" x14ac:dyDescent="0.25">
      <c r="A37" s="61" t="s">
        <v>487</v>
      </c>
      <c r="B37" s="51" t="s">
        <v>488</v>
      </c>
      <c r="C37" s="61" t="s">
        <v>37</v>
      </c>
      <c r="D37" s="52">
        <v>1</v>
      </c>
      <c r="E37" s="52"/>
      <c r="F37" s="62">
        <f t="shared" ref="F37:F38" si="8">D37*E37</f>
        <v>0</v>
      </c>
      <c r="G37" s="53" t="s">
        <v>1</v>
      </c>
    </row>
    <row r="38" spans="1:7" outlineLevel="2" x14ac:dyDescent="0.25">
      <c r="A38" s="61" t="s">
        <v>489</v>
      </c>
      <c r="B38" s="51" t="s">
        <v>490</v>
      </c>
      <c r="C38" s="61" t="s">
        <v>37</v>
      </c>
      <c r="D38" s="52">
        <v>1</v>
      </c>
      <c r="E38" s="52"/>
      <c r="F38" s="62">
        <f t="shared" si="8"/>
        <v>0</v>
      </c>
      <c r="G38" s="53" t="s">
        <v>1</v>
      </c>
    </row>
    <row r="39" spans="1:7" ht="18" customHeight="1" x14ac:dyDescent="0.25">
      <c r="A39" s="214" t="s">
        <v>2172</v>
      </c>
      <c r="B39" s="215"/>
      <c r="C39" s="74"/>
      <c r="D39" s="74"/>
      <c r="E39" s="74"/>
      <c r="F39" s="134">
        <f>F36+F33+F31+F25+F22+F19+F10+F7+F5</f>
        <v>0</v>
      </c>
      <c r="G39" s="74"/>
    </row>
    <row r="40" spans="1:7" x14ac:dyDescent="0.25">
      <c r="F40" s="63"/>
    </row>
  </sheetData>
  <mergeCells count="3">
    <mergeCell ref="B2:F2"/>
    <mergeCell ref="A3:G3"/>
    <mergeCell ref="A39:B3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9CCFF"/>
  </sheetPr>
  <dimension ref="A1:G30"/>
  <sheetViews>
    <sheetView workbookViewId="0">
      <selection activeCell="A3" sqref="A3:G3"/>
    </sheetView>
  </sheetViews>
  <sheetFormatPr defaultColWidth="9.140625" defaultRowHeight="10.5" x14ac:dyDescent="0.15"/>
  <cols>
    <col min="1" max="1" width="7" style="37" customWidth="1"/>
    <col min="2" max="2" width="55.85546875" style="37" customWidth="1"/>
    <col min="3" max="3" width="9.28515625" style="37" customWidth="1"/>
    <col min="4" max="4" width="12.42578125" style="37" customWidth="1"/>
    <col min="5" max="5" width="15.5703125" style="37" customWidth="1"/>
    <col min="6" max="6" width="14.42578125" style="37" customWidth="1"/>
    <col min="7" max="7" width="17.42578125" style="37" customWidth="1"/>
    <col min="8" max="16384" width="9.140625" style="37"/>
  </cols>
  <sheetData>
    <row r="1" spans="1:7" ht="22.5" customHeight="1" x14ac:dyDescent="0.15">
      <c r="A1" s="105"/>
      <c r="B1" s="106" t="s">
        <v>1864</v>
      </c>
      <c r="C1" s="105"/>
      <c r="D1" s="44"/>
      <c r="E1" s="44"/>
      <c r="F1" s="78"/>
      <c r="G1" s="78"/>
    </row>
    <row r="2" spans="1:7" ht="24.75" customHeight="1" x14ac:dyDescent="0.15">
      <c r="A2" s="54"/>
      <c r="B2" s="202" t="s">
        <v>2277</v>
      </c>
      <c r="C2" s="202"/>
      <c r="D2" s="202"/>
      <c r="E2" s="202"/>
      <c r="F2" s="202"/>
      <c r="G2" s="78"/>
    </row>
    <row r="3" spans="1:7" ht="17.25" customHeight="1" x14ac:dyDescent="0.15">
      <c r="A3" s="212" t="s">
        <v>2316</v>
      </c>
      <c r="B3" s="212"/>
      <c r="C3" s="212"/>
      <c r="D3" s="212"/>
      <c r="E3" s="212"/>
      <c r="F3" s="212"/>
      <c r="G3" s="212"/>
    </row>
    <row r="4" spans="1:7" ht="26.25" customHeight="1" x14ac:dyDescent="0.15">
      <c r="A4" s="130" t="s">
        <v>43</v>
      </c>
      <c r="B4" s="131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8.75" customHeight="1" x14ac:dyDescent="0.15">
      <c r="A5" s="77" t="s">
        <v>248</v>
      </c>
      <c r="B5" s="57" t="s">
        <v>2276</v>
      </c>
      <c r="C5" s="71"/>
      <c r="D5" s="58"/>
      <c r="E5" s="58"/>
      <c r="F5" s="59"/>
      <c r="G5" s="60"/>
    </row>
    <row r="6" spans="1:7" ht="21" x14ac:dyDescent="0.15">
      <c r="A6" s="195" t="s">
        <v>61</v>
      </c>
      <c r="B6" s="56" t="s">
        <v>2279</v>
      </c>
      <c r="C6" s="195" t="s">
        <v>713</v>
      </c>
      <c r="D6" s="196">
        <v>50</v>
      </c>
      <c r="E6" s="196"/>
      <c r="F6" s="62">
        <f t="shared" ref="F6:F29" si="0">D6*E6</f>
        <v>0</v>
      </c>
      <c r="G6" s="198"/>
    </row>
    <row r="7" spans="1:7" x14ac:dyDescent="0.15">
      <c r="A7" s="195" t="s">
        <v>243</v>
      </c>
      <c r="B7" s="56" t="s">
        <v>2281</v>
      </c>
      <c r="C7" s="195" t="s">
        <v>758</v>
      </c>
      <c r="D7" s="196">
        <v>1</v>
      </c>
      <c r="E7" s="196"/>
      <c r="F7" s="62">
        <f t="shared" si="0"/>
        <v>0</v>
      </c>
      <c r="G7" s="197"/>
    </row>
    <row r="8" spans="1:7" x14ac:dyDescent="0.15">
      <c r="A8" s="195" t="s">
        <v>244</v>
      </c>
      <c r="B8" s="56" t="s">
        <v>2280</v>
      </c>
      <c r="C8" s="195" t="s">
        <v>657</v>
      </c>
      <c r="D8" s="196">
        <v>3</v>
      </c>
      <c r="E8" s="196"/>
      <c r="F8" s="62">
        <f t="shared" si="0"/>
        <v>0</v>
      </c>
      <c r="G8" s="198"/>
    </row>
    <row r="9" spans="1:7" x14ac:dyDescent="0.15">
      <c r="A9" s="195" t="s">
        <v>245</v>
      </c>
      <c r="B9" s="56" t="s">
        <v>2282</v>
      </c>
      <c r="C9" s="195" t="s">
        <v>5</v>
      </c>
      <c r="D9" s="196">
        <v>16</v>
      </c>
      <c r="E9" s="196"/>
      <c r="F9" s="62">
        <f t="shared" si="0"/>
        <v>0</v>
      </c>
      <c r="G9" s="198"/>
    </row>
    <row r="10" spans="1:7" x14ac:dyDescent="0.15">
      <c r="A10" s="195" t="s">
        <v>246</v>
      </c>
      <c r="B10" s="56" t="s">
        <v>2283</v>
      </c>
      <c r="C10" s="195" t="s">
        <v>5</v>
      </c>
      <c r="D10" s="196">
        <v>2.5</v>
      </c>
      <c r="E10" s="196"/>
      <c r="F10" s="62">
        <f t="shared" si="0"/>
        <v>0</v>
      </c>
      <c r="G10" s="197"/>
    </row>
    <row r="11" spans="1:7" ht="31.5" x14ac:dyDescent="0.15">
      <c r="A11" s="195" t="s">
        <v>247</v>
      </c>
      <c r="B11" s="56" t="s">
        <v>2284</v>
      </c>
      <c r="C11" s="195" t="s">
        <v>713</v>
      </c>
      <c r="D11" s="196">
        <v>9.6</v>
      </c>
      <c r="E11" s="196"/>
      <c r="F11" s="62">
        <f t="shared" si="0"/>
        <v>0</v>
      </c>
      <c r="G11" s="198"/>
    </row>
    <row r="12" spans="1:7" ht="21" x14ac:dyDescent="0.15">
      <c r="A12" s="195" t="s">
        <v>363</v>
      </c>
      <c r="B12" s="56" t="s">
        <v>2285</v>
      </c>
      <c r="C12" s="195" t="s">
        <v>713</v>
      </c>
      <c r="D12" s="196">
        <v>61.75</v>
      </c>
      <c r="E12" s="196"/>
      <c r="F12" s="62">
        <f t="shared" si="0"/>
        <v>0</v>
      </c>
      <c r="G12" s="198"/>
    </row>
    <row r="13" spans="1:7" ht="21" x14ac:dyDescent="0.15">
      <c r="A13" s="195" t="s">
        <v>364</v>
      </c>
      <c r="B13" s="56" t="s">
        <v>2286</v>
      </c>
      <c r="C13" s="195" t="s">
        <v>30</v>
      </c>
      <c r="D13" s="196">
        <v>9.26</v>
      </c>
      <c r="E13" s="196"/>
      <c r="F13" s="62">
        <f t="shared" si="0"/>
        <v>0</v>
      </c>
      <c r="G13" s="198"/>
    </row>
    <row r="14" spans="1:7" ht="21.75" customHeight="1" x14ac:dyDescent="0.15">
      <c r="A14" s="195" t="s">
        <v>365</v>
      </c>
      <c r="B14" s="56" t="s">
        <v>2287</v>
      </c>
      <c r="C14" s="195" t="s">
        <v>30</v>
      </c>
      <c r="D14" s="196">
        <v>0.88</v>
      </c>
      <c r="E14" s="196"/>
      <c r="F14" s="62">
        <f t="shared" si="0"/>
        <v>0</v>
      </c>
      <c r="G14" s="198"/>
    </row>
    <row r="15" spans="1:7" ht="21" x14ac:dyDescent="0.15">
      <c r="A15" s="195" t="s">
        <v>366</v>
      </c>
      <c r="B15" s="56" t="s">
        <v>2288</v>
      </c>
      <c r="C15" s="195" t="s">
        <v>713</v>
      </c>
      <c r="D15" s="196">
        <v>9.44</v>
      </c>
      <c r="E15" s="196"/>
      <c r="F15" s="62">
        <f t="shared" si="0"/>
        <v>0</v>
      </c>
      <c r="G15" s="198"/>
    </row>
    <row r="16" spans="1:7" ht="21" x14ac:dyDescent="0.15">
      <c r="A16" s="195" t="s">
        <v>367</v>
      </c>
      <c r="B16" s="56" t="s">
        <v>2289</v>
      </c>
      <c r="C16" s="195" t="s">
        <v>713</v>
      </c>
      <c r="D16" s="196">
        <v>3</v>
      </c>
      <c r="E16" s="196"/>
      <c r="F16" s="62">
        <f t="shared" si="0"/>
        <v>0</v>
      </c>
      <c r="G16" s="198"/>
    </row>
    <row r="17" spans="1:7" ht="21" x14ac:dyDescent="0.15">
      <c r="A17" s="195" t="s">
        <v>368</v>
      </c>
      <c r="B17" s="56" t="s">
        <v>2290</v>
      </c>
      <c r="C17" s="195" t="s">
        <v>713</v>
      </c>
      <c r="D17" s="196">
        <v>11.02</v>
      </c>
      <c r="E17" s="196"/>
      <c r="F17" s="62">
        <f t="shared" si="0"/>
        <v>0</v>
      </c>
      <c r="G17" s="198"/>
    </row>
    <row r="18" spans="1:7" ht="21" x14ac:dyDescent="0.15">
      <c r="A18" s="195" t="s">
        <v>369</v>
      </c>
      <c r="B18" s="56" t="s">
        <v>2291</v>
      </c>
      <c r="C18" s="195" t="s">
        <v>657</v>
      </c>
      <c r="D18" s="196">
        <v>8</v>
      </c>
      <c r="E18" s="196"/>
      <c r="F18" s="62">
        <f t="shared" si="0"/>
        <v>0</v>
      </c>
      <c r="G18" s="198"/>
    </row>
    <row r="19" spans="1:7" ht="21" x14ac:dyDescent="0.15">
      <c r="A19" s="195" t="s">
        <v>370</v>
      </c>
      <c r="B19" s="56" t="s">
        <v>2292</v>
      </c>
      <c r="C19" s="195" t="s">
        <v>30</v>
      </c>
      <c r="D19" s="196">
        <v>18.54</v>
      </c>
      <c r="E19" s="196"/>
      <c r="F19" s="62">
        <f t="shared" si="0"/>
        <v>0</v>
      </c>
      <c r="G19" s="197"/>
    </row>
    <row r="20" spans="1:7" x14ac:dyDescent="0.15">
      <c r="A20" s="195" t="s">
        <v>371</v>
      </c>
      <c r="B20" s="56" t="s">
        <v>2293</v>
      </c>
      <c r="C20" s="195" t="s">
        <v>30</v>
      </c>
      <c r="D20" s="196">
        <v>6.68</v>
      </c>
      <c r="E20" s="196"/>
      <c r="F20" s="62">
        <f t="shared" si="0"/>
        <v>0</v>
      </c>
      <c r="G20" s="198"/>
    </row>
    <row r="21" spans="1:7" ht="31.5" x14ac:dyDescent="0.15">
      <c r="A21" s="195" t="s">
        <v>1414</v>
      </c>
      <c r="B21" s="56" t="s">
        <v>2294</v>
      </c>
      <c r="C21" s="195" t="s">
        <v>30</v>
      </c>
      <c r="D21" s="196">
        <v>73.540000000000006</v>
      </c>
      <c r="E21" s="196"/>
      <c r="F21" s="62">
        <f t="shared" si="0"/>
        <v>0</v>
      </c>
      <c r="G21" s="198"/>
    </row>
    <row r="22" spans="1:7" ht="21" x14ac:dyDescent="0.15">
      <c r="A22" s="195" t="s">
        <v>1416</v>
      </c>
      <c r="B22" s="56" t="s">
        <v>2295</v>
      </c>
      <c r="C22" s="195" t="s">
        <v>30</v>
      </c>
      <c r="D22" s="196">
        <v>16.010000000000002</v>
      </c>
      <c r="E22" s="196"/>
      <c r="F22" s="62">
        <f t="shared" si="0"/>
        <v>0</v>
      </c>
      <c r="G22" s="197"/>
    </row>
    <row r="23" spans="1:7" ht="21" x14ac:dyDescent="0.15">
      <c r="A23" s="195" t="s">
        <v>1418</v>
      </c>
      <c r="B23" s="56" t="s">
        <v>2296</v>
      </c>
      <c r="C23" s="195" t="s">
        <v>30</v>
      </c>
      <c r="D23" s="196">
        <v>89.55</v>
      </c>
      <c r="E23" s="196"/>
      <c r="F23" s="62">
        <f t="shared" si="0"/>
        <v>0</v>
      </c>
      <c r="G23" s="198"/>
    </row>
    <row r="24" spans="1:7" ht="21" x14ac:dyDescent="0.15">
      <c r="A24" s="195" t="s">
        <v>1420</v>
      </c>
      <c r="B24" s="56" t="s">
        <v>2297</v>
      </c>
      <c r="C24" s="195" t="s">
        <v>30</v>
      </c>
      <c r="D24" s="196">
        <v>16.010000000000002</v>
      </c>
      <c r="E24" s="196"/>
      <c r="F24" s="62">
        <f t="shared" si="0"/>
        <v>0</v>
      </c>
      <c r="G24" s="198"/>
    </row>
    <row r="25" spans="1:7" ht="31.5" x14ac:dyDescent="0.15">
      <c r="A25" s="195" t="s">
        <v>1422</v>
      </c>
      <c r="B25" s="56" t="s">
        <v>2298</v>
      </c>
      <c r="C25" s="195" t="s">
        <v>1430</v>
      </c>
      <c r="D25" s="196">
        <v>0.65</v>
      </c>
      <c r="E25" s="196"/>
      <c r="F25" s="62">
        <f t="shared" si="0"/>
        <v>0</v>
      </c>
      <c r="G25" s="197"/>
    </row>
    <row r="26" spans="1:7" ht="31.5" x14ac:dyDescent="0.15">
      <c r="A26" s="195" t="s">
        <v>1424</v>
      </c>
      <c r="B26" s="56" t="s">
        <v>2299</v>
      </c>
      <c r="C26" s="195" t="s">
        <v>1430</v>
      </c>
      <c r="D26" s="196">
        <v>6.5000000000000002E-2</v>
      </c>
      <c r="E26" s="196"/>
      <c r="F26" s="62">
        <f t="shared" si="0"/>
        <v>0</v>
      </c>
      <c r="G26" s="198"/>
    </row>
    <row r="27" spans="1:7" ht="52.5" x14ac:dyDescent="0.15">
      <c r="A27" s="195" t="s">
        <v>1426</v>
      </c>
      <c r="B27" s="56" t="s">
        <v>2300</v>
      </c>
      <c r="C27" s="195" t="s">
        <v>30</v>
      </c>
      <c r="D27" s="196">
        <v>38.65</v>
      </c>
      <c r="E27" s="196"/>
      <c r="F27" s="62">
        <f t="shared" si="0"/>
        <v>0</v>
      </c>
      <c r="G27" s="198"/>
    </row>
    <row r="28" spans="1:7" ht="42" x14ac:dyDescent="0.15">
      <c r="A28" s="195" t="s">
        <v>1428</v>
      </c>
      <c r="B28" s="56" t="s">
        <v>2301</v>
      </c>
      <c r="C28" s="195" t="s">
        <v>30</v>
      </c>
      <c r="D28" s="196">
        <v>38.65</v>
      </c>
      <c r="E28" s="196"/>
      <c r="F28" s="62">
        <f t="shared" si="0"/>
        <v>0</v>
      </c>
      <c r="G28" s="198"/>
    </row>
    <row r="29" spans="1:7" ht="16.5" customHeight="1" x14ac:dyDescent="0.15">
      <c r="A29" s="195" t="s">
        <v>1431</v>
      </c>
      <c r="B29" s="56" t="s">
        <v>2302</v>
      </c>
      <c r="C29" s="195" t="s">
        <v>30</v>
      </c>
      <c r="D29" s="196">
        <v>38.65</v>
      </c>
      <c r="E29" s="196"/>
      <c r="F29" s="62">
        <f t="shared" si="0"/>
        <v>0</v>
      </c>
      <c r="G29" s="198"/>
    </row>
    <row r="30" spans="1:7" ht="15" customHeight="1" x14ac:dyDescent="0.15">
      <c r="A30" s="209" t="s">
        <v>2278</v>
      </c>
      <c r="B30" s="210"/>
      <c r="C30" s="74"/>
      <c r="D30" s="74"/>
      <c r="E30" s="74"/>
      <c r="F30" s="134">
        <f>SUM(F6:F29)</f>
        <v>0</v>
      </c>
      <c r="G30" s="74"/>
    </row>
  </sheetData>
  <mergeCells count="3">
    <mergeCell ref="B2:F2"/>
    <mergeCell ref="A3:G3"/>
    <mergeCell ref="A30:B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FF"/>
  </sheetPr>
  <dimension ref="A1:G8"/>
  <sheetViews>
    <sheetView workbookViewId="0">
      <selection activeCell="A3" sqref="A3:G3"/>
    </sheetView>
  </sheetViews>
  <sheetFormatPr defaultColWidth="9.140625" defaultRowHeight="12.75" outlineLevelRow="2" x14ac:dyDescent="0.25"/>
  <cols>
    <col min="1" max="1" width="6" style="27" customWidth="1"/>
    <col min="2" max="2" width="42" style="27" customWidth="1"/>
    <col min="3" max="3" width="11" style="27" customWidth="1"/>
    <col min="4" max="4" width="9.5703125" style="27" bestFit="1" customWidth="1"/>
    <col min="5" max="5" width="11" style="27" customWidth="1"/>
    <col min="6" max="6" width="13.5703125" style="27" bestFit="1" customWidth="1"/>
    <col min="7" max="7" width="18.5703125" style="27" customWidth="1"/>
    <col min="8" max="16384" width="9.140625" style="27"/>
  </cols>
  <sheetData>
    <row r="1" spans="1:7" x14ac:dyDescent="0.25">
      <c r="A1" s="44"/>
      <c r="B1" s="43" t="s">
        <v>1864</v>
      </c>
      <c r="C1" s="44"/>
      <c r="D1" s="44"/>
      <c r="E1" s="44"/>
      <c r="F1" s="78"/>
      <c r="G1" s="78"/>
    </row>
    <row r="2" spans="1:7" ht="25.5" customHeight="1" x14ac:dyDescent="0.25">
      <c r="A2" s="44"/>
      <c r="B2" s="202" t="s">
        <v>2202</v>
      </c>
      <c r="C2" s="202"/>
      <c r="D2" s="202"/>
      <c r="E2" s="202"/>
      <c r="F2" s="202"/>
      <c r="G2" s="202"/>
    </row>
    <row r="3" spans="1:7" ht="15" x14ac:dyDescent="0.25">
      <c r="A3" s="203" t="s">
        <v>2316</v>
      </c>
      <c r="B3" s="203"/>
      <c r="C3" s="203"/>
      <c r="D3" s="203"/>
      <c r="E3" s="203"/>
      <c r="F3" s="203"/>
      <c r="G3" s="203"/>
    </row>
    <row r="4" spans="1:7" ht="18.75" customHeight="1" x14ac:dyDescent="0.25">
      <c r="A4" s="83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9.5" customHeight="1" outlineLevel="1" x14ac:dyDescent="0.25">
      <c r="A5" s="77" t="s">
        <v>248</v>
      </c>
      <c r="B5" s="57" t="s">
        <v>1395</v>
      </c>
      <c r="C5" s="57" t="s">
        <v>1</v>
      </c>
      <c r="D5" s="58"/>
      <c r="E5" s="58"/>
      <c r="F5" s="59"/>
      <c r="G5" s="60" t="s">
        <v>1</v>
      </c>
    </row>
    <row r="6" spans="1:7" ht="42" outlineLevel="2" x14ac:dyDescent="0.25">
      <c r="A6" s="61" t="s">
        <v>61</v>
      </c>
      <c r="B6" s="51" t="s">
        <v>1396</v>
      </c>
      <c r="C6" s="61" t="s">
        <v>5</v>
      </c>
      <c r="D6" s="52">
        <v>176.21</v>
      </c>
      <c r="E6" s="52"/>
      <c r="F6" s="62">
        <f t="shared" ref="F6" si="0">D6*E6</f>
        <v>0</v>
      </c>
      <c r="G6" s="53" t="s">
        <v>1</v>
      </c>
    </row>
    <row r="7" spans="1:7" ht="16.5" customHeight="1" x14ac:dyDescent="0.25">
      <c r="A7" s="204" t="s">
        <v>1872</v>
      </c>
      <c r="B7" s="205"/>
      <c r="C7" s="74"/>
      <c r="D7" s="70"/>
      <c r="E7" s="70"/>
      <c r="F7" s="76">
        <f>F6</f>
        <v>0</v>
      </c>
      <c r="G7" s="70"/>
    </row>
    <row r="8" spans="1:7" x14ac:dyDescent="0.25">
      <c r="A8" s="45"/>
      <c r="B8" s="45"/>
      <c r="C8" s="45"/>
      <c r="D8" s="45"/>
      <c r="E8" s="45"/>
      <c r="F8" s="45"/>
      <c r="G8" s="45"/>
    </row>
  </sheetData>
  <mergeCells count="3">
    <mergeCell ref="B2:G2"/>
    <mergeCell ref="A7:B7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FF"/>
  </sheetPr>
  <dimension ref="A1:G7"/>
  <sheetViews>
    <sheetView workbookViewId="0">
      <selection activeCell="A3" sqref="A3:G3"/>
    </sheetView>
  </sheetViews>
  <sheetFormatPr defaultColWidth="9.140625" defaultRowHeight="11.25" outlineLevelRow="2" x14ac:dyDescent="0.25"/>
  <cols>
    <col min="1" max="1" width="6" style="78" customWidth="1"/>
    <col min="2" max="2" width="42" style="78" customWidth="1"/>
    <col min="3" max="3" width="11" style="78" customWidth="1"/>
    <col min="4" max="4" width="9.140625" style="78"/>
    <col min="5" max="5" width="11" style="78" customWidth="1"/>
    <col min="6" max="6" width="14.42578125" style="78" customWidth="1"/>
    <col min="7" max="7" width="30.42578125" style="78" customWidth="1"/>
    <col min="8" max="16384" width="9.140625" style="78"/>
  </cols>
  <sheetData>
    <row r="1" spans="1:7" ht="21" customHeight="1" x14ac:dyDescent="0.25">
      <c r="A1" s="44"/>
      <c r="B1" s="43" t="s">
        <v>1864</v>
      </c>
      <c r="C1" s="44"/>
    </row>
    <row r="2" spans="1:7" ht="25.5" customHeight="1" x14ac:dyDescent="0.25">
      <c r="A2" s="43"/>
      <c r="B2" s="202" t="s">
        <v>2201</v>
      </c>
      <c r="C2" s="202"/>
      <c r="D2" s="202"/>
      <c r="E2" s="202"/>
      <c r="F2" s="202"/>
      <c r="G2" s="202"/>
    </row>
    <row r="3" spans="1:7" ht="16.5" customHeight="1" x14ac:dyDescent="0.25">
      <c r="A3" s="206" t="s">
        <v>2316</v>
      </c>
      <c r="B3" s="206"/>
      <c r="C3" s="206"/>
      <c r="D3" s="206"/>
      <c r="E3" s="206"/>
      <c r="F3" s="206"/>
      <c r="G3" s="206"/>
    </row>
    <row r="4" spans="1:7" ht="21" x14ac:dyDescent="0.2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9.5" customHeight="1" outlineLevel="1" x14ac:dyDescent="0.25">
      <c r="A5" s="77" t="s">
        <v>248</v>
      </c>
      <c r="B5" s="57" t="s">
        <v>1395</v>
      </c>
      <c r="C5" s="57" t="s">
        <v>1</v>
      </c>
      <c r="D5" s="58"/>
      <c r="E5" s="58"/>
      <c r="F5" s="59"/>
      <c r="G5" s="60" t="s">
        <v>1</v>
      </c>
    </row>
    <row r="6" spans="1:7" ht="42" outlineLevel="2" x14ac:dyDescent="0.25">
      <c r="A6" s="61" t="s">
        <v>61</v>
      </c>
      <c r="B6" s="51" t="s">
        <v>1397</v>
      </c>
      <c r="C6" s="61" t="s">
        <v>5</v>
      </c>
      <c r="D6" s="52">
        <v>37.409999999999997</v>
      </c>
      <c r="E6" s="52"/>
      <c r="F6" s="62">
        <f t="shared" ref="F6" si="0">D6*E6</f>
        <v>0</v>
      </c>
      <c r="G6" s="53" t="s">
        <v>1</v>
      </c>
    </row>
    <row r="7" spans="1:7" ht="18.75" customHeight="1" x14ac:dyDescent="0.25">
      <c r="A7" s="204" t="s">
        <v>1871</v>
      </c>
      <c r="B7" s="205"/>
      <c r="C7" s="74"/>
      <c r="D7" s="70"/>
      <c r="E7" s="70"/>
      <c r="F7" s="76">
        <f>F6</f>
        <v>0</v>
      </c>
      <c r="G7" s="70"/>
    </row>
  </sheetData>
  <mergeCells count="3">
    <mergeCell ref="A3:G3"/>
    <mergeCell ref="B2:G2"/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FF"/>
  </sheetPr>
  <dimension ref="A1:G34"/>
  <sheetViews>
    <sheetView workbookViewId="0">
      <selection activeCell="A3" sqref="A3:G3"/>
    </sheetView>
  </sheetViews>
  <sheetFormatPr defaultRowHeight="15" outlineLevelRow="2" x14ac:dyDescent="0.25"/>
  <cols>
    <col min="1" max="1" width="6" style="30" customWidth="1"/>
    <col min="2" max="2" width="42" customWidth="1"/>
    <col min="3" max="3" width="11" style="30" customWidth="1"/>
    <col min="4" max="4" width="10.7109375" style="31" bestFit="1" customWidth="1"/>
    <col min="5" max="5" width="11" customWidth="1"/>
    <col min="6" max="6" width="17.5703125" style="29" customWidth="1"/>
    <col min="7" max="7" width="28.5703125" customWidth="1"/>
    <col min="8" max="10" width="37.42578125" customWidth="1"/>
  </cols>
  <sheetData>
    <row r="1" spans="1:7" x14ac:dyDescent="0.25">
      <c r="B1" s="43" t="s">
        <v>1864</v>
      </c>
    </row>
    <row r="2" spans="1:7" ht="25.5" customHeight="1" x14ac:dyDescent="0.25">
      <c r="A2" s="100"/>
      <c r="B2" s="92" t="s">
        <v>2200</v>
      </c>
      <c r="C2" s="99"/>
    </row>
    <row r="3" spans="1:7" x14ac:dyDescent="0.25">
      <c r="A3" s="206" t="s">
        <v>2316</v>
      </c>
      <c r="B3" s="206"/>
      <c r="C3" s="206"/>
      <c r="D3" s="206"/>
      <c r="E3" s="206"/>
      <c r="F3" s="206"/>
      <c r="G3" s="206"/>
    </row>
    <row r="4" spans="1:7" ht="21" x14ac:dyDescent="0.25">
      <c r="A4" s="83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outlineLevel="1" x14ac:dyDescent="0.25">
      <c r="A5" s="77" t="s">
        <v>248</v>
      </c>
      <c r="B5" s="93" t="s">
        <v>1662</v>
      </c>
      <c r="C5" s="71" t="s">
        <v>1</v>
      </c>
      <c r="D5" s="58"/>
      <c r="E5" s="94"/>
      <c r="F5" s="95"/>
      <c r="G5" s="96" t="s">
        <v>1</v>
      </c>
    </row>
    <row r="6" spans="1:7" ht="31.5" outlineLevel="2" x14ac:dyDescent="0.25">
      <c r="A6" s="61" t="s">
        <v>61</v>
      </c>
      <c r="B6" s="38" t="s">
        <v>1663</v>
      </c>
      <c r="C6" s="61" t="s">
        <v>713</v>
      </c>
      <c r="D6" s="52">
        <v>314.85000000000002</v>
      </c>
      <c r="E6" s="39"/>
      <c r="F6" s="62">
        <f t="shared" ref="F6:F33" si="0">D6*E6</f>
        <v>0</v>
      </c>
      <c r="G6" s="201" t="s">
        <v>2303</v>
      </c>
    </row>
    <row r="7" spans="1:7" ht="31.5" outlineLevel="2" x14ac:dyDescent="0.25">
      <c r="A7" s="61" t="s">
        <v>243</v>
      </c>
      <c r="B7" s="38" t="s">
        <v>1664</v>
      </c>
      <c r="C7" s="61" t="s">
        <v>713</v>
      </c>
      <c r="D7" s="52">
        <v>312.27300000000002</v>
      </c>
      <c r="E7" s="39"/>
      <c r="F7" s="62">
        <f t="shared" si="0"/>
        <v>0</v>
      </c>
      <c r="G7" s="201" t="s">
        <v>2303</v>
      </c>
    </row>
    <row r="8" spans="1:7" ht="31.5" outlineLevel="2" x14ac:dyDescent="0.25">
      <c r="A8" s="61" t="s">
        <v>244</v>
      </c>
      <c r="B8" s="38" t="s">
        <v>1665</v>
      </c>
      <c r="C8" s="61" t="s">
        <v>713</v>
      </c>
      <c r="D8" s="52">
        <v>481.18</v>
      </c>
      <c r="E8" s="39"/>
      <c r="F8" s="62">
        <f t="shared" si="0"/>
        <v>0</v>
      </c>
      <c r="G8" s="201" t="s">
        <v>2303</v>
      </c>
    </row>
    <row r="9" spans="1:7" ht="31.5" outlineLevel="2" x14ac:dyDescent="0.25">
      <c r="A9" s="61" t="s">
        <v>245</v>
      </c>
      <c r="B9" s="38" t="s">
        <v>1666</v>
      </c>
      <c r="C9" s="61" t="s">
        <v>713</v>
      </c>
      <c r="D9" s="52">
        <v>29.28</v>
      </c>
      <c r="E9" s="39"/>
      <c r="F9" s="62">
        <f t="shared" si="0"/>
        <v>0</v>
      </c>
      <c r="G9" s="201" t="s">
        <v>2303</v>
      </c>
    </row>
    <row r="10" spans="1:7" ht="31.5" outlineLevel="2" x14ac:dyDescent="0.25">
      <c r="A10" s="61" t="s">
        <v>246</v>
      </c>
      <c r="B10" s="38" t="s">
        <v>1667</v>
      </c>
      <c r="C10" s="61" t="s">
        <v>713</v>
      </c>
      <c r="D10" s="52">
        <v>450.52</v>
      </c>
      <c r="E10" s="39"/>
      <c r="F10" s="62">
        <f t="shared" si="0"/>
        <v>0</v>
      </c>
      <c r="G10" s="201" t="s">
        <v>2303</v>
      </c>
    </row>
    <row r="11" spans="1:7" ht="42" outlineLevel="2" x14ac:dyDescent="0.25">
      <c r="A11" s="61" t="s">
        <v>247</v>
      </c>
      <c r="B11" s="38" t="s">
        <v>1668</v>
      </c>
      <c r="C11" s="61" t="s">
        <v>713</v>
      </c>
      <c r="D11" s="52">
        <v>88.286000000000001</v>
      </c>
      <c r="E11" s="39"/>
      <c r="F11" s="62">
        <f t="shared" si="0"/>
        <v>0</v>
      </c>
      <c r="G11" s="201" t="s">
        <v>2303</v>
      </c>
    </row>
    <row r="12" spans="1:7" outlineLevel="2" x14ac:dyDescent="0.25">
      <c r="A12" s="61" t="s">
        <v>363</v>
      </c>
      <c r="B12" s="38" t="s">
        <v>1669</v>
      </c>
      <c r="C12" s="61" t="s">
        <v>713</v>
      </c>
      <c r="D12" s="52">
        <v>39.9</v>
      </c>
      <c r="E12" s="39"/>
      <c r="F12" s="62">
        <f t="shared" si="0"/>
        <v>0</v>
      </c>
      <c r="G12" s="41" t="s">
        <v>1</v>
      </c>
    </row>
    <row r="13" spans="1:7" outlineLevel="2" x14ac:dyDescent="0.25">
      <c r="A13" s="61" t="s">
        <v>364</v>
      </c>
      <c r="B13" s="38" t="s">
        <v>1670</v>
      </c>
      <c r="C13" s="61" t="s">
        <v>713</v>
      </c>
      <c r="D13" s="52">
        <v>46.55</v>
      </c>
      <c r="E13" s="39"/>
      <c r="F13" s="62">
        <f t="shared" si="0"/>
        <v>0</v>
      </c>
      <c r="G13" s="41" t="s">
        <v>1</v>
      </c>
    </row>
    <row r="14" spans="1:7" outlineLevel="2" x14ac:dyDescent="0.25">
      <c r="A14" s="61" t="s">
        <v>365</v>
      </c>
      <c r="B14" s="38" t="s">
        <v>1671</v>
      </c>
      <c r="C14" s="61" t="s">
        <v>37</v>
      </c>
      <c r="D14" s="52">
        <v>4</v>
      </c>
      <c r="E14" s="39"/>
      <c r="F14" s="62">
        <f t="shared" si="0"/>
        <v>0</v>
      </c>
      <c r="G14" s="41" t="s">
        <v>1</v>
      </c>
    </row>
    <row r="15" spans="1:7" outlineLevel="2" x14ac:dyDescent="0.25">
      <c r="A15" s="61" t="s">
        <v>366</v>
      </c>
      <c r="B15" s="38" t="s">
        <v>1672</v>
      </c>
      <c r="C15" s="61" t="s">
        <v>37</v>
      </c>
      <c r="D15" s="52">
        <v>1</v>
      </c>
      <c r="E15" s="39"/>
      <c r="F15" s="62">
        <f t="shared" si="0"/>
        <v>0</v>
      </c>
      <c r="G15" s="41" t="s">
        <v>1</v>
      </c>
    </row>
    <row r="16" spans="1:7" outlineLevel="2" x14ac:dyDescent="0.25">
      <c r="A16" s="61" t="s">
        <v>367</v>
      </c>
      <c r="B16" s="38" t="s">
        <v>1673</v>
      </c>
      <c r="C16" s="61" t="s">
        <v>37</v>
      </c>
      <c r="D16" s="52">
        <v>1</v>
      </c>
      <c r="E16" s="39"/>
      <c r="F16" s="62">
        <f t="shared" si="0"/>
        <v>0</v>
      </c>
      <c r="G16" s="41" t="s">
        <v>1</v>
      </c>
    </row>
    <row r="17" spans="1:7" outlineLevel="2" x14ac:dyDescent="0.25">
      <c r="A17" s="61" t="s">
        <v>368</v>
      </c>
      <c r="B17" s="38" t="s">
        <v>1674</v>
      </c>
      <c r="C17" s="61" t="s">
        <v>37</v>
      </c>
      <c r="D17" s="52">
        <v>4</v>
      </c>
      <c r="E17" s="39"/>
      <c r="F17" s="62">
        <f t="shared" si="0"/>
        <v>0</v>
      </c>
      <c r="G17" s="41" t="s">
        <v>1</v>
      </c>
    </row>
    <row r="18" spans="1:7" outlineLevel="2" x14ac:dyDescent="0.25">
      <c r="A18" s="61" t="s">
        <v>369</v>
      </c>
      <c r="B18" s="38" t="s">
        <v>1675</v>
      </c>
      <c r="C18" s="61" t="s">
        <v>37</v>
      </c>
      <c r="D18" s="52">
        <v>1</v>
      </c>
      <c r="E18" s="39"/>
      <c r="F18" s="62">
        <f t="shared" si="0"/>
        <v>0</v>
      </c>
      <c r="G18" s="41" t="s">
        <v>1</v>
      </c>
    </row>
    <row r="19" spans="1:7" outlineLevel="2" x14ac:dyDescent="0.25">
      <c r="A19" s="61" t="s">
        <v>370</v>
      </c>
      <c r="B19" s="38" t="s">
        <v>1676</v>
      </c>
      <c r="C19" s="61" t="s">
        <v>37</v>
      </c>
      <c r="D19" s="52">
        <v>1</v>
      </c>
      <c r="E19" s="39"/>
      <c r="F19" s="62">
        <f t="shared" si="0"/>
        <v>0</v>
      </c>
      <c r="G19" s="41" t="s">
        <v>1</v>
      </c>
    </row>
    <row r="20" spans="1:7" outlineLevel="2" x14ac:dyDescent="0.25">
      <c r="A20" s="61" t="s">
        <v>371</v>
      </c>
      <c r="B20" s="38" t="s">
        <v>1677</v>
      </c>
      <c r="C20" s="61" t="s">
        <v>37</v>
      </c>
      <c r="D20" s="52">
        <v>1</v>
      </c>
      <c r="E20" s="39"/>
      <c r="F20" s="62">
        <f t="shared" si="0"/>
        <v>0</v>
      </c>
      <c r="G20" s="41" t="s">
        <v>1</v>
      </c>
    </row>
    <row r="21" spans="1:7" ht="31.5" outlineLevel="2" x14ac:dyDescent="0.25">
      <c r="A21" s="61" t="s">
        <v>1414</v>
      </c>
      <c r="B21" s="38" t="s">
        <v>1678</v>
      </c>
      <c r="C21" s="61" t="s">
        <v>713</v>
      </c>
      <c r="D21" s="52">
        <v>87.4</v>
      </c>
      <c r="E21" s="39"/>
      <c r="F21" s="62">
        <f t="shared" si="0"/>
        <v>0</v>
      </c>
      <c r="G21" s="201" t="s">
        <v>2303</v>
      </c>
    </row>
    <row r="22" spans="1:7" ht="31.5" outlineLevel="2" x14ac:dyDescent="0.25">
      <c r="A22" s="61" t="s">
        <v>1416</v>
      </c>
      <c r="B22" s="38" t="s">
        <v>1679</v>
      </c>
      <c r="C22" s="61" t="s">
        <v>713</v>
      </c>
      <c r="D22" s="52">
        <v>7.35</v>
      </c>
      <c r="E22" s="39"/>
      <c r="F22" s="62">
        <f t="shared" si="0"/>
        <v>0</v>
      </c>
      <c r="G22" s="201" t="s">
        <v>2303</v>
      </c>
    </row>
    <row r="23" spans="1:7" ht="31.5" outlineLevel="2" x14ac:dyDescent="0.25">
      <c r="A23" s="61" t="s">
        <v>1418</v>
      </c>
      <c r="B23" s="38" t="s">
        <v>1680</v>
      </c>
      <c r="C23" s="61" t="s">
        <v>713</v>
      </c>
      <c r="D23" s="52">
        <v>12.15</v>
      </c>
      <c r="E23" s="39"/>
      <c r="F23" s="62">
        <f t="shared" si="0"/>
        <v>0</v>
      </c>
      <c r="G23" s="201" t="s">
        <v>2303</v>
      </c>
    </row>
    <row r="24" spans="1:7" ht="31.5" outlineLevel="2" x14ac:dyDescent="0.25">
      <c r="A24" s="61" t="s">
        <v>1420</v>
      </c>
      <c r="B24" s="38" t="s">
        <v>1681</v>
      </c>
      <c r="C24" s="61" t="s">
        <v>713</v>
      </c>
      <c r="D24" s="52">
        <v>27.3</v>
      </c>
      <c r="E24" s="39"/>
      <c r="F24" s="62">
        <f t="shared" si="0"/>
        <v>0</v>
      </c>
      <c r="G24" s="201" t="s">
        <v>2303</v>
      </c>
    </row>
    <row r="25" spans="1:7" ht="31.5" outlineLevel="2" x14ac:dyDescent="0.25">
      <c r="A25" s="61" t="s">
        <v>1422</v>
      </c>
      <c r="B25" s="38" t="s">
        <v>1682</v>
      </c>
      <c r="C25" s="61" t="s">
        <v>713</v>
      </c>
      <c r="D25" s="52">
        <v>8.4</v>
      </c>
      <c r="E25" s="39"/>
      <c r="F25" s="62">
        <f t="shared" si="0"/>
        <v>0</v>
      </c>
      <c r="G25" s="201" t="s">
        <v>2303</v>
      </c>
    </row>
    <row r="26" spans="1:7" ht="31.5" outlineLevel="2" x14ac:dyDescent="0.25">
      <c r="A26" s="61" t="s">
        <v>1424</v>
      </c>
      <c r="B26" s="38" t="s">
        <v>1683</v>
      </c>
      <c r="C26" s="61" t="s">
        <v>713</v>
      </c>
      <c r="D26" s="52">
        <v>3.9</v>
      </c>
      <c r="E26" s="39"/>
      <c r="F26" s="62">
        <f t="shared" si="0"/>
        <v>0</v>
      </c>
      <c r="G26" s="201" t="s">
        <v>2303</v>
      </c>
    </row>
    <row r="27" spans="1:7" ht="31.5" outlineLevel="2" x14ac:dyDescent="0.25">
      <c r="A27" s="61" t="s">
        <v>1426</v>
      </c>
      <c r="B27" s="38" t="s">
        <v>1684</v>
      </c>
      <c r="C27" s="61" t="s">
        <v>713</v>
      </c>
      <c r="D27" s="52">
        <v>14.1</v>
      </c>
      <c r="E27" s="39"/>
      <c r="F27" s="62">
        <f t="shared" si="0"/>
        <v>0</v>
      </c>
      <c r="G27" s="201" t="s">
        <v>2303</v>
      </c>
    </row>
    <row r="28" spans="1:7" ht="31.5" outlineLevel="2" x14ac:dyDescent="0.25">
      <c r="A28" s="61" t="s">
        <v>1428</v>
      </c>
      <c r="B28" s="38" t="s">
        <v>1685</v>
      </c>
      <c r="C28" s="61" t="s">
        <v>713</v>
      </c>
      <c r="D28" s="52">
        <v>31.5</v>
      </c>
      <c r="E28" s="39"/>
      <c r="F28" s="62">
        <f t="shared" si="0"/>
        <v>0</v>
      </c>
      <c r="G28" s="201" t="s">
        <v>2303</v>
      </c>
    </row>
    <row r="29" spans="1:7" ht="31.5" outlineLevel="2" x14ac:dyDescent="0.25">
      <c r="A29" s="61" t="s">
        <v>1431</v>
      </c>
      <c r="B29" s="38" t="s">
        <v>1686</v>
      </c>
      <c r="C29" s="61" t="s">
        <v>713</v>
      </c>
      <c r="D29" s="52">
        <v>1.8</v>
      </c>
      <c r="E29" s="39"/>
      <c r="F29" s="62">
        <f t="shared" si="0"/>
        <v>0</v>
      </c>
      <c r="G29" s="201" t="s">
        <v>2303</v>
      </c>
    </row>
    <row r="30" spans="1:7" ht="31.5" outlineLevel="2" x14ac:dyDescent="0.25">
      <c r="A30" s="61" t="s">
        <v>1433</v>
      </c>
      <c r="B30" s="38" t="s">
        <v>1687</v>
      </c>
      <c r="C30" s="61" t="s">
        <v>713</v>
      </c>
      <c r="D30" s="52">
        <v>8.35</v>
      </c>
      <c r="E30" s="39"/>
      <c r="F30" s="62">
        <f t="shared" si="0"/>
        <v>0</v>
      </c>
      <c r="G30" s="201" t="s">
        <v>2303</v>
      </c>
    </row>
    <row r="31" spans="1:7" ht="31.5" outlineLevel="2" x14ac:dyDescent="0.25">
      <c r="A31" s="61" t="s">
        <v>1435</v>
      </c>
      <c r="B31" s="38" t="s">
        <v>1688</v>
      </c>
      <c r="C31" s="61" t="s">
        <v>713</v>
      </c>
      <c r="D31" s="52">
        <v>1.38</v>
      </c>
      <c r="E31" s="39"/>
      <c r="F31" s="62">
        <f t="shared" si="0"/>
        <v>0</v>
      </c>
      <c r="G31" s="201" t="s">
        <v>2303</v>
      </c>
    </row>
    <row r="32" spans="1:7" ht="21" outlineLevel="2" x14ac:dyDescent="0.25">
      <c r="A32" s="61" t="s">
        <v>1437</v>
      </c>
      <c r="B32" s="38" t="s">
        <v>1689</v>
      </c>
      <c r="C32" s="61" t="s">
        <v>713</v>
      </c>
      <c r="D32" s="52">
        <v>126.87</v>
      </c>
      <c r="E32" s="39"/>
      <c r="F32" s="62">
        <f t="shared" si="0"/>
        <v>0</v>
      </c>
      <c r="G32" s="41" t="s">
        <v>1</v>
      </c>
    </row>
    <row r="33" spans="1:7" ht="21" outlineLevel="2" x14ac:dyDescent="0.25">
      <c r="A33" s="61" t="s">
        <v>1439</v>
      </c>
      <c r="B33" s="38" t="s">
        <v>1690</v>
      </c>
      <c r="C33" s="61" t="s">
        <v>713</v>
      </c>
      <c r="D33" s="52">
        <v>95.19</v>
      </c>
      <c r="E33" s="39"/>
      <c r="F33" s="62">
        <f t="shared" si="0"/>
        <v>0</v>
      </c>
      <c r="G33" s="41" t="s">
        <v>1</v>
      </c>
    </row>
    <row r="34" spans="1:7" ht="22.5" customHeight="1" x14ac:dyDescent="0.25">
      <c r="A34" s="204" t="s">
        <v>1875</v>
      </c>
      <c r="B34" s="205"/>
      <c r="C34" s="74"/>
      <c r="D34" s="70"/>
      <c r="E34" s="70"/>
      <c r="F34" s="76">
        <f>SUM(F6:F33)</f>
        <v>0</v>
      </c>
      <c r="G34" s="70"/>
    </row>
  </sheetData>
  <mergeCells count="2">
    <mergeCell ref="A3:G3"/>
    <mergeCell ref="A34:B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CCFF"/>
  </sheetPr>
  <dimension ref="A1:G22"/>
  <sheetViews>
    <sheetView zoomScale="115" zoomScaleNormal="115" workbookViewId="0">
      <selection activeCell="A3" sqref="A3:G3"/>
    </sheetView>
  </sheetViews>
  <sheetFormatPr defaultColWidth="9.140625" defaultRowHeight="10.5" outlineLevelRow="2" x14ac:dyDescent="0.25"/>
  <cols>
    <col min="1" max="1" width="6" style="55" customWidth="1"/>
    <col min="2" max="2" width="42" style="45" customWidth="1"/>
    <col min="3" max="3" width="11" style="55" customWidth="1"/>
    <col min="4" max="4" width="10.7109375" style="45" bestFit="1" customWidth="1"/>
    <col min="5" max="5" width="11" style="45" customWidth="1"/>
    <col min="6" max="6" width="16" style="63" customWidth="1"/>
    <col min="7" max="7" width="27.28515625" style="45" customWidth="1"/>
    <col min="8" max="10" width="19.42578125" style="45" customWidth="1"/>
    <col min="11" max="16384" width="9.140625" style="45"/>
  </cols>
  <sheetData>
    <row r="1" spans="1:7" ht="21.75" customHeight="1" x14ac:dyDescent="0.25">
      <c r="A1" s="102"/>
      <c r="B1" s="43" t="s">
        <v>1864</v>
      </c>
      <c r="C1" s="102"/>
    </row>
    <row r="2" spans="1:7" ht="18.75" customHeight="1" x14ac:dyDescent="0.25">
      <c r="A2" s="103"/>
      <c r="B2" s="104" t="s">
        <v>2310</v>
      </c>
      <c r="C2" s="102"/>
    </row>
    <row r="3" spans="1:7" ht="11.25" x14ac:dyDescent="0.25">
      <c r="A3" s="206" t="s">
        <v>2316</v>
      </c>
      <c r="B3" s="206"/>
      <c r="C3" s="206"/>
      <c r="D3" s="206"/>
      <c r="E3" s="206"/>
      <c r="F3" s="206"/>
      <c r="G3" s="206"/>
    </row>
    <row r="4" spans="1:7" ht="21" x14ac:dyDescent="0.2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8.75" customHeight="1" outlineLevel="1" x14ac:dyDescent="0.25">
      <c r="A5" s="77" t="s">
        <v>248</v>
      </c>
      <c r="B5" s="57" t="s">
        <v>2304</v>
      </c>
      <c r="C5" s="71" t="s">
        <v>1</v>
      </c>
      <c r="D5" s="58"/>
      <c r="E5" s="58"/>
      <c r="F5" s="59"/>
      <c r="G5" s="60" t="s">
        <v>1</v>
      </c>
    </row>
    <row r="6" spans="1:7" ht="33.75" customHeight="1" outlineLevel="2" x14ac:dyDescent="0.25">
      <c r="A6" s="61" t="s">
        <v>61</v>
      </c>
      <c r="B6" s="51" t="s">
        <v>2314</v>
      </c>
      <c r="C6" s="61" t="s">
        <v>713</v>
      </c>
      <c r="D6" s="52">
        <v>124.88</v>
      </c>
      <c r="E6" s="52"/>
      <c r="F6" s="62">
        <f t="shared" ref="F6:F21" si="0">D6*E6</f>
        <v>0</v>
      </c>
      <c r="G6" s="201" t="s">
        <v>2303</v>
      </c>
    </row>
    <row r="7" spans="1:7" ht="52.5" outlineLevel="2" x14ac:dyDescent="0.25">
      <c r="A7" s="61" t="s">
        <v>243</v>
      </c>
      <c r="B7" s="51" t="s">
        <v>2311</v>
      </c>
      <c r="C7" s="61" t="s">
        <v>713</v>
      </c>
      <c r="D7" s="52">
        <v>1333.69</v>
      </c>
      <c r="E7" s="52"/>
      <c r="F7" s="62">
        <f t="shared" si="0"/>
        <v>0</v>
      </c>
      <c r="G7" s="201" t="s">
        <v>2303</v>
      </c>
    </row>
    <row r="8" spans="1:7" ht="52.5" outlineLevel="2" x14ac:dyDescent="0.25">
      <c r="A8" s="61" t="s">
        <v>244</v>
      </c>
      <c r="B8" s="51" t="s">
        <v>2312</v>
      </c>
      <c r="C8" s="61" t="s">
        <v>713</v>
      </c>
      <c r="D8" s="52">
        <v>637</v>
      </c>
      <c r="E8" s="52"/>
      <c r="F8" s="62">
        <f t="shared" si="0"/>
        <v>0</v>
      </c>
      <c r="G8" s="201" t="s">
        <v>2303</v>
      </c>
    </row>
    <row r="9" spans="1:7" ht="39.75" customHeight="1" outlineLevel="2" x14ac:dyDescent="0.25">
      <c r="A9" s="61" t="s">
        <v>245</v>
      </c>
      <c r="B9" s="51" t="s">
        <v>1536</v>
      </c>
      <c r="C9" s="61" t="s">
        <v>713</v>
      </c>
      <c r="D9" s="52">
        <v>1458.57</v>
      </c>
      <c r="E9" s="52"/>
      <c r="F9" s="62">
        <f t="shared" si="0"/>
        <v>0</v>
      </c>
      <c r="G9" s="201" t="s">
        <v>2303</v>
      </c>
    </row>
    <row r="10" spans="1:7" ht="46.5" customHeight="1" outlineLevel="2" x14ac:dyDescent="0.25">
      <c r="A10" s="61" t="s">
        <v>246</v>
      </c>
      <c r="B10" s="51" t="s">
        <v>1537</v>
      </c>
      <c r="C10" s="61" t="s">
        <v>713</v>
      </c>
      <c r="D10" s="52">
        <v>637</v>
      </c>
      <c r="E10" s="52"/>
      <c r="F10" s="62">
        <f t="shared" si="0"/>
        <v>0</v>
      </c>
      <c r="G10" s="201" t="s">
        <v>2303</v>
      </c>
    </row>
    <row r="11" spans="1:7" ht="46.5" customHeight="1" outlineLevel="2" x14ac:dyDescent="0.25">
      <c r="A11" s="61" t="s">
        <v>247</v>
      </c>
      <c r="B11" s="51" t="s">
        <v>1538</v>
      </c>
      <c r="C11" s="61" t="s">
        <v>713</v>
      </c>
      <c r="D11" s="52">
        <v>471.39</v>
      </c>
      <c r="E11" s="52"/>
      <c r="F11" s="62">
        <f t="shared" si="0"/>
        <v>0</v>
      </c>
      <c r="G11" s="201" t="s">
        <v>2303</v>
      </c>
    </row>
    <row r="12" spans="1:7" ht="42" outlineLevel="2" x14ac:dyDescent="0.25">
      <c r="A12" s="61" t="s">
        <v>363</v>
      </c>
      <c r="B12" s="51" t="s">
        <v>1539</v>
      </c>
      <c r="C12" s="61" t="s">
        <v>5</v>
      </c>
      <c r="D12" s="52">
        <v>1069.76</v>
      </c>
      <c r="E12" s="52"/>
      <c r="F12" s="62">
        <f t="shared" si="0"/>
        <v>0</v>
      </c>
      <c r="G12" s="201" t="s">
        <v>2303</v>
      </c>
    </row>
    <row r="13" spans="1:7" ht="45" customHeight="1" outlineLevel="2" x14ac:dyDescent="0.25">
      <c r="A13" s="61" t="s">
        <v>364</v>
      </c>
      <c r="B13" s="51" t="s">
        <v>2305</v>
      </c>
      <c r="C13" s="61" t="s">
        <v>713</v>
      </c>
      <c r="D13" s="52">
        <v>133.74</v>
      </c>
      <c r="E13" s="52"/>
      <c r="F13" s="62">
        <f t="shared" si="0"/>
        <v>0</v>
      </c>
      <c r="G13" s="201" t="s">
        <v>2303</v>
      </c>
    </row>
    <row r="14" spans="1:7" ht="31.5" outlineLevel="2" x14ac:dyDescent="0.25">
      <c r="A14" s="61" t="s">
        <v>365</v>
      </c>
      <c r="B14" s="51" t="s">
        <v>1480</v>
      </c>
      <c r="C14" s="61" t="s">
        <v>1481</v>
      </c>
      <c r="D14" s="52">
        <v>1337.4</v>
      </c>
      <c r="E14" s="52"/>
      <c r="F14" s="62">
        <f t="shared" si="0"/>
        <v>0</v>
      </c>
      <c r="G14" s="201" t="s">
        <v>2303</v>
      </c>
    </row>
    <row r="15" spans="1:7" ht="31.5" outlineLevel="2" x14ac:dyDescent="0.25">
      <c r="A15" s="61" t="s">
        <v>366</v>
      </c>
      <c r="B15" s="51" t="s">
        <v>1483</v>
      </c>
      <c r="C15" s="61" t="s">
        <v>1481</v>
      </c>
      <c r="D15" s="52">
        <v>3744.72</v>
      </c>
      <c r="E15" s="52"/>
      <c r="F15" s="62">
        <f t="shared" si="0"/>
        <v>0</v>
      </c>
      <c r="G15" s="201" t="s">
        <v>2303</v>
      </c>
    </row>
    <row r="16" spans="1:7" ht="31.5" outlineLevel="2" x14ac:dyDescent="0.25">
      <c r="A16" s="61" t="s">
        <v>367</v>
      </c>
      <c r="B16" s="51" t="s">
        <v>2313</v>
      </c>
      <c r="C16" s="61" t="s">
        <v>1481</v>
      </c>
      <c r="D16" s="52">
        <v>1337.4</v>
      </c>
      <c r="E16" s="52"/>
      <c r="F16" s="62">
        <f t="shared" si="0"/>
        <v>0</v>
      </c>
      <c r="G16" s="201" t="s">
        <v>2303</v>
      </c>
    </row>
    <row r="17" spans="1:7" ht="31.5" outlineLevel="2" x14ac:dyDescent="0.25">
      <c r="A17" s="61" t="s">
        <v>368</v>
      </c>
      <c r="B17" s="51" t="s">
        <v>1540</v>
      </c>
      <c r="C17" s="61" t="s">
        <v>5</v>
      </c>
      <c r="D17" s="52">
        <v>7.44</v>
      </c>
      <c r="E17" s="52"/>
      <c r="F17" s="62">
        <f t="shared" si="0"/>
        <v>0</v>
      </c>
      <c r="G17" s="201" t="s">
        <v>2303</v>
      </c>
    </row>
    <row r="18" spans="1:7" ht="31.5" outlineLevel="2" x14ac:dyDescent="0.25">
      <c r="A18" s="61" t="s">
        <v>369</v>
      </c>
      <c r="B18" s="51" t="s">
        <v>1487</v>
      </c>
      <c r="C18" s="61" t="s">
        <v>713</v>
      </c>
      <c r="D18" s="52">
        <v>138.25</v>
      </c>
      <c r="E18" s="52"/>
      <c r="F18" s="62">
        <f t="shared" si="0"/>
        <v>0</v>
      </c>
      <c r="G18" s="201" t="s">
        <v>2303</v>
      </c>
    </row>
    <row r="19" spans="1:7" ht="42" outlineLevel="2" x14ac:dyDescent="0.25">
      <c r="A19" s="61" t="s">
        <v>370</v>
      </c>
      <c r="B19" s="51" t="s">
        <v>2315</v>
      </c>
      <c r="C19" s="61" t="s">
        <v>713</v>
      </c>
      <c r="D19" s="52">
        <v>455</v>
      </c>
      <c r="E19" s="52"/>
      <c r="F19" s="62">
        <f t="shared" si="0"/>
        <v>0</v>
      </c>
      <c r="G19" s="201" t="s">
        <v>2303</v>
      </c>
    </row>
    <row r="20" spans="1:7" ht="47.25" customHeight="1" outlineLevel="2" x14ac:dyDescent="0.25">
      <c r="A20" s="61" t="s">
        <v>371</v>
      </c>
      <c r="B20" s="51" t="s">
        <v>2306</v>
      </c>
      <c r="C20" s="61" t="s">
        <v>18</v>
      </c>
      <c r="D20" s="52">
        <v>25</v>
      </c>
      <c r="E20" s="52"/>
      <c r="F20" s="62">
        <f t="shared" si="0"/>
        <v>0</v>
      </c>
      <c r="G20" s="201" t="s">
        <v>2303</v>
      </c>
    </row>
    <row r="21" spans="1:7" ht="31.5" outlineLevel="2" x14ac:dyDescent="0.25">
      <c r="A21" s="61" t="s">
        <v>1414</v>
      </c>
      <c r="B21" s="51" t="s">
        <v>2307</v>
      </c>
      <c r="C21" s="61" t="s">
        <v>713</v>
      </c>
      <c r="D21" s="52">
        <v>160</v>
      </c>
      <c r="E21" s="52"/>
      <c r="F21" s="62">
        <f t="shared" si="0"/>
        <v>0</v>
      </c>
      <c r="G21" s="201" t="s">
        <v>2303</v>
      </c>
    </row>
    <row r="22" spans="1:7" ht="23.25" customHeight="1" x14ac:dyDescent="0.25">
      <c r="A22" s="204" t="s">
        <v>2309</v>
      </c>
      <c r="B22" s="205"/>
      <c r="C22" s="74"/>
      <c r="D22" s="70"/>
      <c r="E22" s="70"/>
      <c r="F22" s="76">
        <f>SUM(F6:F21)</f>
        <v>0</v>
      </c>
      <c r="G22" s="70"/>
    </row>
  </sheetData>
  <mergeCells count="2">
    <mergeCell ref="A3:G3"/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CCFF"/>
  </sheetPr>
  <dimension ref="A1:G41"/>
  <sheetViews>
    <sheetView workbookViewId="0">
      <selection activeCell="A3" sqref="A3:G3"/>
    </sheetView>
  </sheetViews>
  <sheetFormatPr defaultColWidth="9.140625" defaultRowHeight="10.5" outlineLevelRow="2" x14ac:dyDescent="0.25"/>
  <cols>
    <col min="1" max="1" width="6" style="55" customWidth="1"/>
    <col min="2" max="2" width="44.85546875" style="45" customWidth="1"/>
    <col min="3" max="3" width="11" style="55" customWidth="1"/>
    <col min="4" max="4" width="10.7109375" style="115" bestFit="1" customWidth="1"/>
    <col min="5" max="5" width="12.85546875" style="45" customWidth="1"/>
    <col min="6" max="6" width="19.5703125" style="63" customWidth="1"/>
    <col min="7" max="7" width="27.7109375" style="45" customWidth="1"/>
    <col min="8" max="10" width="18.5703125" style="45" customWidth="1"/>
    <col min="11" max="16384" width="9.140625" style="45"/>
  </cols>
  <sheetData>
    <row r="1" spans="1:7" ht="24" customHeight="1" x14ac:dyDescent="0.25">
      <c r="A1" s="105"/>
      <c r="B1" s="106" t="s">
        <v>1864</v>
      </c>
      <c r="C1" s="110"/>
      <c r="D1" s="111"/>
      <c r="E1" s="78"/>
      <c r="F1" s="120"/>
      <c r="G1" s="78"/>
    </row>
    <row r="2" spans="1:7" ht="31.5" customHeight="1" x14ac:dyDescent="0.25">
      <c r="A2" s="54"/>
      <c r="B2" s="43" t="s">
        <v>2199</v>
      </c>
      <c r="C2" s="110"/>
      <c r="D2" s="111"/>
      <c r="E2" s="78"/>
      <c r="F2" s="120"/>
      <c r="G2" s="78"/>
    </row>
    <row r="3" spans="1:7" ht="11.25" x14ac:dyDescent="0.25">
      <c r="A3" s="206" t="s">
        <v>2316</v>
      </c>
      <c r="B3" s="206"/>
      <c r="C3" s="206"/>
      <c r="D3" s="206"/>
      <c r="E3" s="206"/>
      <c r="F3" s="206"/>
      <c r="G3" s="206"/>
    </row>
    <row r="4" spans="1:7" ht="29.25" customHeight="1" x14ac:dyDescent="0.2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21" customHeight="1" outlineLevel="1" x14ac:dyDescent="0.25">
      <c r="A5" s="77" t="s">
        <v>248</v>
      </c>
      <c r="B5" s="57" t="s">
        <v>1450</v>
      </c>
      <c r="C5" s="71" t="s">
        <v>1</v>
      </c>
      <c r="D5" s="112"/>
      <c r="E5" s="58"/>
      <c r="F5" s="59"/>
      <c r="G5" s="60" t="s">
        <v>1</v>
      </c>
    </row>
    <row r="6" spans="1:7" ht="31.5" outlineLevel="2" x14ac:dyDescent="0.25">
      <c r="A6" s="61" t="s">
        <v>61</v>
      </c>
      <c r="B6" s="51" t="s">
        <v>1451</v>
      </c>
      <c r="C6" s="61" t="s">
        <v>713</v>
      </c>
      <c r="D6" s="113">
        <v>3482</v>
      </c>
      <c r="E6" s="52"/>
      <c r="F6" s="62">
        <f t="shared" ref="F6:F40" si="0">D6*E6</f>
        <v>0</v>
      </c>
      <c r="G6" s="199" t="s">
        <v>1</v>
      </c>
    </row>
    <row r="7" spans="1:7" ht="21" outlineLevel="2" x14ac:dyDescent="0.25">
      <c r="A7" s="61" t="s">
        <v>243</v>
      </c>
      <c r="B7" s="51" t="s">
        <v>1452</v>
      </c>
      <c r="C7" s="61" t="s">
        <v>713</v>
      </c>
      <c r="D7" s="113">
        <v>3482</v>
      </c>
      <c r="E7" s="52"/>
      <c r="F7" s="62">
        <f t="shared" si="0"/>
        <v>0</v>
      </c>
      <c r="G7" s="199" t="s">
        <v>1</v>
      </c>
    </row>
    <row r="8" spans="1:7" ht="21" outlineLevel="2" x14ac:dyDescent="0.25">
      <c r="A8" s="61" t="s">
        <v>244</v>
      </c>
      <c r="B8" s="51" t="s">
        <v>1453</v>
      </c>
      <c r="C8" s="61" t="s">
        <v>713</v>
      </c>
      <c r="D8" s="113">
        <v>3670</v>
      </c>
      <c r="E8" s="52"/>
      <c r="F8" s="62">
        <f t="shared" si="0"/>
        <v>0</v>
      </c>
      <c r="G8" s="199" t="s">
        <v>1</v>
      </c>
    </row>
    <row r="9" spans="1:7" ht="21" outlineLevel="2" x14ac:dyDescent="0.25">
      <c r="A9" s="61" t="s">
        <v>245</v>
      </c>
      <c r="B9" s="51" t="s">
        <v>1454</v>
      </c>
      <c r="C9" s="61" t="s">
        <v>713</v>
      </c>
      <c r="D9" s="113">
        <v>3670</v>
      </c>
      <c r="E9" s="52"/>
      <c r="F9" s="62">
        <f t="shared" si="0"/>
        <v>0</v>
      </c>
      <c r="G9" s="199" t="s">
        <v>1</v>
      </c>
    </row>
    <row r="10" spans="1:7" outlineLevel="2" x14ac:dyDescent="0.25">
      <c r="A10" s="61" t="s">
        <v>246</v>
      </c>
      <c r="B10" s="51" t="s">
        <v>1455</v>
      </c>
      <c r="C10" s="61" t="s">
        <v>713</v>
      </c>
      <c r="D10" s="113">
        <v>3767</v>
      </c>
      <c r="E10" s="52"/>
      <c r="F10" s="62">
        <f t="shared" si="0"/>
        <v>0</v>
      </c>
      <c r="G10" s="199" t="s">
        <v>1</v>
      </c>
    </row>
    <row r="11" spans="1:7" ht="21" outlineLevel="2" x14ac:dyDescent="0.25">
      <c r="A11" s="61" t="s">
        <v>247</v>
      </c>
      <c r="B11" s="51" t="s">
        <v>1456</v>
      </c>
      <c r="C11" s="61" t="s">
        <v>713</v>
      </c>
      <c r="D11" s="113">
        <v>3526</v>
      </c>
      <c r="E11" s="52"/>
      <c r="F11" s="62">
        <f t="shared" si="0"/>
        <v>0</v>
      </c>
      <c r="G11" s="199" t="s">
        <v>1</v>
      </c>
    </row>
    <row r="12" spans="1:7" ht="31.5" outlineLevel="2" x14ac:dyDescent="0.25">
      <c r="A12" s="61" t="s">
        <v>363</v>
      </c>
      <c r="B12" s="51" t="s">
        <v>1457</v>
      </c>
      <c r="C12" s="61" t="s">
        <v>713</v>
      </c>
      <c r="D12" s="113">
        <v>3256</v>
      </c>
      <c r="E12" s="52"/>
      <c r="F12" s="62">
        <f t="shared" si="0"/>
        <v>0</v>
      </c>
      <c r="G12" s="199" t="s">
        <v>1</v>
      </c>
    </row>
    <row r="13" spans="1:7" ht="42" outlineLevel="2" x14ac:dyDescent="0.25">
      <c r="A13" s="61" t="s">
        <v>364</v>
      </c>
      <c r="B13" s="51" t="s">
        <v>1458</v>
      </c>
      <c r="C13" s="61" t="s">
        <v>713</v>
      </c>
      <c r="D13" s="113">
        <v>270</v>
      </c>
      <c r="E13" s="52"/>
      <c r="F13" s="62">
        <f t="shared" si="0"/>
        <v>0</v>
      </c>
      <c r="G13" s="199" t="s">
        <v>1</v>
      </c>
    </row>
    <row r="14" spans="1:7" outlineLevel="2" x14ac:dyDescent="0.25">
      <c r="A14" s="61" t="s">
        <v>365</v>
      </c>
      <c r="B14" s="51" t="s">
        <v>1459</v>
      </c>
      <c r="C14" s="61" t="s">
        <v>713</v>
      </c>
      <c r="D14" s="113">
        <v>126</v>
      </c>
      <c r="E14" s="52"/>
      <c r="F14" s="62">
        <f t="shared" si="0"/>
        <v>0</v>
      </c>
      <c r="G14" s="199" t="s">
        <v>1</v>
      </c>
    </row>
    <row r="15" spans="1:7" ht="42" outlineLevel="2" x14ac:dyDescent="0.25">
      <c r="A15" s="61" t="s">
        <v>366</v>
      </c>
      <c r="B15" s="51" t="s">
        <v>1460</v>
      </c>
      <c r="C15" s="61" t="s">
        <v>713</v>
      </c>
      <c r="D15" s="113">
        <v>126</v>
      </c>
      <c r="E15" s="52"/>
      <c r="F15" s="62">
        <f t="shared" si="0"/>
        <v>0</v>
      </c>
      <c r="G15" s="199" t="s">
        <v>1</v>
      </c>
    </row>
    <row r="16" spans="1:7" ht="31.5" outlineLevel="2" x14ac:dyDescent="0.25">
      <c r="A16" s="61" t="s">
        <v>367</v>
      </c>
      <c r="B16" s="51" t="s">
        <v>1461</v>
      </c>
      <c r="C16" s="61" t="s">
        <v>713</v>
      </c>
      <c r="D16" s="113">
        <v>447</v>
      </c>
      <c r="E16" s="52"/>
      <c r="F16" s="62">
        <f t="shared" si="0"/>
        <v>0</v>
      </c>
      <c r="G16" s="199" t="s">
        <v>1</v>
      </c>
    </row>
    <row r="17" spans="1:7" ht="21" outlineLevel="2" x14ac:dyDescent="0.25">
      <c r="A17" s="61" t="s">
        <v>368</v>
      </c>
      <c r="B17" s="51" t="s">
        <v>1462</v>
      </c>
      <c r="C17" s="61" t="s">
        <v>713</v>
      </c>
      <c r="D17" s="113">
        <v>491.7</v>
      </c>
      <c r="E17" s="52"/>
      <c r="F17" s="62">
        <f t="shared" si="0"/>
        <v>0</v>
      </c>
      <c r="G17" s="199" t="s">
        <v>1</v>
      </c>
    </row>
    <row r="18" spans="1:7" ht="42" outlineLevel="2" x14ac:dyDescent="0.25">
      <c r="A18" s="61" t="s">
        <v>369</v>
      </c>
      <c r="B18" s="51" t="s">
        <v>1463</v>
      </c>
      <c r="C18" s="61" t="s">
        <v>713</v>
      </c>
      <c r="D18" s="113">
        <v>297</v>
      </c>
      <c r="E18" s="52"/>
      <c r="F18" s="62">
        <f t="shared" si="0"/>
        <v>0</v>
      </c>
      <c r="G18" s="199" t="s">
        <v>1</v>
      </c>
    </row>
    <row r="19" spans="1:7" ht="21" outlineLevel="2" x14ac:dyDescent="0.25">
      <c r="A19" s="61" t="s">
        <v>370</v>
      </c>
      <c r="B19" s="51" t="s">
        <v>1464</v>
      </c>
      <c r="C19" s="61" t="s">
        <v>30</v>
      </c>
      <c r="D19" s="113">
        <v>20.3</v>
      </c>
      <c r="E19" s="52"/>
      <c r="F19" s="62">
        <f t="shared" si="0"/>
        <v>0</v>
      </c>
      <c r="G19" s="199" t="s">
        <v>1</v>
      </c>
    </row>
    <row r="20" spans="1:7" ht="21" outlineLevel="2" x14ac:dyDescent="0.25">
      <c r="A20" s="61" t="s">
        <v>371</v>
      </c>
      <c r="B20" s="51" t="s">
        <v>1465</v>
      </c>
      <c r="C20" s="61" t="s">
        <v>30</v>
      </c>
      <c r="D20" s="113">
        <v>24.1</v>
      </c>
      <c r="E20" s="52"/>
      <c r="F20" s="62">
        <f t="shared" si="0"/>
        <v>0</v>
      </c>
      <c r="G20" s="199" t="s">
        <v>1</v>
      </c>
    </row>
    <row r="21" spans="1:7" outlineLevel="2" x14ac:dyDescent="0.25">
      <c r="A21" s="61" t="s">
        <v>1414</v>
      </c>
      <c r="B21" s="51" t="s">
        <v>1466</v>
      </c>
      <c r="C21" s="61" t="s">
        <v>30</v>
      </c>
      <c r="D21" s="113">
        <v>24.1</v>
      </c>
      <c r="E21" s="52"/>
      <c r="F21" s="62">
        <f t="shared" si="0"/>
        <v>0</v>
      </c>
      <c r="G21" s="199" t="s">
        <v>1</v>
      </c>
    </row>
    <row r="22" spans="1:7" ht="66" customHeight="1" outlineLevel="2" x14ac:dyDescent="0.25">
      <c r="A22" s="61" t="s">
        <v>1416</v>
      </c>
      <c r="B22" s="51" t="s">
        <v>1862</v>
      </c>
      <c r="C22" s="61" t="s">
        <v>30</v>
      </c>
      <c r="D22" s="113">
        <v>24.1</v>
      </c>
      <c r="E22" s="52"/>
      <c r="F22" s="62">
        <f t="shared" si="0"/>
        <v>0</v>
      </c>
      <c r="G22" s="199" t="s">
        <v>1</v>
      </c>
    </row>
    <row r="23" spans="1:7" ht="21" outlineLevel="2" x14ac:dyDescent="0.25">
      <c r="A23" s="61" t="s">
        <v>1418</v>
      </c>
      <c r="B23" s="51" t="s">
        <v>1467</v>
      </c>
      <c r="C23" s="61" t="s">
        <v>713</v>
      </c>
      <c r="D23" s="113">
        <v>31.9</v>
      </c>
      <c r="E23" s="52"/>
      <c r="F23" s="62">
        <f t="shared" si="0"/>
        <v>0</v>
      </c>
      <c r="G23" s="199" t="s">
        <v>1</v>
      </c>
    </row>
    <row r="24" spans="1:7" ht="39" customHeight="1" outlineLevel="2" x14ac:dyDescent="0.25">
      <c r="A24" s="61" t="s">
        <v>1435</v>
      </c>
      <c r="B24" s="51" t="s">
        <v>1468</v>
      </c>
      <c r="C24" s="61" t="s">
        <v>713</v>
      </c>
      <c r="D24" s="113">
        <v>45.1</v>
      </c>
      <c r="E24" s="200"/>
      <c r="F24" s="62">
        <f t="shared" si="0"/>
        <v>0</v>
      </c>
      <c r="G24" s="201" t="s">
        <v>2303</v>
      </c>
    </row>
    <row r="25" spans="1:7" ht="31.5" outlineLevel="2" x14ac:dyDescent="0.25">
      <c r="A25" s="61" t="s">
        <v>1437</v>
      </c>
      <c r="B25" s="51" t="s">
        <v>1469</v>
      </c>
      <c r="C25" s="61" t="s">
        <v>713</v>
      </c>
      <c r="D25" s="113">
        <v>752.5</v>
      </c>
      <c r="E25" s="200"/>
      <c r="F25" s="62">
        <f t="shared" si="0"/>
        <v>0</v>
      </c>
      <c r="G25" s="201" t="s">
        <v>2303</v>
      </c>
    </row>
    <row r="26" spans="1:7" ht="42" outlineLevel="2" x14ac:dyDescent="0.25">
      <c r="A26" s="61" t="s">
        <v>1439</v>
      </c>
      <c r="B26" s="51" t="s">
        <v>1470</v>
      </c>
      <c r="C26" s="61" t="s">
        <v>713</v>
      </c>
      <c r="D26" s="113">
        <v>285.18</v>
      </c>
      <c r="E26" s="200"/>
      <c r="F26" s="62">
        <f t="shared" si="0"/>
        <v>0</v>
      </c>
      <c r="G26" s="201" t="s">
        <v>2303</v>
      </c>
    </row>
    <row r="27" spans="1:7" ht="42" outlineLevel="2" x14ac:dyDescent="0.25">
      <c r="A27" s="61" t="s">
        <v>1441</v>
      </c>
      <c r="B27" s="51" t="s">
        <v>1471</v>
      </c>
      <c r="C27" s="61" t="s">
        <v>713</v>
      </c>
      <c r="D27" s="113">
        <v>37.200000000000003</v>
      </c>
      <c r="E27" s="200"/>
      <c r="F27" s="62">
        <f t="shared" si="0"/>
        <v>0</v>
      </c>
      <c r="G27" s="201" t="s">
        <v>2303</v>
      </c>
    </row>
    <row r="28" spans="1:7" ht="52.5" outlineLevel="2" x14ac:dyDescent="0.25">
      <c r="A28" s="61" t="s">
        <v>1443</v>
      </c>
      <c r="B28" s="51" t="s">
        <v>1472</v>
      </c>
      <c r="C28" s="61" t="s">
        <v>713</v>
      </c>
      <c r="D28" s="113">
        <v>397.8</v>
      </c>
      <c r="E28" s="200"/>
      <c r="F28" s="62">
        <f t="shared" si="0"/>
        <v>0</v>
      </c>
      <c r="G28" s="201" t="s">
        <v>2303</v>
      </c>
    </row>
    <row r="29" spans="1:7" ht="52.5" outlineLevel="2" x14ac:dyDescent="0.25">
      <c r="A29" s="61" t="s">
        <v>1445</v>
      </c>
      <c r="B29" s="51" t="s">
        <v>1473</v>
      </c>
      <c r="C29" s="61" t="s">
        <v>713</v>
      </c>
      <c r="D29" s="113">
        <v>48.5</v>
      </c>
      <c r="E29" s="200"/>
      <c r="F29" s="62">
        <f t="shared" si="0"/>
        <v>0</v>
      </c>
      <c r="G29" s="201" t="s">
        <v>2303</v>
      </c>
    </row>
    <row r="30" spans="1:7" ht="21" outlineLevel="2" x14ac:dyDescent="0.25">
      <c r="A30" s="61" t="s">
        <v>1475</v>
      </c>
      <c r="B30" s="51" t="s">
        <v>1438</v>
      </c>
      <c r="C30" s="61" t="s">
        <v>713</v>
      </c>
      <c r="D30" s="113">
        <v>12</v>
      </c>
      <c r="E30" s="52"/>
      <c r="F30" s="62">
        <f t="shared" si="0"/>
        <v>0</v>
      </c>
      <c r="G30" s="199" t="s">
        <v>1</v>
      </c>
    </row>
    <row r="31" spans="1:7" ht="31.5" outlineLevel="2" x14ac:dyDescent="0.25">
      <c r="A31" s="61" t="s">
        <v>1476</v>
      </c>
      <c r="B31" s="51" t="s">
        <v>1440</v>
      </c>
      <c r="C31" s="61" t="s">
        <v>713</v>
      </c>
      <c r="D31" s="113">
        <v>12</v>
      </c>
      <c r="E31" s="52"/>
      <c r="F31" s="62">
        <f t="shared" si="0"/>
        <v>0</v>
      </c>
      <c r="G31" s="199" t="s">
        <v>1</v>
      </c>
    </row>
    <row r="32" spans="1:7" ht="42" outlineLevel="2" x14ac:dyDescent="0.25">
      <c r="A32" s="61" t="s">
        <v>1477</v>
      </c>
      <c r="B32" s="51" t="s">
        <v>1478</v>
      </c>
      <c r="C32" s="61" t="s">
        <v>713</v>
      </c>
      <c r="D32" s="113">
        <v>31.75</v>
      </c>
      <c r="E32" s="52"/>
      <c r="F32" s="62">
        <f t="shared" si="0"/>
        <v>0</v>
      </c>
      <c r="G32" s="199"/>
    </row>
    <row r="33" spans="1:7" ht="21" outlineLevel="2" x14ac:dyDescent="0.25">
      <c r="A33" s="61" t="s">
        <v>1479</v>
      </c>
      <c r="B33" s="51" t="s">
        <v>1480</v>
      </c>
      <c r="C33" s="61" t="s">
        <v>1481</v>
      </c>
      <c r="D33" s="113">
        <v>317.5</v>
      </c>
      <c r="E33" s="52"/>
      <c r="F33" s="62">
        <f t="shared" si="0"/>
        <v>0</v>
      </c>
      <c r="G33" s="199" t="s">
        <v>1</v>
      </c>
    </row>
    <row r="34" spans="1:7" ht="21" outlineLevel="2" x14ac:dyDescent="0.25">
      <c r="A34" s="61" t="s">
        <v>1482</v>
      </c>
      <c r="B34" s="51" t="s">
        <v>1483</v>
      </c>
      <c r="C34" s="61" t="s">
        <v>1481</v>
      </c>
      <c r="D34" s="113">
        <v>889</v>
      </c>
      <c r="E34" s="52"/>
      <c r="F34" s="62">
        <f t="shared" si="0"/>
        <v>0</v>
      </c>
      <c r="G34" s="199" t="s">
        <v>1</v>
      </c>
    </row>
    <row r="35" spans="1:7" outlineLevel="2" x14ac:dyDescent="0.25">
      <c r="A35" s="61" t="s">
        <v>1484</v>
      </c>
      <c r="B35" s="51" t="s">
        <v>1485</v>
      </c>
      <c r="C35" s="61" t="s">
        <v>1481</v>
      </c>
      <c r="D35" s="113">
        <v>317.5</v>
      </c>
      <c r="E35" s="52"/>
      <c r="F35" s="62">
        <f t="shared" si="0"/>
        <v>0</v>
      </c>
      <c r="G35" s="199" t="s">
        <v>1</v>
      </c>
    </row>
    <row r="36" spans="1:7" outlineLevel="2" x14ac:dyDescent="0.25">
      <c r="A36" s="61" t="s">
        <v>1486</v>
      </c>
      <c r="B36" s="51" t="s">
        <v>1487</v>
      </c>
      <c r="C36" s="61" t="s">
        <v>713</v>
      </c>
      <c r="D36" s="113">
        <v>138.25</v>
      </c>
      <c r="E36" s="52"/>
      <c r="F36" s="62">
        <f t="shared" si="0"/>
        <v>0</v>
      </c>
      <c r="G36" s="199" t="s">
        <v>1</v>
      </c>
    </row>
    <row r="37" spans="1:7" ht="42" outlineLevel="2" x14ac:dyDescent="0.25">
      <c r="A37" s="61" t="s">
        <v>1488</v>
      </c>
      <c r="B37" s="51" t="s">
        <v>1489</v>
      </c>
      <c r="C37" s="61" t="s">
        <v>713</v>
      </c>
      <c r="D37" s="113">
        <v>29.09</v>
      </c>
      <c r="E37" s="52"/>
      <c r="F37" s="62">
        <f t="shared" si="0"/>
        <v>0</v>
      </c>
      <c r="G37" s="199" t="s">
        <v>1</v>
      </c>
    </row>
    <row r="38" spans="1:7" ht="21" outlineLevel="2" x14ac:dyDescent="0.25">
      <c r="A38" s="61" t="s">
        <v>1490</v>
      </c>
      <c r="B38" s="51" t="s">
        <v>1491</v>
      </c>
      <c r="C38" s="61" t="s">
        <v>713</v>
      </c>
      <c r="D38" s="113">
        <v>24.36</v>
      </c>
      <c r="E38" s="52"/>
      <c r="F38" s="62">
        <f t="shared" si="0"/>
        <v>0</v>
      </c>
      <c r="G38" s="199" t="s">
        <v>1</v>
      </c>
    </row>
    <row r="39" spans="1:7" ht="21" outlineLevel="2" x14ac:dyDescent="0.25">
      <c r="A39" s="61" t="s">
        <v>1492</v>
      </c>
      <c r="B39" s="51" t="s">
        <v>1493</v>
      </c>
      <c r="C39" s="61" t="s">
        <v>5</v>
      </c>
      <c r="D39" s="113">
        <v>7.66</v>
      </c>
      <c r="E39" s="52"/>
      <c r="F39" s="62">
        <f t="shared" si="0"/>
        <v>0</v>
      </c>
      <c r="G39" s="199" t="s">
        <v>1</v>
      </c>
    </row>
    <row r="40" spans="1:7" outlineLevel="2" x14ac:dyDescent="0.25">
      <c r="A40" s="61" t="s">
        <v>1494</v>
      </c>
      <c r="B40" s="51" t="s">
        <v>1495</v>
      </c>
      <c r="C40" s="61" t="s">
        <v>5</v>
      </c>
      <c r="D40" s="113">
        <v>1780</v>
      </c>
      <c r="E40" s="52"/>
      <c r="F40" s="62">
        <f t="shared" si="0"/>
        <v>0</v>
      </c>
      <c r="G40" s="199" t="s">
        <v>1</v>
      </c>
    </row>
    <row r="41" spans="1:7" ht="24.75" customHeight="1" x14ac:dyDescent="0.25">
      <c r="A41" s="204" t="s">
        <v>1876</v>
      </c>
      <c r="B41" s="205"/>
      <c r="C41" s="74"/>
      <c r="D41" s="114"/>
      <c r="E41" s="70"/>
      <c r="F41" s="76">
        <f>SUM(F6:F40)</f>
        <v>0</v>
      </c>
      <c r="G41" s="70"/>
    </row>
  </sheetData>
  <mergeCells count="2">
    <mergeCell ref="A3:G3"/>
    <mergeCell ref="A41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CCFF"/>
  </sheetPr>
  <dimension ref="A1:G64"/>
  <sheetViews>
    <sheetView zoomScale="85" zoomScaleNormal="85" workbookViewId="0">
      <selection activeCell="L19" sqref="L19"/>
    </sheetView>
  </sheetViews>
  <sheetFormatPr defaultColWidth="9.140625" defaultRowHeight="10.5" outlineLevelRow="2" x14ac:dyDescent="0.15"/>
  <cols>
    <col min="1" max="1" width="6" style="55" customWidth="1"/>
    <col min="2" max="2" width="42" style="37" customWidth="1"/>
    <col min="3" max="3" width="11" style="55" customWidth="1"/>
    <col min="4" max="4" width="13.28515625" style="45" customWidth="1"/>
    <col min="5" max="5" width="13.7109375" style="45" customWidth="1"/>
    <col min="6" max="6" width="16.85546875" style="63" customWidth="1"/>
    <col min="7" max="7" width="27.140625" style="37" customWidth="1"/>
    <col min="8" max="16384" width="9.140625" style="37"/>
  </cols>
  <sheetData>
    <row r="1" spans="1:7" ht="27" customHeight="1" x14ac:dyDescent="0.15">
      <c r="A1" s="105"/>
      <c r="B1" s="106" t="s">
        <v>1864</v>
      </c>
      <c r="C1" s="110"/>
      <c r="D1" s="78"/>
      <c r="E1" s="78"/>
      <c r="F1" s="120"/>
      <c r="G1" s="35"/>
    </row>
    <row r="2" spans="1:7" ht="22.5" customHeight="1" x14ac:dyDescent="0.15">
      <c r="A2" s="54"/>
      <c r="B2" s="34" t="s">
        <v>1877</v>
      </c>
      <c r="C2" s="110"/>
      <c r="D2" s="78"/>
      <c r="E2" s="78"/>
      <c r="F2" s="120"/>
      <c r="G2" s="35"/>
    </row>
    <row r="3" spans="1:7" ht="11.25" x14ac:dyDescent="0.15">
      <c r="A3" s="206" t="s">
        <v>2316</v>
      </c>
      <c r="B3" s="206"/>
      <c r="C3" s="206"/>
      <c r="D3" s="206"/>
      <c r="E3" s="206"/>
      <c r="F3" s="206"/>
      <c r="G3" s="206"/>
    </row>
    <row r="4" spans="1:7" ht="21" x14ac:dyDescent="0.1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5.75" customHeight="1" outlineLevel="1" x14ac:dyDescent="0.15">
      <c r="A5" s="77" t="s">
        <v>248</v>
      </c>
      <c r="B5" s="93" t="s">
        <v>1585</v>
      </c>
      <c r="C5" s="71" t="s">
        <v>1</v>
      </c>
      <c r="D5" s="58"/>
      <c r="E5" s="58"/>
      <c r="F5" s="59">
        <f>SUM(F6:F30)</f>
        <v>0</v>
      </c>
      <c r="G5" s="96" t="s">
        <v>1</v>
      </c>
    </row>
    <row r="6" spans="1:7" ht="31.5" outlineLevel="2" x14ac:dyDescent="0.15">
      <c r="A6" s="61" t="s">
        <v>61</v>
      </c>
      <c r="B6" s="38" t="s">
        <v>1586</v>
      </c>
      <c r="C6" s="61" t="s">
        <v>713</v>
      </c>
      <c r="D6" s="52">
        <v>76.88</v>
      </c>
      <c r="E6" s="52"/>
      <c r="F6" s="62">
        <f t="shared" ref="F6:F63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1587</v>
      </c>
      <c r="C7" s="61" t="s">
        <v>713</v>
      </c>
      <c r="D7" s="52">
        <v>375.04</v>
      </c>
      <c r="E7" s="52"/>
      <c r="F7" s="62">
        <f t="shared" si="0"/>
        <v>0</v>
      </c>
      <c r="G7" s="41" t="s">
        <v>1</v>
      </c>
    </row>
    <row r="8" spans="1:7" ht="31.5" outlineLevel="2" x14ac:dyDescent="0.15">
      <c r="A8" s="61" t="s">
        <v>244</v>
      </c>
      <c r="B8" s="38" t="s">
        <v>1588</v>
      </c>
      <c r="C8" s="61" t="s">
        <v>713</v>
      </c>
      <c r="D8" s="52">
        <v>505.5</v>
      </c>
      <c r="E8" s="52"/>
      <c r="F8" s="62">
        <f t="shared" si="0"/>
        <v>0</v>
      </c>
      <c r="G8" s="41" t="s">
        <v>1</v>
      </c>
    </row>
    <row r="9" spans="1:7" ht="31.5" outlineLevel="2" x14ac:dyDescent="0.15">
      <c r="A9" s="61" t="s">
        <v>245</v>
      </c>
      <c r="B9" s="38" t="s">
        <v>1589</v>
      </c>
      <c r="C9" s="61" t="s">
        <v>713</v>
      </c>
      <c r="D9" s="52">
        <v>25.71</v>
      </c>
      <c r="E9" s="52"/>
      <c r="F9" s="62">
        <f t="shared" si="0"/>
        <v>0</v>
      </c>
      <c r="G9" s="41" t="s">
        <v>1</v>
      </c>
    </row>
    <row r="10" spans="1:7" ht="21" outlineLevel="2" x14ac:dyDescent="0.15">
      <c r="A10" s="61" t="s">
        <v>246</v>
      </c>
      <c r="B10" s="38" t="s">
        <v>1590</v>
      </c>
      <c r="C10" s="61" t="s">
        <v>713</v>
      </c>
      <c r="D10" s="52">
        <v>22.14</v>
      </c>
      <c r="E10" s="52"/>
      <c r="F10" s="62">
        <f t="shared" si="0"/>
        <v>0</v>
      </c>
      <c r="G10" s="41" t="s">
        <v>1</v>
      </c>
    </row>
    <row r="11" spans="1:7" ht="21" outlineLevel="2" x14ac:dyDescent="0.15">
      <c r="A11" s="61" t="s">
        <v>247</v>
      </c>
      <c r="B11" s="38" t="s">
        <v>1591</v>
      </c>
      <c r="C11" s="61" t="s">
        <v>37</v>
      </c>
      <c r="D11" s="52">
        <v>24</v>
      </c>
      <c r="E11" s="52"/>
      <c r="F11" s="62">
        <f t="shared" si="0"/>
        <v>0</v>
      </c>
      <c r="G11" s="41" t="s">
        <v>1</v>
      </c>
    </row>
    <row r="12" spans="1:7" outlineLevel="2" x14ac:dyDescent="0.15">
      <c r="A12" s="61" t="s">
        <v>363</v>
      </c>
      <c r="B12" s="38" t="s">
        <v>1592</v>
      </c>
      <c r="C12" s="61" t="s">
        <v>713</v>
      </c>
      <c r="D12" s="52">
        <v>2.82</v>
      </c>
      <c r="E12" s="52"/>
      <c r="F12" s="62">
        <f t="shared" si="0"/>
        <v>0</v>
      </c>
      <c r="G12" s="41" t="s">
        <v>1</v>
      </c>
    </row>
    <row r="13" spans="1:7" ht="42" outlineLevel="2" x14ac:dyDescent="0.15">
      <c r="A13" s="61" t="s">
        <v>364</v>
      </c>
      <c r="B13" s="38" t="s">
        <v>1593</v>
      </c>
      <c r="C13" s="61" t="s">
        <v>713</v>
      </c>
      <c r="D13" s="52">
        <v>770</v>
      </c>
      <c r="E13" s="52"/>
      <c r="F13" s="62">
        <f t="shared" si="0"/>
        <v>0</v>
      </c>
      <c r="G13" s="41" t="s">
        <v>1</v>
      </c>
    </row>
    <row r="14" spans="1:7" ht="42" outlineLevel="2" x14ac:dyDescent="0.15">
      <c r="A14" s="61" t="s">
        <v>365</v>
      </c>
      <c r="B14" s="38" t="s">
        <v>1594</v>
      </c>
      <c r="C14" s="61" t="s">
        <v>713</v>
      </c>
      <c r="D14" s="52">
        <v>508</v>
      </c>
      <c r="E14" s="52"/>
      <c r="F14" s="62">
        <f t="shared" si="0"/>
        <v>0</v>
      </c>
      <c r="G14" s="41" t="s">
        <v>1</v>
      </c>
    </row>
    <row r="15" spans="1:7" ht="21" outlineLevel="2" x14ac:dyDescent="0.15">
      <c r="A15" s="61" t="s">
        <v>366</v>
      </c>
      <c r="B15" s="38" t="s">
        <v>1595</v>
      </c>
      <c r="C15" s="61" t="s">
        <v>713</v>
      </c>
      <c r="D15" s="52">
        <v>881</v>
      </c>
      <c r="E15" s="52"/>
      <c r="F15" s="62">
        <f t="shared" si="0"/>
        <v>0</v>
      </c>
      <c r="G15" s="41" t="s">
        <v>1</v>
      </c>
    </row>
    <row r="16" spans="1:7" ht="21" outlineLevel="2" x14ac:dyDescent="0.15">
      <c r="A16" s="61" t="s">
        <v>367</v>
      </c>
      <c r="B16" s="38" t="s">
        <v>1596</v>
      </c>
      <c r="C16" s="61" t="s">
        <v>713</v>
      </c>
      <c r="D16" s="52">
        <v>25</v>
      </c>
      <c r="E16" s="52"/>
      <c r="F16" s="62">
        <f t="shared" si="0"/>
        <v>0</v>
      </c>
      <c r="G16" s="41" t="s">
        <v>1</v>
      </c>
    </row>
    <row r="17" spans="1:7" ht="31.5" outlineLevel="2" x14ac:dyDescent="0.15">
      <c r="A17" s="61" t="s">
        <v>368</v>
      </c>
      <c r="B17" s="38" t="s">
        <v>1597</v>
      </c>
      <c r="C17" s="61" t="s">
        <v>713</v>
      </c>
      <c r="D17" s="52">
        <v>690</v>
      </c>
      <c r="E17" s="52"/>
      <c r="F17" s="62">
        <f t="shared" si="0"/>
        <v>0</v>
      </c>
      <c r="G17" s="41" t="s">
        <v>1</v>
      </c>
    </row>
    <row r="18" spans="1:7" ht="42" outlineLevel="2" x14ac:dyDescent="0.15">
      <c r="A18" s="61" t="s">
        <v>369</v>
      </c>
      <c r="B18" s="38" t="s">
        <v>1598</v>
      </c>
      <c r="C18" s="61" t="s">
        <v>713</v>
      </c>
      <c r="D18" s="52">
        <v>142</v>
      </c>
      <c r="E18" s="52"/>
      <c r="F18" s="62">
        <f t="shared" si="0"/>
        <v>0</v>
      </c>
      <c r="G18" s="41" t="s">
        <v>1</v>
      </c>
    </row>
    <row r="19" spans="1:7" ht="42" outlineLevel="2" x14ac:dyDescent="0.15">
      <c r="A19" s="61" t="s">
        <v>370</v>
      </c>
      <c r="B19" s="38" t="s">
        <v>1599</v>
      </c>
      <c r="C19" s="61" t="s">
        <v>713</v>
      </c>
      <c r="D19" s="52">
        <v>24</v>
      </c>
      <c r="E19" s="52"/>
      <c r="F19" s="62">
        <f t="shared" si="0"/>
        <v>0</v>
      </c>
      <c r="G19" s="41" t="s">
        <v>1</v>
      </c>
    </row>
    <row r="20" spans="1:7" ht="21" outlineLevel="2" x14ac:dyDescent="0.15">
      <c r="A20" s="61" t="s">
        <v>371</v>
      </c>
      <c r="B20" s="38" t="s">
        <v>1600</v>
      </c>
      <c r="C20" s="61" t="s">
        <v>713</v>
      </c>
      <c r="D20" s="52">
        <v>6</v>
      </c>
      <c r="E20" s="52"/>
      <c r="F20" s="62">
        <f t="shared" si="0"/>
        <v>0</v>
      </c>
      <c r="G20" s="41" t="s">
        <v>1</v>
      </c>
    </row>
    <row r="21" spans="1:7" ht="52.5" outlineLevel="2" x14ac:dyDescent="0.15">
      <c r="A21" s="61" t="s">
        <v>1414</v>
      </c>
      <c r="B21" s="38" t="s">
        <v>1601</v>
      </c>
      <c r="C21" s="61" t="s">
        <v>713</v>
      </c>
      <c r="D21" s="52">
        <v>7436.25</v>
      </c>
      <c r="E21" s="52"/>
      <c r="F21" s="62">
        <f t="shared" si="0"/>
        <v>0</v>
      </c>
      <c r="G21" s="201" t="s">
        <v>2303</v>
      </c>
    </row>
    <row r="22" spans="1:7" ht="52.5" outlineLevel="2" x14ac:dyDescent="0.15">
      <c r="A22" s="61" t="s">
        <v>1416</v>
      </c>
      <c r="B22" s="38" t="s">
        <v>1602</v>
      </c>
      <c r="C22" s="61" t="s">
        <v>713</v>
      </c>
      <c r="D22" s="52">
        <v>729.6</v>
      </c>
      <c r="E22" s="52"/>
      <c r="F22" s="62">
        <f t="shared" si="0"/>
        <v>0</v>
      </c>
      <c r="G22" s="201" t="s">
        <v>2303</v>
      </c>
    </row>
    <row r="23" spans="1:7" ht="31.5" outlineLevel="2" x14ac:dyDescent="0.15">
      <c r="A23" s="61" t="s">
        <v>1418</v>
      </c>
      <c r="B23" s="38" t="s">
        <v>1603</v>
      </c>
      <c r="C23" s="61" t="s">
        <v>713</v>
      </c>
      <c r="D23" s="52">
        <v>7436.28</v>
      </c>
      <c r="E23" s="52"/>
      <c r="F23" s="62">
        <f t="shared" si="0"/>
        <v>0</v>
      </c>
      <c r="G23" s="201" t="s">
        <v>2303</v>
      </c>
    </row>
    <row r="24" spans="1:7" ht="31.5" outlineLevel="2" x14ac:dyDescent="0.15">
      <c r="A24" s="61" t="s">
        <v>1420</v>
      </c>
      <c r="B24" s="38" t="s">
        <v>1604</v>
      </c>
      <c r="C24" s="61" t="s">
        <v>713</v>
      </c>
      <c r="D24" s="52">
        <v>729.6</v>
      </c>
      <c r="E24" s="52"/>
      <c r="F24" s="62">
        <f t="shared" si="0"/>
        <v>0</v>
      </c>
      <c r="G24" s="201" t="s">
        <v>2303</v>
      </c>
    </row>
    <row r="25" spans="1:7" ht="31.5" outlineLevel="2" x14ac:dyDescent="0.15">
      <c r="A25" s="61" t="s">
        <v>1422</v>
      </c>
      <c r="B25" s="38" t="s">
        <v>1605</v>
      </c>
      <c r="C25" s="61" t="s">
        <v>713</v>
      </c>
      <c r="D25" s="52">
        <v>711.22</v>
      </c>
      <c r="E25" s="52"/>
      <c r="F25" s="62">
        <f t="shared" si="0"/>
        <v>0</v>
      </c>
      <c r="G25" s="201" t="s">
        <v>2303</v>
      </c>
    </row>
    <row r="26" spans="1:7" ht="31.5" outlineLevel="2" x14ac:dyDescent="0.15">
      <c r="A26" s="61" t="s">
        <v>1424</v>
      </c>
      <c r="B26" s="38" t="s">
        <v>1606</v>
      </c>
      <c r="C26" s="61" t="s">
        <v>713</v>
      </c>
      <c r="D26" s="52">
        <v>314</v>
      </c>
      <c r="E26" s="52"/>
      <c r="F26" s="62">
        <f t="shared" si="0"/>
        <v>0</v>
      </c>
      <c r="G26" s="201" t="s">
        <v>2303</v>
      </c>
    </row>
    <row r="27" spans="1:7" ht="31.5" outlineLevel="2" x14ac:dyDescent="0.15">
      <c r="A27" s="61" t="s">
        <v>1426</v>
      </c>
      <c r="B27" s="38" t="s">
        <v>1607</v>
      </c>
      <c r="C27" s="61" t="s">
        <v>713</v>
      </c>
      <c r="D27" s="52">
        <v>1025.22</v>
      </c>
      <c r="E27" s="52"/>
      <c r="F27" s="62">
        <f t="shared" si="0"/>
        <v>0</v>
      </c>
      <c r="G27" s="201" t="s">
        <v>2303</v>
      </c>
    </row>
    <row r="28" spans="1:7" ht="31.5" outlineLevel="2" x14ac:dyDescent="0.15">
      <c r="A28" s="61" t="s">
        <v>1428</v>
      </c>
      <c r="B28" s="38" t="s">
        <v>1608</v>
      </c>
      <c r="C28" s="61" t="s">
        <v>18</v>
      </c>
      <c r="D28" s="52">
        <v>3</v>
      </c>
      <c r="E28" s="52"/>
      <c r="F28" s="62">
        <f t="shared" si="0"/>
        <v>0</v>
      </c>
      <c r="G28" s="41" t="s">
        <v>1</v>
      </c>
    </row>
    <row r="29" spans="1:7" ht="31.5" outlineLevel="2" x14ac:dyDescent="0.15">
      <c r="A29" s="61" t="s">
        <v>1431</v>
      </c>
      <c r="B29" s="38" t="s">
        <v>1609</v>
      </c>
      <c r="C29" s="61" t="s">
        <v>713</v>
      </c>
      <c r="D29" s="52">
        <v>95.9</v>
      </c>
      <c r="E29" s="52"/>
      <c r="F29" s="62">
        <f t="shared" si="0"/>
        <v>0</v>
      </c>
      <c r="G29" s="41" t="s">
        <v>1</v>
      </c>
    </row>
    <row r="30" spans="1:7" ht="31.5" outlineLevel="2" x14ac:dyDescent="0.15">
      <c r="A30" s="61" t="s">
        <v>1433</v>
      </c>
      <c r="B30" s="38" t="s">
        <v>1610</v>
      </c>
      <c r="C30" s="61" t="s">
        <v>713</v>
      </c>
      <c r="D30" s="52">
        <v>95.23</v>
      </c>
      <c r="E30" s="52"/>
      <c r="F30" s="62">
        <f t="shared" si="0"/>
        <v>0</v>
      </c>
      <c r="G30" s="101" t="s">
        <v>1</v>
      </c>
    </row>
    <row r="31" spans="1:7" ht="15" customHeight="1" outlineLevel="1" x14ac:dyDescent="0.15">
      <c r="A31" s="77" t="s">
        <v>265</v>
      </c>
      <c r="B31" s="57" t="s">
        <v>1611</v>
      </c>
      <c r="C31" s="71" t="s">
        <v>1</v>
      </c>
      <c r="D31" s="58"/>
      <c r="E31" s="58"/>
      <c r="F31" s="59">
        <f>SUM(F32:F37)</f>
        <v>0</v>
      </c>
      <c r="G31" s="96" t="s">
        <v>1</v>
      </c>
    </row>
    <row r="32" spans="1:7" ht="21" outlineLevel="2" x14ac:dyDescent="0.15">
      <c r="A32" s="61" t="s">
        <v>47</v>
      </c>
      <c r="B32" s="38" t="s">
        <v>1612</v>
      </c>
      <c r="C32" s="61" t="s">
        <v>5</v>
      </c>
      <c r="D32" s="52">
        <v>27.5</v>
      </c>
      <c r="E32" s="52"/>
      <c r="F32" s="62">
        <f t="shared" si="0"/>
        <v>0</v>
      </c>
      <c r="G32" s="41" t="s">
        <v>1</v>
      </c>
    </row>
    <row r="33" spans="1:7" ht="21" outlineLevel="2" x14ac:dyDescent="0.15">
      <c r="A33" s="61" t="s">
        <v>372</v>
      </c>
      <c r="B33" s="38" t="s">
        <v>1613</v>
      </c>
      <c r="C33" s="61" t="s">
        <v>5</v>
      </c>
      <c r="D33" s="52">
        <v>87</v>
      </c>
      <c r="E33" s="52"/>
      <c r="F33" s="62">
        <f t="shared" si="0"/>
        <v>0</v>
      </c>
      <c r="G33" s="41" t="s">
        <v>1</v>
      </c>
    </row>
    <row r="34" spans="1:7" ht="21" outlineLevel="2" x14ac:dyDescent="0.15">
      <c r="A34" s="61" t="s">
        <v>373</v>
      </c>
      <c r="B34" s="38" t="s">
        <v>1614</v>
      </c>
      <c r="C34" s="61" t="s">
        <v>5</v>
      </c>
      <c r="D34" s="52">
        <v>2.6</v>
      </c>
      <c r="E34" s="52"/>
      <c r="F34" s="62">
        <f t="shared" si="0"/>
        <v>0</v>
      </c>
      <c r="G34" s="41" t="s">
        <v>1</v>
      </c>
    </row>
    <row r="35" spans="1:7" ht="21" outlineLevel="2" x14ac:dyDescent="0.15">
      <c r="A35" s="61" t="s">
        <v>374</v>
      </c>
      <c r="B35" s="38" t="s">
        <v>1615</v>
      </c>
      <c r="C35" s="61" t="s">
        <v>5</v>
      </c>
      <c r="D35" s="52">
        <v>20.399999999999999</v>
      </c>
      <c r="E35" s="52"/>
      <c r="F35" s="62">
        <f t="shared" si="0"/>
        <v>0</v>
      </c>
      <c r="G35" s="41" t="s">
        <v>1</v>
      </c>
    </row>
    <row r="36" spans="1:7" ht="21" outlineLevel="2" x14ac:dyDescent="0.15">
      <c r="A36" s="61" t="s">
        <v>375</v>
      </c>
      <c r="B36" s="38" t="s">
        <v>1616</v>
      </c>
      <c r="C36" s="61" t="s">
        <v>5</v>
      </c>
      <c r="D36" s="52">
        <v>5.4</v>
      </c>
      <c r="E36" s="52"/>
      <c r="F36" s="62">
        <f t="shared" si="0"/>
        <v>0</v>
      </c>
      <c r="G36" s="41" t="s">
        <v>1</v>
      </c>
    </row>
    <row r="37" spans="1:7" ht="21" outlineLevel="2" x14ac:dyDescent="0.15">
      <c r="A37" s="61" t="s">
        <v>1503</v>
      </c>
      <c r="B37" s="38" t="s">
        <v>1617</v>
      </c>
      <c r="C37" s="61" t="s">
        <v>5</v>
      </c>
      <c r="D37" s="52">
        <v>2.65</v>
      </c>
      <c r="E37" s="52"/>
      <c r="F37" s="62">
        <f t="shared" si="0"/>
        <v>0</v>
      </c>
      <c r="G37" s="41" t="s">
        <v>1</v>
      </c>
    </row>
    <row r="38" spans="1:7" ht="17.25" customHeight="1" outlineLevel="1" x14ac:dyDescent="0.15">
      <c r="A38" s="77" t="s">
        <v>272</v>
      </c>
      <c r="B38" s="57" t="s">
        <v>1618</v>
      </c>
      <c r="C38" s="57" t="s">
        <v>1</v>
      </c>
      <c r="D38" s="58"/>
      <c r="E38" s="58"/>
      <c r="F38" s="59">
        <f>SUM(F39:F41)</f>
        <v>0</v>
      </c>
      <c r="G38" s="60"/>
    </row>
    <row r="39" spans="1:7" ht="21" outlineLevel="2" x14ac:dyDescent="0.15">
      <c r="A39" s="61" t="s">
        <v>45</v>
      </c>
      <c r="B39" s="38" t="s">
        <v>1619</v>
      </c>
      <c r="C39" s="61" t="s">
        <v>713</v>
      </c>
      <c r="D39" s="52">
        <v>1385</v>
      </c>
      <c r="E39" s="52"/>
      <c r="F39" s="62">
        <f t="shared" si="0"/>
        <v>0</v>
      </c>
      <c r="G39" s="116"/>
    </row>
    <row r="40" spans="1:7" ht="31.5" outlineLevel="2" x14ac:dyDescent="0.15">
      <c r="A40" s="61" t="s">
        <v>376</v>
      </c>
      <c r="B40" s="38" t="s">
        <v>1620</v>
      </c>
      <c r="C40" s="61" t="s">
        <v>713</v>
      </c>
      <c r="D40" s="52">
        <v>915</v>
      </c>
      <c r="E40" s="52"/>
      <c r="F40" s="62">
        <f t="shared" si="0"/>
        <v>0</v>
      </c>
      <c r="G40" s="116"/>
    </row>
    <row r="41" spans="1:7" ht="21" outlineLevel="2" x14ac:dyDescent="0.15">
      <c r="A41" s="61" t="s">
        <v>377</v>
      </c>
      <c r="B41" s="38" t="s">
        <v>1621</v>
      </c>
      <c r="C41" s="61" t="s">
        <v>5</v>
      </c>
      <c r="D41" s="52">
        <v>200</v>
      </c>
      <c r="E41" s="52"/>
      <c r="F41" s="62">
        <f t="shared" si="0"/>
        <v>0</v>
      </c>
      <c r="G41" s="116"/>
    </row>
    <row r="42" spans="1:7" ht="22.5" customHeight="1" outlineLevel="1" x14ac:dyDescent="0.15">
      <c r="A42" s="71" t="s">
        <v>283</v>
      </c>
      <c r="B42" s="57" t="s">
        <v>1622</v>
      </c>
      <c r="C42" s="71" t="s">
        <v>1</v>
      </c>
      <c r="D42" s="58"/>
      <c r="E42" s="58"/>
      <c r="F42" s="59">
        <f>SUM(F43:F60)</f>
        <v>0</v>
      </c>
      <c r="G42" s="96" t="s">
        <v>1</v>
      </c>
    </row>
    <row r="43" spans="1:7" ht="21" outlineLevel="2" x14ac:dyDescent="0.15">
      <c r="A43" s="61" t="s">
        <v>384</v>
      </c>
      <c r="B43" s="38" t="s">
        <v>1623</v>
      </c>
      <c r="C43" s="61" t="s">
        <v>37</v>
      </c>
      <c r="D43" s="52">
        <v>1</v>
      </c>
      <c r="E43" s="52"/>
      <c r="F43" s="62">
        <f t="shared" si="0"/>
        <v>0</v>
      </c>
      <c r="G43" s="41" t="s">
        <v>1</v>
      </c>
    </row>
    <row r="44" spans="1:7" ht="21" outlineLevel="2" x14ac:dyDescent="0.15">
      <c r="A44" s="61" t="s">
        <v>385</v>
      </c>
      <c r="B44" s="38" t="s">
        <v>1624</v>
      </c>
      <c r="C44" s="61" t="s">
        <v>5</v>
      </c>
      <c r="D44" s="52">
        <v>18.399999999999999</v>
      </c>
      <c r="E44" s="52"/>
      <c r="F44" s="62">
        <f t="shared" si="0"/>
        <v>0</v>
      </c>
      <c r="G44" s="41" t="s">
        <v>1</v>
      </c>
    </row>
    <row r="45" spans="1:7" ht="21" outlineLevel="2" x14ac:dyDescent="0.15">
      <c r="A45" s="61" t="s">
        <v>386</v>
      </c>
      <c r="B45" s="38" t="s">
        <v>1625</v>
      </c>
      <c r="C45" s="61" t="s">
        <v>37</v>
      </c>
      <c r="D45" s="52">
        <v>1</v>
      </c>
      <c r="E45" s="52"/>
      <c r="F45" s="62">
        <f t="shared" si="0"/>
        <v>0</v>
      </c>
      <c r="G45" s="41" t="s">
        <v>1</v>
      </c>
    </row>
    <row r="46" spans="1:7" ht="21" outlineLevel="2" x14ac:dyDescent="0.15">
      <c r="A46" s="61" t="s">
        <v>387</v>
      </c>
      <c r="B46" s="38" t="s">
        <v>1626</v>
      </c>
      <c r="C46" s="61" t="s">
        <v>18</v>
      </c>
      <c r="D46" s="52">
        <v>5</v>
      </c>
      <c r="E46" s="52"/>
      <c r="F46" s="62">
        <f t="shared" si="0"/>
        <v>0</v>
      </c>
      <c r="G46" s="41" t="s">
        <v>1</v>
      </c>
    </row>
    <row r="47" spans="1:7" ht="21" outlineLevel="2" x14ac:dyDescent="0.15">
      <c r="A47" s="61" t="s">
        <v>388</v>
      </c>
      <c r="B47" s="38" t="s">
        <v>1627</v>
      </c>
      <c r="C47" s="61" t="s">
        <v>713</v>
      </c>
      <c r="D47" s="52">
        <v>112</v>
      </c>
      <c r="E47" s="52"/>
      <c r="F47" s="62">
        <f t="shared" si="0"/>
        <v>0</v>
      </c>
      <c r="G47" s="41" t="s">
        <v>1</v>
      </c>
    </row>
    <row r="48" spans="1:7" ht="21" outlineLevel="2" x14ac:dyDescent="0.15">
      <c r="A48" s="61" t="s">
        <v>389</v>
      </c>
      <c r="B48" s="38" t="s">
        <v>1628</v>
      </c>
      <c r="C48" s="61" t="s">
        <v>18</v>
      </c>
      <c r="D48" s="52">
        <v>1</v>
      </c>
      <c r="E48" s="52"/>
      <c r="F48" s="62">
        <f t="shared" si="0"/>
        <v>0</v>
      </c>
      <c r="G48" s="41" t="s">
        <v>1</v>
      </c>
    </row>
    <row r="49" spans="1:7" ht="21" outlineLevel="2" x14ac:dyDescent="0.15">
      <c r="A49" s="61" t="s">
        <v>390</v>
      </c>
      <c r="B49" s="38" t="s">
        <v>1629</v>
      </c>
      <c r="C49" s="61" t="s">
        <v>18</v>
      </c>
      <c r="D49" s="52">
        <v>2</v>
      </c>
      <c r="E49" s="52"/>
      <c r="F49" s="62">
        <f t="shared" si="0"/>
        <v>0</v>
      </c>
      <c r="G49" s="41" t="s">
        <v>1</v>
      </c>
    </row>
    <row r="50" spans="1:7" ht="21" outlineLevel="2" x14ac:dyDescent="0.15">
      <c r="A50" s="61" t="s">
        <v>391</v>
      </c>
      <c r="B50" s="38" t="s">
        <v>1630</v>
      </c>
      <c r="C50" s="61" t="s">
        <v>713</v>
      </c>
      <c r="D50" s="52">
        <v>9.7200000000000006</v>
      </c>
      <c r="E50" s="52"/>
      <c r="F50" s="62">
        <f t="shared" si="0"/>
        <v>0</v>
      </c>
      <c r="G50" s="41" t="s">
        <v>1</v>
      </c>
    </row>
    <row r="51" spans="1:7" ht="21" outlineLevel="2" x14ac:dyDescent="0.15">
      <c r="A51" s="61" t="s">
        <v>392</v>
      </c>
      <c r="B51" s="38" t="s">
        <v>1631</v>
      </c>
      <c r="C51" s="61" t="s">
        <v>5</v>
      </c>
      <c r="D51" s="52">
        <v>9.83</v>
      </c>
      <c r="E51" s="52"/>
      <c r="F51" s="62">
        <f t="shared" si="0"/>
        <v>0</v>
      </c>
      <c r="G51" s="41" t="s">
        <v>1</v>
      </c>
    </row>
    <row r="52" spans="1:7" ht="31.5" outlineLevel="2" x14ac:dyDescent="0.15">
      <c r="A52" s="61" t="s">
        <v>393</v>
      </c>
      <c r="B52" s="38" t="s">
        <v>1632</v>
      </c>
      <c r="C52" s="61" t="s">
        <v>5</v>
      </c>
      <c r="D52" s="52">
        <v>26</v>
      </c>
      <c r="E52" s="52"/>
      <c r="F52" s="62">
        <f t="shared" si="0"/>
        <v>0</v>
      </c>
      <c r="G52" s="41" t="s">
        <v>1</v>
      </c>
    </row>
    <row r="53" spans="1:7" ht="52.5" outlineLevel="2" x14ac:dyDescent="0.15">
      <c r="A53" s="61" t="s">
        <v>394</v>
      </c>
      <c r="B53" s="38" t="s">
        <v>1633</v>
      </c>
      <c r="C53" s="61" t="s">
        <v>713</v>
      </c>
      <c r="D53" s="52">
        <v>3.15</v>
      </c>
      <c r="E53" s="52"/>
      <c r="F53" s="62">
        <f t="shared" si="0"/>
        <v>0</v>
      </c>
      <c r="G53" s="41" t="s">
        <v>1</v>
      </c>
    </row>
    <row r="54" spans="1:7" ht="21" outlineLevel="2" x14ac:dyDescent="0.15">
      <c r="A54" s="61" t="s">
        <v>395</v>
      </c>
      <c r="B54" s="38" t="s">
        <v>1634</v>
      </c>
      <c r="C54" s="61" t="s">
        <v>713</v>
      </c>
      <c r="D54" s="52">
        <v>1.17</v>
      </c>
      <c r="E54" s="52"/>
      <c r="F54" s="62">
        <f t="shared" si="0"/>
        <v>0</v>
      </c>
      <c r="G54" s="41" t="s">
        <v>1</v>
      </c>
    </row>
    <row r="55" spans="1:7" ht="21" outlineLevel="2" x14ac:dyDescent="0.15">
      <c r="A55" s="61" t="s">
        <v>396</v>
      </c>
      <c r="B55" s="38" t="s">
        <v>1635</v>
      </c>
      <c r="C55" s="61" t="s">
        <v>713</v>
      </c>
      <c r="D55" s="52">
        <v>3.66</v>
      </c>
      <c r="E55" s="52"/>
      <c r="F55" s="62">
        <f t="shared" si="0"/>
        <v>0</v>
      </c>
      <c r="G55" s="41" t="s">
        <v>1</v>
      </c>
    </row>
    <row r="56" spans="1:7" ht="21" outlineLevel="2" x14ac:dyDescent="0.15">
      <c r="A56" s="61" t="s">
        <v>397</v>
      </c>
      <c r="B56" s="38" t="s">
        <v>1636</v>
      </c>
      <c r="C56" s="61" t="s">
        <v>713</v>
      </c>
      <c r="D56" s="52">
        <v>1.39</v>
      </c>
      <c r="E56" s="52"/>
      <c r="F56" s="62">
        <f t="shared" si="0"/>
        <v>0</v>
      </c>
      <c r="G56" s="41" t="s">
        <v>1</v>
      </c>
    </row>
    <row r="57" spans="1:7" ht="21" outlineLevel="2" x14ac:dyDescent="0.15">
      <c r="A57" s="61" t="s">
        <v>398</v>
      </c>
      <c r="B57" s="38" t="s">
        <v>1637</v>
      </c>
      <c r="C57" s="61" t="s">
        <v>713</v>
      </c>
      <c r="D57" s="52">
        <v>8.6999999999999993</v>
      </c>
      <c r="E57" s="52"/>
      <c r="F57" s="62">
        <f t="shared" si="0"/>
        <v>0</v>
      </c>
      <c r="G57" s="41" t="s">
        <v>1</v>
      </c>
    </row>
    <row r="58" spans="1:7" ht="21" outlineLevel="2" x14ac:dyDescent="0.15">
      <c r="A58" s="61" t="s">
        <v>399</v>
      </c>
      <c r="B58" s="38" t="s">
        <v>1638</v>
      </c>
      <c r="C58" s="61" t="s">
        <v>18</v>
      </c>
      <c r="D58" s="52">
        <v>130</v>
      </c>
      <c r="E58" s="52"/>
      <c r="F58" s="62">
        <f t="shared" si="0"/>
        <v>0</v>
      </c>
      <c r="G58" s="41" t="s">
        <v>1</v>
      </c>
    </row>
    <row r="59" spans="1:7" ht="31.5" outlineLevel="2" x14ac:dyDescent="0.15">
      <c r="A59" s="61" t="s">
        <v>400</v>
      </c>
      <c r="B59" s="38" t="s">
        <v>1639</v>
      </c>
      <c r="C59" s="61" t="s">
        <v>37</v>
      </c>
      <c r="D59" s="52">
        <v>4</v>
      </c>
      <c r="E59" s="52"/>
      <c r="F59" s="62">
        <f t="shared" si="0"/>
        <v>0</v>
      </c>
      <c r="G59" s="41" t="s">
        <v>1</v>
      </c>
    </row>
    <row r="60" spans="1:7" ht="31.5" outlineLevel="2" x14ac:dyDescent="0.15">
      <c r="A60" s="61" t="s">
        <v>401</v>
      </c>
      <c r="B60" s="38" t="s">
        <v>1640</v>
      </c>
      <c r="C60" s="61" t="s">
        <v>37</v>
      </c>
      <c r="D60" s="52">
        <v>9</v>
      </c>
      <c r="E60" s="52"/>
      <c r="F60" s="62">
        <f t="shared" si="0"/>
        <v>0</v>
      </c>
      <c r="G60" s="41" t="s">
        <v>1</v>
      </c>
    </row>
    <row r="61" spans="1:7" ht="20.25" customHeight="1" outlineLevel="1" x14ac:dyDescent="0.15">
      <c r="A61" s="77" t="s">
        <v>310</v>
      </c>
      <c r="B61" s="57" t="s">
        <v>1641</v>
      </c>
      <c r="C61" s="71" t="s">
        <v>1</v>
      </c>
      <c r="D61" s="58"/>
      <c r="E61" s="58"/>
      <c r="F61" s="59">
        <f>SUM(F62:F63)</f>
        <v>0</v>
      </c>
      <c r="G61" s="96" t="s">
        <v>1</v>
      </c>
    </row>
    <row r="62" spans="1:7" ht="21" customHeight="1" outlineLevel="2" x14ac:dyDescent="0.15">
      <c r="A62" s="61" t="s">
        <v>409</v>
      </c>
      <c r="B62" s="38" t="s">
        <v>1642</v>
      </c>
      <c r="C62" s="61" t="s">
        <v>713</v>
      </c>
      <c r="D62" s="52">
        <v>18</v>
      </c>
      <c r="E62" s="52"/>
      <c r="F62" s="62">
        <f t="shared" si="0"/>
        <v>0</v>
      </c>
      <c r="G62" s="101" t="s">
        <v>1</v>
      </c>
    </row>
    <row r="63" spans="1:7" ht="105" outlineLevel="2" x14ac:dyDescent="0.15">
      <c r="A63" s="61" t="s">
        <v>410</v>
      </c>
      <c r="B63" s="38" t="s">
        <v>1643</v>
      </c>
      <c r="C63" s="61" t="s">
        <v>37</v>
      </c>
      <c r="D63" s="52">
        <v>1</v>
      </c>
      <c r="E63" s="52"/>
      <c r="F63" s="62">
        <f t="shared" si="0"/>
        <v>0</v>
      </c>
      <c r="G63" s="101" t="s">
        <v>1</v>
      </c>
    </row>
    <row r="64" spans="1:7" ht="20.25" customHeight="1" x14ac:dyDescent="0.15">
      <c r="A64" s="204" t="s">
        <v>1878</v>
      </c>
      <c r="B64" s="205"/>
      <c r="C64" s="74"/>
      <c r="D64" s="114"/>
      <c r="E64" s="70"/>
      <c r="F64" s="76">
        <f>F61+F42+F38+F31+F5</f>
        <v>0</v>
      </c>
      <c r="G64" s="70"/>
    </row>
  </sheetData>
  <mergeCells count="2">
    <mergeCell ref="A3:G3"/>
    <mergeCell ref="A64:B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37</vt:i4>
      </vt:variant>
      <vt:variant>
        <vt:lpstr>Nazwane zakresy</vt:lpstr>
      </vt:variant>
      <vt:variant>
        <vt:i4>1</vt:i4>
      </vt:variant>
    </vt:vector>
  </HeadingPairs>
  <TitlesOfParts>
    <vt:vector size="38" baseType="lpstr">
      <vt:lpstr>Zestawienie kosztów </vt:lpstr>
      <vt:lpstr>I.Wyburzenia</vt:lpstr>
      <vt:lpstr>II.Obudowa poddasza</vt:lpstr>
      <vt:lpstr>III.Iniekcja A</vt:lpstr>
      <vt:lpstr>IV.Iniekcja B</vt:lpstr>
      <vt:lpstr>V.Ścianki</vt:lpstr>
      <vt:lpstr>VI.Prace konserw</vt:lpstr>
      <vt:lpstr>VII.Posadzki</vt:lpstr>
      <vt:lpstr>VIII.Wykończenie</vt:lpstr>
      <vt:lpstr>IX.Sufity</vt:lpstr>
      <vt:lpstr>X.Drzwi nowe</vt:lpstr>
      <vt:lpstr>XI.Renow okna_A</vt:lpstr>
      <vt:lpstr>XII.Renow okna_B</vt:lpstr>
      <vt:lpstr>XIII.Renow drzw_A</vt:lpstr>
      <vt:lpstr>XIV.Renow drzw_B</vt:lpstr>
      <vt:lpstr>XV.Dach konstr_B</vt:lpstr>
      <vt:lpstr>XVI.Dach_B</vt:lpstr>
      <vt:lpstr>XVII.Dach_A</vt:lpstr>
      <vt:lpstr>XVIII.Docieplenie_B</vt:lpstr>
      <vt:lpstr>XIX.Mała arch</vt:lpstr>
      <vt:lpstr>XX.W-K_A+B_bez podd</vt:lpstr>
      <vt:lpstr>XXI.W-K_A_podd</vt:lpstr>
      <vt:lpstr>XXII.WENT_A_bez podd</vt:lpstr>
      <vt:lpstr>XXIII.WENT_A_podd</vt:lpstr>
      <vt:lpstr>XXIV.WENT_B</vt:lpstr>
      <vt:lpstr>XXV.KLIMA+TECH</vt:lpstr>
      <vt:lpstr>XXVI.CO+CT_A_bez podd</vt:lpstr>
      <vt:lpstr>XXVII.CO+CT_A_pod</vt:lpstr>
      <vt:lpstr>XXVIII.CO+CT+CWU_B</vt:lpstr>
      <vt:lpstr>XXIX.IE_bud A</vt:lpstr>
      <vt:lpstr>XXX.IE_bud A_poddasze</vt:lpstr>
      <vt:lpstr>XXXI.IE_bud B</vt:lpstr>
      <vt:lpstr>XXXII.IE_AiB_przebudowa</vt:lpstr>
      <vt:lpstr>XXXIII.INP_AiB</vt:lpstr>
      <vt:lpstr>XXXIV.IPPOŻ_AiB</vt:lpstr>
      <vt:lpstr>XXXV.Fotowoltaika</vt:lpstr>
      <vt:lpstr>XXXVI.Rozbiórka garaży</vt:lpstr>
      <vt:lpstr>'Zestawienie kosztów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Portico Kraków</dc:creator>
  <cp:lastModifiedBy>Jolanta Kurek</cp:lastModifiedBy>
  <cp:lastPrinted>2021-07-02T00:38:18Z</cp:lastPrinted>
  <dcterms:created xsi:type="dcterms:W3CDTF">2021-06-29T20:37:24Z</dcterms:created>
  <dcterms:modified xsi:type="dcterms:W3CDTF">2021-07-19T08:31:21Z</dcterms:modified>
</cp:coreProperties>
</file>