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STBS cz.I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<sst xmlns="http://schemas.openxmlformats.org/spreadsheetml/2006/main" count="327" uniqueCount="121">
  <si>
    <t>Lp.</t>
  </si>
  <si>
    <t>C11</t>
  </si>
  <si>
    <t>C21</t>
  </si>
  <si>
    <t>G11</t>
  </si>
  <si>
    <t>854-00-14-151</t>
  </si>
  <si>
    <t>Aleja Żołnierza 11A</t>
  </si>
  <si>
    <t>Piłsudskiego 86 - ośw. garaży</t>
  </si>
  <si>
    <t>Popiela 20</t>
  </si>
  <si>
    <t>Przedwiośnie oś. drogi</t>
  </si>
  <si>
    <t>Reja 17 - pawilon</t>
  </si>
  <si>
    <t>Struga 29</t>
  </si>
  <si>
    <t>Szymanowskiego 56</t>
  </si>
  <si>
    <t>PLENED00000590000000010382044315</t>
  </si>
  <si>
    <t>PLENED00000590000000010382045336</t>
  </si>
  <si>
    <t>PLENED00000590000000010382046357</t>
  </si>
  <si>
    <t>Śniadeckiego 1ABC</t>
  </si>
  <si>
    <t>PLENED00000590000000010382047378</t>
  </si>
  <si>
    <t>Śniadeckiego 2A</t>
  </si>
  <si>
    <t>PLENED00000590000000010382048302</t>
  </si>
  <si>
    <t>Śniadeckiego 2B</t>
  </si>
  <si>
    <t>PLENED00000590000000010382049323</t>
  </si>
  <si>
    <t>Śniadeckiego 3AB</t>
  </si>
  <si>
    <t>PLENED00000590000000010382050344</t>
  </si>
  <si>
    <t>Śniadeckiego 5A</t>
  </si>
  <si>
    <t>PLENED00000590000000010382051365</t>
  </si>
  <si>
    <t>Śniadeckiego II/1</t>
  </si>
  <si>
    <t>PLENED00000590000000010382052386</t>
  </si>
  <si>
    <t>Tańskiego 10B</t>
  </si>
  <si>
    <t>PLENED00000590000000010381246338</t>
  </si>
  <si>
    <t>Tańskiego 10B/12</t>
  </si>
  <si>
    <t>PLENED00000590000000010382055352</t>
  </si>
  <si>
    <t>Tańskiego 10D</t>
  </si>
  <si>
    <t>PLENED00000590000000010381247359</t>
  </si>
  <si>
    <t>Tańskiego 12</t>
  </si>
  <si>
    <t>PLENED00000590000000010381189305</t>
  </si>
  <si>
    <t>Tańskiego 12B/10</t>
  </si>
  <si>
    <t>PLENED00000590000000010381190326</t>
  </si>
  <si>
    <t>Tańskiego 14</t>
  </si>
  <si>
    <t>PLENED00000590000000010381191347</t>
  </si>
  <si>
    <t>Tańskiego 14B/12</t>
  </si>
  <si>
    <t>PLENED00000590000000010381192368</t>
  </si>
  <si>
    <t>Tańskiego 8A</t>
  </si>
  <si>
    <t>PLENED00000590000000010382053310</t>
  </si>
  <si>
    <t>Tańskiego 8B</t>
  </si>
  <si>
    <t>PLENED00000590000000010382054331</t>
  </si>
  <si>
    <t>C12B</t>
  </si>
  <si>
    <t>Wojska Polskiego 47A</t>
  </si>
  <si>
    <t>C11O</t>
  </si>
  <si>
    <t>Wojska Polskiego 8 garaż podziemny</t>
  </si>
  <si>
    <t>PLENED00000590000000010378448362</t>
  </si>
  <si>
    <t>Śniadeckiego 7A</t>
  </si>
  <si>
    <t>PLENED00000590000000010808344388</t>
  </si>
  <si>
    <t>Śniadeckiego 9</t>
  </si>
  <si>
    <t>PLENED00000590000000010821129377</t>
  </si>
  <si>
    <t>Oświetlenie terenu garażowisko Al..Żołnierza dz. Nr 123/1</t>
  </si>
  <si>
    <t xml:space="preserve">Taryfa C11 </t>
  </si>
  <si>
    <t>Taryfa C11O</t>
  </si>
  <si>
    <t>Taryfa C12B - I</t>
  </si>
  <si>
    <t>Taryfa C12B - II</t>
  </si>
  <si>
    <t>Łącznie (MWh)</t>
  </si>
  <si>
    <t>Nazwa jednostki/ miejsce dostarczania energii- punkt poboru (nazwa z faktury)</t>
  </si>
  <si>
    <t>Grupa taryfowa określona na fakturze</t>
  </si>
  <si>
    <t>Moc umowna z faktury</t>
  </si>
  <si>
    <t>Nr licznika</t>
  </si>
  <si>
    <t>Kod PPE</t>
  </si>
  <si>
    <t>Dane do faktury NIP / Regon</t>
  </si>
  <si>
    <t>Nazwa przedsiębiorstwa, z którym zawarta jest umowa</t>
  </si>
  <si>
    <t>Rodzaj zawartej umowy (kompleksowa czy tylko na zakup energii, poprzetargowa)</t>
  </si>
  <si>
    <t>Termin obowiązywania umowy wraz z terminem jej wypowiedzenia/ rozwiązania</t>
  </si>
  <si>
    <t>Składowa 2A</t>
  </si>
  <si>
    <t>Taryfa C21</t>
  </si>
  <si>
    <t>Oświetlenie garażowiska</t>
  </si>
  <si>
    <t>RAZEM MWh:</t>
  </si>
  <si>
    <t xml:space="preserve"> STARGARDZKIE TOWARZYSTWO BUDOWNICTWA SPOŁECZNEGO SP. Z O.O.</t>
  </si>
  <si>
    <t xml:space="preserve">kompleksowa </t>
  </si>
  <si>
    <t>ENEA SA</t>
  </si>
  <si>
    <t xml:space="preserve">moc umowna </t>
  </si>
  <si>
    <t xml:space="preserve">c12b -I </t>
  </si>
  <si>
    <t>c12b-II</t>
  </si>
  <si>
    <t>szczytowa</t>
  </si>
  <si>
    <t>pozaszczytowa</t>
  </si>
  <si>
    <t>Płatnerzy 1-garaż</t>
  </si>
  <si>
    <t>Wojska Polskiego 8 oświetlenie garaż</t>
  </si>
  <si>
    <t>Chrobrego 21</t>
  </si>
  <si>
    <t xml:space="preserve">Informacje o punktach poboru energii elektrycznej - Wykaz punktów poboru wraz z parametrami jednostkowymi -Stargardzkie TBS Sp.z o.o. - Załącznik nr 1 </t>
  </si>
  <si>
    <t>Brama Portowa</t>
  </si>
  <si>
    <t>Bogusława IV 25</t>
  </si>
  <si>
    <t>od 1-13 umowa kompleksowa zawarta w pakiecie taryf C obowiazuje do 31.12.2023 r.</t>
  </si>
  <si>
    <t>C110</t>
  </si>
  <si>
    <t>Jagiellońska nr działki 454/2</t>
  </si>
  <si>
    <t>Szacunkowa ilość w MWh dostarczanej energii w okresie umowy , tj. 12 m-ce</t>
  </si>
  <si>
    <t>854-00-14-153</t>
  </si>
  <si>
    <t>854-00-14-154</t>
  </si>
  <si>
    <t>590310600000105998</t>
  </si>
  <si>
    <t>590310600000017208</t>
  </si>
  <si>
    <t>590310600000105974</t>
  </si>
  <si>
    <t>590310600000020352</t>
  </si>
  <si>
    <t>590310600000105981</t>
  </si>
  <si>
    <t>590310600000020390</t>
  </si>
  <si>
    <t>590310600000106001</t>
  </si>
  <si>
    <t>590310600000017017</t>
  </si>
  <si>
    <t xml:space="preserve">590310600000020703 </t>
  </si>
  <si>
    <t xml:space="preserve">590310600000639332   </t>
  </si>
  <si>
    <t>590310600000533166</t>
  </si>
  <si>
    <t>590310600001625563</t>
  </si>
  <si>
    <t>590310600030145476</t>
  </si>
  <si>
    <t>590310600031018007</t>
  </si>
  <si>
    <t>590310600001860919</t>
  </si>
  <si>
    <t>590310600000263827</t>
  </si>
  <si>
    <r>
      <t xml:space="preserve">Piłsudskiego  87- </t>
    </r>
    <r>
      <rPr>
        <sz val="8"/>
        <color indexed="8"/>
        <rFont val="Arial"/>
        <family val="2"/>
      </rPr>
      <t>ośw. drogi. Wojska Polskiego 87</t>
    </r>
  </si>
  <si>
    <t>31.12.2023 r.</t>
  </si>
  <si>
    <t>nieokreślony</t>
  </si>
  <si>
    <t>Szacunkowa ilość dostarczanej energii w okresie umowy , tj. 12 m-cy</t>
  </si>
  <si>
    <t>W. Polskiego 21 lokal uzytkowy</t>
  </si>
  <si>
    <t>5903106000002391221</t>
  </si>
  <si>
    <t xml:space="preserve">ENEA SA </t>
  </si>
  <si>
    <t>03031829</t>
  </si>
  <si>
    <t>Razem od 1 - 13</t>
  </si>
  <si>
    <t>od 14-17 umowa kompleksowa zawarta oddzielnie na każdy budynek na czas nieokreślony</t>
  </si>
  <si>
    <t>Razem  14 -17</t>
  </si>
  <si>
    <t>Razem 1-17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</si>
</sst>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#,##0.00\ &quot;zł&quot;"/>
    <numFmt numFmtId="172" formatCode="#,##0.0000"/>
    <numFmt numFmtId="173" formatCode="0.0000"/>
    <numFmt numFmtId="174" formatCode="_-* #,##0.0000\ _z_ł_-;\-* #,##0.0000\ _z_ł_-;_-* &quot;-&quot;??\ _z_ł_-;_-@_-"/>
    <numFmt numFmtId="175" formatCode="#,##0.0"/>
    <numFmt numFmtId="176" formatCode="#,##0.0_ ;\-#,##0.0\ "/>
    <numFmt numFmtId="177" formatCode="_-* #,##0.0\ _z_ł_-;\-* #,##0.0\ _z_ł_-;_-* &quot;-&quot;??\ _z_ł_-;_-@_-"/>
    <numFmt numFmtId="178" formatCode="[$-415]dddd\,\ d\ mmmm\ yyyy"/>
    <numFmt numFmtId="179" formatCode="0.000"/>
    <numFmt numFmtId="180" formatCode="[$-415]d\ mmmm\ yyyy"/>
    <numFmt numFmtId="181" formatCode="#,##0.000\ &quot;zł&quot;"/>
    <numFmt numFmtId="182" formatCode="#,##0.0\ &quot;zł&quot;"/>
    <numFmt numFmtId="183" formatCode="#,##0\ &quot;zł&quot;"/>
    <numFmt numFmtId="184" formatCode="00\-000"/>
    <numFmt numFmtId="185" formatCode="#,##0\ _z_ł"/>
    <numFmt numFmtId="186" formatCode="mmm/yyyy"/>
  </numFmts>
  <fonts count="49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46" fillId="33" borderId="10" xfId="0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Alignment="1" applyProtection="1">
      <alignment horizontal="center" vertical="center"/>
      <protection hidden="1"/>
    </xf>
    <xf numFmtId="43" fontId="3" fillId="33" borderId="0" xfId="42" applyFont="1" applyFill="1" applyAlignment="1" applyProtection="1">
      <alignment horizontal="center" vertical="center"/>
      <protection hidden="1"/>
    </xf>
    <xf numFmtId="0" fontId="46" fillId="33" borderId="0" xfId="0" applyFont="1" applyFill="1" applyAlignment="1" applyProtection="1">
      <alignment horizontal="center" vertical="center" wrapText="1"/>
      <protection hidden="1"/>
    </xf>
    <xf numFmtId="2" fontId="2" fillId="33" borderId="11" xfId="0" applyNumberFormat="1" applyFont="1" applyFill="1" applyBorder="1" applyAlignment="1" applyProtection="1">
      <alignment horizontal="center" vertical="center"/>
      <protection hidden="1"/>
    </xf>
    <xf numFmtId="0" fontId="2" fillId="33" borderId="11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46" fillId="0" borderId="11" xfId="0" applyFont="1" applyFill="1" applyBorder="1" applyAlignment="1" applyProtection="1">
      <alignment horizontal="center" vertical="center" wrapText="1"/>
      <protection hidden="1"/>
    </xf>
    <xf numFmtId="0" fontId="46" fillId="0" borderId="11" xfId="0" applyFont="1" applyFill="1" applyBorder="1" applyAlignment="1" applyProtection="1">
      <alignment horizontal="left" vertical="top"/>
      <protection hidden="1"/>
    </xf>
    <xf numFmtId="0" fontId="46" fillId="0" borderId="12" xfId="0" applyFont="1" applyFill="1" applyBorder="1" applyAlignment="1" applyProtection="1">
      <alignment horizontal="center" vertical="center" wrapText="1"/>
      <protection hidden="1"/>
    </xf>
    <xf numFmtId="0" fontId="46" fillId="0" borderId="11" xfId="0" applyFont="1" applyFill="1" applyBorder="1" applyAlignment="1" applyProtection="1">
      <alignment horizontal="center" vertical="center"/>
      <protection hidden="1"/>
    </xf>
    <xf numFmtId="0" fontId="46" fillId="0" borderId="13" xfId="0" applyFont="1" applyFill="1" applyBorder="1" applyAlignment="1" applyProtection="1">
      <alignment horizontal="center" vertical="center" wrapText="1"/>
      <protection hidden="1"/>
    </xf>
    <xf numFmtId="2" fontId="2" fillId="0" borderId="11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2" fontId="2" fillId="0" borderId="13" xfId="0" applyNumberFormat="1" applyFont="1" applyFill="1" applyBorder="1" applyAlignment="1" applyProtection="1">
      <alignment horizontal="center" vertical="center"/>
      <protection hidden="1"/>
    </xf>
    <xf numFmtId="2" fontId="0" fillId="0" borderId="0" xfId="0" applyNumberFormat="1" applyFill="1" applyBorder="1" applyAlignment="1">
      <alignment/>
    </xf>
    <xf numFmtId="179" fontId="2" fillId="0" borderId="11" xfId="0" applyNumberFormat="1" applyFont="1" applyFill="1" applyBorder="1" applyAlignment="1" applyProtection="1">
      <alignment horizontal="center" vertical="center"/>
      <protection hidden="1"/>
    </xf>
    <xf numFmtId="0" fontId="2" fillId="33" borderId="14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0" fontId="2" fillId="0" borderId="15" xfId="0" applyFont="1" applyFill="1" applyBorder="1" applyAlignment="1" applyProtection="1">
      <alignment horizontal="center" vertical="center"/>
      <protection hidden="1"/>
    </xf>
    <xf numFmtId="0" fontId="2" fillId="0" borderId="16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>
      <alignment/>
    </xf>
    <xf numFmtId="0" fontId="46" fillId="0" borderId="11" xfId="0" applyFont="1" applyFill="1" applyBorder="1" applyAlignment="1" applyProtection="1">
      <alignment horizontal="center" vertical="center" wrapText="1"/>
      <protection hidden="1"/>
    </xf>
    <xf numFmtId="0" fontId="46" fillId="0" borderId="11" xfId="0" applyFont="1" applyFill="1" applyBorder="1" applyAlignment="1" applyProtection="1">
      <alignment horizontal="center" vertical="center"/>
      <protection hidden="1"/>
    </xf>
    <xf numFmtId="0" fontId="46" fillId="0" borderId="11" xfId="0" applyFont="1" applyFill="1" applyBorder="1" applyAlignment="1" applyProtection="1">
      <alignment horizontal="left" vertical="top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46" fillId="0" borderId="11" xfId="0" applyFont="1" applyFill="1" applyBorder="1" applyAlignment="1" applyProtection="1">
      <alignment horizontal="center" vertical="center" wrapText="1"/>
      <protection hidden="1"/>
    </xf>
    <xf numFmtId="0" fontId="46" fillId="0" borderId="11" xfId="0" applyFont="1" applyFill="1" applyBorder="1" applyAlignment="1" applyProtection="1">
      <alignment horizontal="center" vertical="center"/>
      <protection hidden="1"/>
    </xf>
    <xf numFmtId="0" fontId="46" fillId="0" borderId="11" xfId="0" applyFont="1" applyFill="1" applyBorder="1" applyAlignment="1" applyProtection="1">
      <alignment horizontal="center" vertical="center" wrapText="1"/>
      <protection hidden="1"/>
    </xf>
    <xf numFmtId="0" fontId="46" fillId="0" borderId="11" xfId="0" applyFont="1" applyFill="1" applyBorder="1" applyAlignment="1" applyProtection="1">
      <alignment horizontal="center" vertical="center"/>
      <protection hidden="1"/>
    </xf>
    <xf numFmtId="49" fontId="3" fillId="0" borderId="18" xfId="0" applyNumberFormat="1" applyFont="1" applyFill="1" applyBorder="1" applyAlignment="1" applyProtection="1">
      <alignment horizontal="center" vertical="center"/>
      <protection hidden="1"/>
    </xf>
    <xf numFmtId="49" fontId="47" fillId="33" borderId="0" xfId="0" applyNumberFormat="1" applyFont="1" applyFill="1" applyAlignment="1" applyProtection="1">
      <alignment horizontal="center" vertical="center"/>
      <protection hidden="1"/>
    </xf>
    <xf numFmtId="49" fontId="2" fillId="33" borderId="11" xfId="0" applyNumberFormat="1" applyFont="1" applyFill="1" applyBorder="1" applyAlignment="1" applyProtection="1">
      <alignment horizontal="center" vertical="center"/>
      <protection hidden="1"/>
    </xf>
    <xf numFmtId="49" fontId="2" fillId="0" borderId="11" xfId="0" applyNumberFormat="1" applyFont="1" applyFill="1" applyBorder="1" applyAlignment="1" applyProtection="1">
      <alignment horizontal="center" vertical="center"/>
      <protection hidden="1"/>
    </xf>
    <xf numFmtId="49" fontId="4" fillId="33" borderId="0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/>
    </xf>
    <xf numFmtId="49" fontId="2" fillId="0" borderId="18" xfId="0" applyNumberFormat="1" applyFont="1" applyFill="1" applyBorder="1" applyAlignment="1" applyProtection="1">
      <alignment horizontal="center" vertical="center"/>
      <protection hidden="1"/>
    </xf>
    <xf numFmtId="49" fontId="2" fillId="0" borderId="11" xfId="0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 applyProtection="1">
      <alignment horizontal="center" vertical="center"/>
      <protection hidden="1"/>
    </xf>
    <xf numFmtId="0" fontId="46" fillId="0" borderId="11" xfId="0" applyFont="1" applyFill="1" applyBorder="1" applyAlignment="1" applyProtection="1">
      <alignment horizontal="center" vertical="center" wrapText="1"/>
      <protection hidden="1"/>
    </xf>
    <xf numFmtId="49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49" fontId="46" fillId="0" borderId="12" xfId="0" applyNumberFormat="1" applyFont="1" applyFill="1" applyBorder="1" applyAlignment="1" applyProtection="1">
      <alignment horizontal="center" vertical="center" wrapText="1"/>
      <protection hidden="1"/>
    </xf>
    <xf numFmtId="1" fontId="2" fillId="33" borderId="11" xfId="0" applyNumberFormat="1" applyFont="1" applyFill="1" applyBorder="1" applyAlignment="1" applyProtection="1">
      <alignment horizontal="center" vertical="center"/>
      <protection hidden="1"/>
    </xf>
    <xf numFmtId="1" fontId="2" fillId="0" borderId="11" xfId="0" applyNumberFormat="1" applyFont="1" applyFill="1" applyBorder="1" applyAlignment="1" applyProtection="1">
      <alignment horizontal="center" vertical="center"/>
      <protection hidden="1"/>
    </xf>
    <xf numFmtId="49" fontId="3" fillId="33" borderId="0" xfId="0" applyNumberFormat="1" applyFont="1" applyFill="1" applyAlignment="1" applyProtection="1">
      <alignment horizontal="center" vertical="center"/>
      <protection hidden="1"/>
    </xf>
    <xf numFmtId="2" fontId="3" fillId="33" borderId="11" xfId="0" applyNumberFormat="1" applyFont="1" applyFill="1" applyBorder="1" applyAlignment="1" applyProtection="1">
      <alignment horizontal="center" vertical="center"/>
      <protection hidden="1"/>
    </xf>
    <xf numFmtId="0" fontId="46" fillId="0" borderId="14" xfId="0" applyFont="1" applyFill="1" applyBorder="1" applyAlignment="1" applyProtection="1">
      <alignment horizontal="center" vertical="center" wrapText="1"/>
      <protection hidden="1"/>
    </xf>
    <xf numFmtId="179" fontId="2" fillId="0" borderId="13" xfId="0" applyNumberFormat="1" applyFont="1" applyFill="1" applyBorder="1" applyAlignment="1" applyProtection="1">
      <alignment horizontal="center" vertical="center"/>
      <protection hidden="1"/>
    </xf>
    <xf numFmtId="179" fontId="2" fillId="0" borderId="19" xfId="0" applyNumberFormat="1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49" fontId="2" fillId="0" borderId="18" xfId="0" applyNumberFormat="1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center" vertical="center"/>
      <protection hidden="1"/>
    </xf>
    <xf numFmtId="0" fontId="47" fillId="33" borderId="15" xfId="0" applyFont="1" applyFill="1" applyBorder="1" applyAlignment="1" applyProtection="1">
      <alignment horizontal="center" vertical="center"/>
      <protection hidden="1"/>
    </xf>
    <xf numFmtId="0" fontId="47" fillId="33" borderId="16" xfId="0" applyFont="1" applyFill="1" applyBorder="1" applyAlignment="1" applyProtection="1">
      <alignment horizontal="center" vertical="center"/>
      <protection hidden="1"/>
    </xf>
    <xf numFmtId="43" fontId="47" fillId="33" borderId="13" xfId="42" applyFont="1" applyFill="1" applyBorder="1" applyAlignment="1" applyProtection="1">
      <alignment horizontal="center" vertical="center"/>
      <protection hidden="1"/>
    </xf>
    <xf numFmtId="43" fontId="47" fillId="33" borderId="19" xfId="42" applyFont="1" applyFill="1" applyBorder="1" applyAlignment="1" applyProtection="1">
      <alignment horizontal="center" vertical="center"/>
      <protection hidden="1"/>
    </xf>
    <xf numFmtId="0" fontId="2" fillId="33" borderId="21" xfId="0" applyFont="1" applyFill="1" applyBorder="1" applyAlignment="1" applyProtection="1">
      <alignment horizontal="center"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49" fontId="2" fillId="33" borderId="11" xfId="0" applyNumberFormat="1" applyFont="1" applyFill="1" applyBorder="1" applyAlignment="1" applyProtection="1">
      <alignment horizontal="center" vertical="center"/>
      <protection hidden="1"/>
    </xf>
    <xf numFmtId="49" fontId="2" fillId="0" borderId="13" xfId="0" applyNumberFormat="1" applyFont="1" applyFill="1" applyBorder="1" applyAlignment="1" applyProtection="1">
      <alignment horizontal="center" vertical="center"/>
      <protection hidden="1"/>
    </xf>
    <xf numFmtId="49" fontId="2" fillId="0" borderId="19" xfId="0" applyNumberFormat="1" applyFont="1" applyFill="1" applyBorder="1" applyAlignment="1" applyProtection="1">
      <alignment horizontal="center" vertical="center"/>
      <protection hidden="1"/>
    </xf>
    <xf numFmtId="0" fontId="47" fillId="34" borderId="0" xfId="0" applyFont="1" applyFill="1" applyAlignment="1" applyProtection="1">
      <alignment horizontal="center" vertical="center"/>
      <protection hidden="1"/>
    </xf>
    <xf numFmtId="0" fontId="2" fillId="34" borderId="0" xfId="0" applyFont="1" applyFill="1" applyAlignment="1" applyProtection="1">
      <alignment horizontal="center" vertical="center"/>
      <protection hidden="1"/>
    </xf>
    <xf numFmtId="0" fontId="2" fillId="34" borderId="24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46" fillId="33" borderId="25" xfId="0" applyFont="1" applyFill="1" applyBorder="1" applyAlignment="1" applyProtection="1">
      <alignment horizontal="center" vertical="center" wrapText="1"/>
      <protection hidden="1"/>
    </xf>
    <xf numFmtId="0" fontId="46" fillId="33" borderId="26" xfId="0" applyFont="1" applyFill="1" applyBorder="1" applyAlignment="1" applyProtection="1">
      <alignment horizontal="center" vertical="center" wrapText="1"/>
      <protection hidden="1"/>
    </xf>
    <xf numFmtId="0" fontId="46" fillId="33" borderId="27" xfId="0" applyFont="1" applyFill="1" applyBorder="1" applyAlignment="1" applyProtection="1">
      <alignment horizontal="center" vertical="center" wrapText="1"/>
      <protection hidden="1"/>
    </xf>
    <xf numFmtId="0" fontId="46" fillId="33" borderId="28" xfId="0" applyFont="1" applyFill="1" applyBorder="1" applyAlignment="1" applyProtection="1">
      <alignment horizontal="center" vertical="center" wrapText="1"/>
      <protection hidden="1"/>
    </xf>
    <xf numFmtId="0" fontId="46" fillId="33" borderId="29" xfId="0" applyFont="1" applyFill="1" applyBorder="1" applyAlignment="1" applyProtection="1">
      <alignment horizontal="center" vertical="center" wrapText="1"/>
      <protection hidden="1"/>
    </xf>
    <xf numFmtId="0" fontId="46" fillId="33" borderId="30" xfId="0" applyFont="1" applyFill="1" applyBorder="1" applyAlignment="1" applyProtection="1">
      <alignment horizontal="center" vertical="center" wrapText="1"/>
      <protection hidden="1"/>
    </xf>
    <xf numFmtId="0" fontId="46" fillId="33" borderId="21" xfId="0" applyFont="1" applyFill="1" applyBorder="1" applyAlignment="1" applyProtection="1">
      <alignment horizontal="center" vertical="center" wrapText="1"/>
      <protection hidden="1"/>
    </xf>
    <xf numFmtId="0" fontId="46" fillId="33" borderId="22" xfId="0" applyFont="1" applyFill="1" applyBorder="1" applyAlignment="1" applyProtection="1">
      <alignment horizontal="center" vertical="center" wrapText="1"/>
      <protection hidden="1"/>
    </xf>
    <xf numFmtId="0" fontId="46" fillId="33" borderId="23" xfId="0" applyFont="1" applyFill="1" applyBorder="1" applyAlignment="1" applyProtection="1">
      <alignment horizontal="center" vertical="center" wrapText="1"/>
      <protection hidden="1"/>
    </xf>
    <xf numFmtId="0" fontId="46" fillId="33" borderId="31" xfId="0" applyFont="1" applyFill="1" applyBorder="1" applyAlignment="1" applyProtection="1">
      <alignment horizontal="center" vertical="center" wrapText="1"/>
      <protection hidden="1"/>
    </xf>
    <xf numFmtId="0" fontId="46" fillId="33" borderId="32" xfId="0" applyFont="1" applyFill="1" applyBorder="1" applyAlignment="1" applyProtection="1">
      <alignment horizontal="center" vertical="center" wrapText="1"/>
      <protection hidden="1"/>
    </xf>
    <xf numFmtId="0" fontId="46" fillId="33" borderId="33" xfId="0" applyFont="1" applyFill="1" applyBorder="1" applyAlignment="1" applyProtection="1">
      <alignment horizontal="center" vertical="center" wrapText="1"/>
      <protection hidden="1"/>
    </xf>
    <xf numFmtId="0" fontId="47" fillId="33" borderId="24" xfId="0" applyFont="1" applyFill="1" applyBorder="1" applyAlignment="1" applyProtection="1">
      <alignment horizontal="center" vertical="center" wrapText="1"/>
      <protection hidden="1"/>
    </xf>
    <xf numFmtId="0" fontId="47" fillId="33" borderId="10" xfId="0" applyFont="1" applyFill="1" applyBorder="1" applyAlignment="1" applyProtection="1">
      <alignment horizontal="center" vertical="center" wrapText="1"/>
      <protection hidden="1"/>
    </xf>
    <xf numFmtId="0" fontId="47" fillId="33" borderId="34" xfId="0" applyFont="1" applyFill="1" applyBorder="1" applyAlignment="1" applyProtection="1">
      <alignment horizontal="center" vertical="center" wrapText="1"/>
      <protection hidden="1"/>
    </xf>
    <xf numFmtId="0" fontId="2" fillId="33" borderId="31" xfId="0" applyFont="1" applyFill="1" applyBorder="1" applyAlignment="1" applyProtection="1">
      <alignment horizontal="center" vertical="center" wrapText="1"/>
      <protection hidden="1"/>
    </xf>
    <xf numFmtId="0" fontId="2" fillId="33" borderId="32" xfId="0" applyFont="1" applyFill="1" applyBorder="1" applyAlignment="1" applyProtection="1">
      <alignment horizontal="center" vertical="center" wrapText="1"/>
      <protection hidden="1"/>
    </xf>
    <xf numFmtId="0" fontId="2" fillId="33" borderId="33" xfId="0" applyFont="1" applyFill="1" applyBorder="1" applyAlignment="1" applyProtection="1">
      <alignment horizontal="center" vertical="center" wrapText="1"/>
      <protection hidden="1"/>
    </xf>
    <xf numFmtId="49" fontId="46" fillId="33" borderId="31" xfId="0" applyNumberFormat="1" applyFont="1" applyFill="1" applyBorder="1" applyAlignment="1" applyProtection="1">
      <alignment horizontal="center" vertical="center" wrapText="1"/>
      <protection hidden="1"/>
    </xf>
    <xf numFmtId="49" fontId="46" fillId="33" borderId="32" xfId="0" applyNumberFormat="1" applyFont="1" applyFill="1" applyBorder="1" applyAlignment="1" applyProtection="1">
      <alignment horizontal="center" vertical="center" wrapText="1"/>
      <protection hidden="1"/>
    </xf>
    <xf numFmtId="49" fontId="46" fillId="33" borderId="33" xfId="0" applyNumberFormat="1" applyFont="1" applyFill="1" applyBorder="1" applyAlignment="1" applyProtection="1">
      <alignment horizontal="center" vertical="center" wrapText="1"/>
      <protection hidden="1"/>
    </xf>
    <xf numFmtId="0" fontId="48" fillId="33" borderId="31" xfId="0" applyFont="1" applyFill="1" applyBorder="1" applyAlignment="1" applyProtection="1">
      <alignment horizontal="center" vertical="center" wrapText="1"/>
      <protection hidden="1"/>
    </xf>
    <xf numFmtId="0" fontId="48" fillId="33" borderId="32" xfId="0" applyFont="1" applyFill="1" applyBorder="1" applyAlignment="1" applyProtection="1">
      <alignment horizontal="center" vertical="center" wrapText="1"/>
      <protection hidden="1"/>
    </xf>
    <xf numFmtId="0" fontId="48" fillId="33" borderId="33" xfId="0" applyFont="1" applyFill="1" applyBorder="1" applyAlignment="1" applyProtection="1">
      <alignment horizontal="center" vertical="center" wrapText="1"/>
      <protection hidden="1"/>
    </xf>
    <xf numFmtId="0" fontId="46" fillId="0" borderId="11" xfId="0" applyFont="1" applyFill="1" applyBorder="1" applyAlignment="1" applyProtection="1">
      <alignment horizontal="center" vertical="center" wrapText="1"/>
      <protection hidden="1"/>
    </xf>
    <xf numFmtId="0" fontId="46" fillId="0" borderId="13" xfId="0" applyFont="1" applyFill="1" applyBorder="1" applyAlignment="1" applyProtection="1">
      <alignment horizontal="left" vertical="top" wrapText="1"/>
      <protection hidden="1"/>
    </xf>
    <xf numFmtId="0" fontId="46" fillId="0" borderId="19" xfId="0" applyFont="1" applyFill="1" applyBorder="1" applyAlignment="1" applyProtection="1">
      <alignment horizontal="left" vertical="top" wrapText="1"/>
      <protection hidden="1"/>
    </xf>
    <xf numFmtId="0" fontId="46" fillId="0" borderId="13" xfId="0" applyFont="1" applyFill="1" applyBorder="1" applyAlignment="1" applyProtection="1">
      <alignment horizontal="center" vertical="center"/>
      <protection hidden="1"/>
    </xf>
    <xf numFmtId="0" fontId="46" fillId="0" borderId="19" xfId="0" applyFont="1" applyFill="1" applyBorder="1" applyAlignment="1" applyProtection="1">
      <alignment horizontal="center" vertical="center"/>
      <protection hidden="1"/>
    </xf>
    <xf numFmtId="0" fontId="46" fillId="0" borderId="13" xfId="0" applyFont="1" applyFill="1" applyBorder="1" applyAlignment="1" applyProtection="1">
      <alignment horizontal="center" vertical="center" wrapText="1"/>
      <protection hidden="1"/>
    </xf>
    <xf numFmtId="0" fontId="46" fillId="0" borderId="19" xfId="0" applyFont="1" applyFill="1" applyBorder="1" applyAlignment="1" applyProtection="1">
      <alignment horizontal="center" vertical="center" wrapText="1"/>
      <protection hidden="1"/>
    </xf>
    <xf numFmtId="49" fontId="2" fillId="0" borderId="35" xfId="0" applyNumberFormat="1" applyFont="1" applyFill="1" applyBorder="1" applyAlignment="1" applyProtection="1">
      <alignment horizontal="center" vertical="center"/>
      <protection hidden="1"/>
    </xf>
    <xf numFmtId="49" fontId="2" fillId="0" borderId="36" xfId="0" applyNumberFormat="1" applyFont="1" applyFill="1" applyBorder="1" applyAlignment="1" applyProtection="1">
      <alignment horizontal="center" vertical="center"/>
      <protection hidden="1"/>
    </xf>
    <xf numFmtId="0" fontId="46" fillId="0" borderId="11" xfId="0" applyFont="1" applyFill="1" applyBorder="1" applyAlignment="1" applyProtection="1">
      <alignment horizontal="center" vertical="center"/>
      <protection hidden="1"/>
    </xf>
    <xf numFmtId="0" fontId="46" fillId="0" borderId="11" xfId="0" applyFont="1" applyFill="1" applyBorder="1" applyAlignment="1" applyProtection="1">
      <alignment horizontal="left" vertical="top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2" fontId="2" fillId="0" borderId="13" xfId="0" applyNumberFormat="1" applyFont="1" applyFill="1" applyBorder="1" applyAlignment="1" applyProtection="1">
      <alignment horizontal="center" vertical="center"/>
      <protection hidden="1"/>
    </xf>
    <xf numFmtId="2" fontId="2" fillId="0" borderId="19" xfId="0" applyNumberFormat="1" applyFont="1" applyFill="1" applyBorder="1" applyAlignment="1" applyProtection="1">
      <alignment horizontal="center" vertical="center"/>
      <protection hidden="1"/>
    </xf>
    <xf numFmtId="1" fontId="2" fillId="0" borderId="13" xfId="0" applyNumberFormat="1" applyFont="1" applyFill="1" applyBorder="1" applyAlignment="1" applyProtection="1">
      <alignment horizontal="center" vertical="center"/>
      <protection hidden="1"/>
    </xf>
    <xf numFmtId="1" fontId="2" fillId="0" borderId="19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tabSelected="1" zoomScale="130" zoomScaleNormal="130" zoomScalePageLayoutView="0" workbookViewId="0" topLeftCell="D85">
      <selection activeCell="J47" sqref="J47"/>
    </sheetView>
  </sheetViews>
  <sheetFormatPr defaultColWidth="9.140625" defaultRowHeight="12.75"/>
  <cols>
    <col min="1" max="1" width="4.421875" style="4" customWidth="1"/>
    <col min="2" max="2" width="27.57421875" style="4" customWidth="1"/>
    <col min="3" max="3" width="11.28125" style="4" customWidth="1"/>
    <col min="4" max="4" width="7.8515625" style="4" customWidth="1"/>
    <col min="5" max="5" width="11.140625" style="4" customWidth="1"/>
    <col min="6" max="6" width="23.421875" style="5" customWidth="1"/>
    <col min="7" max="7" width="13.00390625" style="4" customWidth="1"/>
    <col min="8" max="8" width="12.57421875" style="4" customWidth="1"/>
    <col min="9" max="9" width="11.140625" style="5" customWidth="1"/>
    <col min="10" max="10" width="17.140625" style="4" customWidth="1"/>
    <col min="11" max="11" width="13.8515625" style="4" customWidth="1"/>
    <col min="12" max="12" width="11.421875" style="4" hidden="1" customWidth="1"/>
    <col min="13" max="15" width="9.140625" style="4" customWidth="1"/>
    <col min="16" max="16384" width="9.140625" style="4" customWidth="1"/>
  </cols>
  <sheetData>
    <row r="1" spans="1:11" ht="12.75">
      <c r="A1" s="76" t="s">
        <v>84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2" ht="32.25" customHeight="1" thickBot="1">
      <c r="A2" s="78"/>
      <c r="B2" s="79"/>
      <c r="C2" s="78"/>
      <c r="D2" s="78"/>
      <c r="E2" s="78"/>
      <c r="F2" s="78"/>
      <c r="G2" s="78"/>
      <c r="H2" s="78"/>
      <c r="I2" s="78"/>
      <c r="J2" s="78"/>
      <c r="K2" s="78"/>
      <c r="L2" s="6"/>
    </row>
    <row r="3" spans="1:11" ht="15.75" customHeight="1">
      <c r="A3" s="80" t="s">
        <v>0</v>
      </c>
      <c r="B3" s="83" t="s">
        <v>60</v>
      </c>
      <c r="C3" s="86" t="s">
        <v>61</v>
      </c>
      <c r="D3" s="89" t="s">
        <v>62</v>
      </c>
      <c r="E3" s="95" t="s">
        <v>63</v>
      </c>
      <c r="F3" s="98" t="s">
        <v>64</v>
      </c>
      <c r="G3" s="95" t="s">
        <v>90</v>
      </c>
      <c r="H3" s="89" t="s">
        <v>65</v>
      </c>
      <c r="I3" s="89" t="s">
        <v>66</v>
      </c>
      <c r="J3" s="89" t="s">
        <v>67</v>
      </c>
      <c r="K3" s="101" t="s">
        <v>68</v>
      </c>
    </row>
    <row r="4" spans="1:11" ht="32.25" customHeight="1">
      <c r="A4" s="81"/>
      <c r="B4" s="84"/>
      <c r="C4" s="87"/>
      <c r="D4" s="90"/>
      <c r="E4" s="96"/>
      <c r="F4" s="99"/>
      <c r="G4" s="96"/>
      <c r="H4" s="90"/>
      <c r="I4" s="90"/>
      <c r="J4" s="90"/>
      <c r="K4" s="102"/>
    </row>
    <row r="5" spans="1:11" s="1" customFormat="1" ht="12.75" customHeight="1" thickBot="1">
      <c r="A5" s="82"/>
      <c r="B5" s="85"/>
      <c r="C5" s="88"/>
      <c r="D5" s="91"/>
      <c r="E5" s="97"/>
      <c r="F5" s="100"/>
      <c r="G5" s="97"/>
      <c r="H5" s="91"/>
      <c r="I5" s="91"/>
      <c r="J5" s="91"/>
      <c r="K5" s="103"/>
    </row>
    <row r="6" spans="1:13" s="1" customFormat="1" ht="19.5" customHeight="1" thickBot="1">
      <c r="A6" s="7"/>
      <c r="B6" s="92" t="s">
        <v>73</v>
      </c>
      <c r="C6" s="93"/>
      <c r="D6" s="93"/>
      <c r="E6" s="93"/>
      <c r="F6" s="93"/>
      <c r="G6" s="94"/>
      <c r="H6" s="93"/>
      <c r="I6" s="93"/>
      <c r="J6" s="93"/>
      <c r="K6" s="93"/>
      <c r="M6" s="52"/>
    </row>
    <row r="7" spans="1:12" s="1" customFormat="1" ht="12.75" thickBot="1">
      <c r="A7" s="14">
        <v>1</v>
      </c>
      <c r="B7" s="15" t="s">
        <v>81</v>
      </c>
      <c r="C7" s="13" t="s">
        <v>1</v>
      </c>
      <c r="D7" s="13">
        <v>17</v>
      </c>
      <c r="E7" s="13">
        <v>56292066</v>
      </c>
      <c r="F7" s="46" t="s">
        <v>93</v>
      </c>
      <c r="G7" s="23">
        <v>0.55</v>
      </c>
      <c r="H7" s="14" t="s">
        <v>4</v>
      </c>
      <c r="I7" s="16" t="s">
        <v>75</v>
      </c>
      <c r="J7" s="14" t="s">
        <v>74</v>
      </c>
      <c r="K7" s="53" t="s">
        <v>110</v>
      </c>
      <c r="L7" s="13">
        <v>0.40800000000000003</v>
      </c>
    </row>
    <row r="8" spans="1:14" s="1" customFormat="1" ht="12.75" thickBot="1">
      <c r="A8" s="14">
        <v>2</v>
      </c>
      <c r="B8" s="15" t="s">
        <v>5</v>
      </c>
      <c r="C8" s="13" t="s">
        <v>1</v>
      </c>
      <c r="D8" s="13">
        <v>11</v>
      </c>
      <c r="E8" s="13">
        <v>8197859</v>
      </c>
      <c r="F8" s="46" t="s">
        <v>94</v>
      </c>
      <c r="G8" s="23">
        <f aca="true" t="shared" si="0" ref="G8:G42">L8/24*15</f>
        <v>20.412500000000005</v>
      </c>
      <c r="H8" s="14" t="s">
        <v>4</v>
      </c>
      <c r="I8" s="16" t="s">
        <v>75</v>
      </c>
      <c r="J8" s="14" t="s">
        <v>74</v>
      </c>
      <c r="K8" s="53" t="s">
        <v>110</v>
      </c>
      <c r="L8" s="13">
        <v>32.660000000000004</v>
      </c>
      <c r="N8" s="50"/>
    </row>
    <row r="9" spans="1:13" s="1" customFormat="1" ht="12.75" thickBot="1">
      <c r="A9" s="14">
        <v>3</v>
      </c>
      <c r="B9" s="15" t="s">
        <v>6</v>
      </c>
      <c r="C9" s="13" t="s">
        <v>1</v>
      </c>
      <c r="D9" s="13">
        <v>4</v>
      </c>
      <c r="E9" s="13">
        <v>21931090</v>
      </c>
      <c r="F9" s="46" t="s">
        <v>95</v>
      </c>
      <c r="G9" s="23">
        <f t="shared" si="0"/>
        <v>1.40625</v>
      </c>
      <c r="H9" s="14" t="s">
        <v>4</v>
      </c>
      <c r="I9" s="16" t="s">
        <v>75</v>
      </c>
      <c r="J9" s="14" t="s">
        <v>74</v>
      </c>
      <c r="K9" s="53" t="s">
        <v>110</v>
      </c>
      <c r="L9" s="13">
        <v>2.25</v>
      </c>
      <c r="M9" s="51"/>
    </row>
    <row r="10" spans="1:12" s="1" customFormat="1" ht="12.75" thickBot="1">
      <c r="A10" s="14">
        <v>4</v>
      </c>
      <c r="B10" s="15" t="s">
        <v>7</v>
      </c>
      <c r="C10" s="13" t="s">
        <v>1</v>
      </c>
      <c r="D10" s="13">
        <v>27</v>
      </c>
      <c r="E10" s="13">
        <v>56291032</v>
      </c>
      <c r="F10" s="46" t="s">
        <v>96</v>
      </c>
      <c r="G10" s="23">
        <f t="shared" si="0"/>
        <v>25.55</v>
      </c>
      <c r="H10" s="14" t="s">
        <v>4</v>
      </c>
      <c r="I10" s="16" t="s">
        <v>75</v>
      </c>
      <c r="J10" s="14" t="s">
        <v>74</v>
      </c>
      <c r="K10" s="53" t="s">
        <v>110</v>
      </c>
      <c r="L10" s="13">
        <v>40.88</v>
      </c>
    </row>
    <row r="11" spans="1:12" s="1" customFormat="1" ht="12.75" thickBot="1">
      <c r="A11" s="14">
        <v>5</v>
      </c>
      <c r="B11" s="15" t="s">
        <v>8</v>
      </c>
      <c r="C11" s="13" t="s">
        <v>1</v>
      </c>
      <c r="D11" s="13">
        <v>15</v>
      </c>
      <c r="E11" s="13">
        <v>62995710</v>
      </c>
      <c r="F11" s="46" t="s">
        <v>97</v>
      </c>
      <c r="G11" s="59">
        <f t="shared" si="0"/>
        <v>14.18125</v>
      </c>
      <c r="H11" s="14" t="s">
        <v>4</v>
      </c>
      <c r="I11" s="16" t="s">
        <v>75</v>
      </c>
      <c r="J11" s="14" t="s">
        <v>74</v>
      </c>
      <c r="K11" s="53" t="s">
        <v>110</v>
      </c>
      <c r="L11" s="13">
        <v>22.69</v>
      </c>
    </row>
    <row r="12" spans="1:12" s="1" customFormat="1" ht="12.75" thickBot="1">
      <c r="A12" s="14">
        <v>6</v>
      </c>
      <c r="B12" s="15" t="s">
        <v>9</v>
      </c>
      <c r="C12" s="13" t="s">
        <v>1</v>
      </c>
      <c r="D12" s="13">
        <v>7</v>
      </c>
      <c r="E12" s="13">
        <v>81536125</v>
      </c>
      <c r="F12" s="46" t="s">
        <v>98</v>
      </c>
      <c r="G12" s="23">
        <f t="shared" si="0"/>
        <v>2.6125</v>
      </c>
      <c r="H12" s="58" t="s">
        <v>4</v>
      </c>
      <c r="I12" s="16" t="s">
        <v>75</v>
      </c>
      <c r="J12" s="14" t="s">
        <v>74</v>
      </c>
      <c r="K12" s="53" t="s">
        <v>110</v>
      </c>
      <c r="L12" s="13">
        <v>4.18</v>
      </c>
    </row>
    <row r="13" spans="1:12" s="1" customFormat="1" ht="12.75" thickBot="1">
      <c r="A13" s="14">
        <v>7</v>
      </c>
      <c r="B13" s="15" t="s">
        <v>10</v>
      </c>
      <c r="C13" s="13" t="s">
        <v>1</v>
      </c>
      <c r="D13" s="13">
        <v>15</v>
      </c>
      <c r="E13" s="13">
        <v>10537232</v>
      </c>
      <c r="F13" s="111" t="s">
        <v>99</v>
      </c>
      <c r="G13" s="60">
        <f t="shared" si="0"/>
        <v>33.98125</v>
      </c>
      <c r="H13" s="14" t="s">
        <v>4</v>
      </c>
      <c r="I13" s="16" t="s">
        <v>75</v>
      </c>
      <c r="J13" s="14" t="s">
        <v>74</v>
      </c>
      <c r="K13" s="53" t="s">
        <v>110</v>
      </c>
      <c r="L13" s="13">
        <v>54.370000000000005</v>
      </c>
    </row>
    <row r="14" spans="1:12" s="1" customFormat="1" ht="12.75" hidden="1" thickBot="1">
      <c r="A14" s="14"/>
      <c r="B14" s="15" t="s">
        <v>11</v>
      </c>
      <c r="C14" s="13" t="s">
        <v>3</v>
      </c>
      <c r="D14" s="13">
        <v>1</v>
      </c>
      <c r="E14" s="13">
        <v>24511393</v>
      </c>
      <c r="F14" s="112"/>
      <c r="G14" s="13">
        <f t="shared" si="0"/>
        <v>1.03125</v>
      </c>
      <c r="H14" s="14" t="s">
        <v>4</v>
      </c>
      <c r="I14" s="16" t="s">
        <v>75</v>
      </c>
      <c r="J14" s="14"/>
      <c r="K14" s="53" t="s">
        <v>110</v>
      </c>
      <c r="L14" s="13">
        <v>1.6500000000000001</v>
      </c>
    </row>
    <row r="15" spans="1:12" s="1" customFormat="1" ht="12.75" hidden="1" thickBot="1">
      <c r="A15" s="14"/>
      <c r="B15" s="15" t="s">
        <v>11</v>
      </c>
      <c r="C15" s="13" t="s">
        <v>3</v>
      </c>
      <c r="D15" s="13">
        <v>1</v>
      </c>
      <c r="E15" s="13">
        <v>83050996</v>
      </c>
      <c r="F15" s="46" t="s">
        <v>12</v>
      </c>
      <c r="G15" s="13">
        <f t="shared" si="0"/>
        <v>5.8025</v>
      </c>
      <c r="H15" s="14" t="s">
        <v>4</v>
      </c>
      <c r="I15" s="16" t="s">
        <v>75</v>
      </c>
      <c r="J15" s="14"/>
      <c r="K15" s="53" t="s">
        <v>110</v>
      </c>
      <c r="L15" s="13">
        <v>9.284</v>
      </c>
    </row>
    <row r="16" spans="1:12" s="1" customFormat="1" ht="12.75" hidden="1" thickBot="1">
      <c r="A16" s="14"/>
      <c r="B16" s="15" t="s">
        <v>11</v>
      </c>
      <c r="C16" s="13" t="s">
        <v>3</v>
      </c>
      <c r="D16" s="13">
        <v>1</v>
      </c>
      <c r="E16" s="13">
        <v>83051011</v>
      </c>
      <c r="F16" s="46" t="s">
        <v>13</v>
      </c>
      <c r="G16" s="13">
        <f t="shared" si="0"/>
        <v>0.39749999999999996</v>
      </c>
      <c r="H16" s="14" t="s">
        <v>4</v>
      </c>
      <c r="I16" s="16" t="s">
        <v>75</v>
      </c>
      <c r="J16" s="14"/>
      <c r="K16" s="53" t="s">
        <v>110</v>
      </c>
      <c r="L16" s="13">
        <v>0.636</v>
      </c>
    </row>
    <row r="17" spans="1:12" s="1" customFormat="1" ht="12.75" hidden="1" thickBot="1">
      <c r="A17" s="14"/>
      <c r="B17" s="15" t="s">
        <v>11</v>
      </c>
      <c r="C17" s="13" t="s">
        <v>3</v>
      </c>
      <c r="D17" s="13">
        <v>1</v>
      </c>
      <c r="E17" s="13">
        <v>83051003</v>
      </c>
      <c r="F17" s="46" t="s">
        <v>14</v>
      </c>
      <c r="G17" s="13">
        <f t="shared" si="0"/>
        <v>0.745</v>
      </c>
      <c r="H17" s="14" t="s">
        <v>4</v>
      </c>
      <c r="I17" s="16" t="s">
        <v>75</v>
      </c>
      <c r="J17" s="14"/>
      <c r="K17" s="53" t="s">
        <v>110</v>
      </c>
      <c r="L17" s="13">
        <v>1.192</v>
      </c>
    </row>
    <row r="18" spans="1:12" s="1" customFormat="1" ht="12.75" hidden="1" thickBot="1">
      <c r="A18" s="14"/>
      <c r="B18" s="15" t="s">
        <v>15</v>
      </c>
      <c r="C18" s="13" t="s">
        <v>3</v>
      </c>
      <c r="D18" s="13">
        <v>4</v>
      </c>
      <c r="E18" s="13">
        <v>19186675</v>
      </c>
      <c r="F18" s="46" t="s">
        <v>16</v>
      </c>
      <c r="G18" s="13">
        <f t="shared" si="0"/>
        <v>10.58</v>
      </c>
      <c r="H18" s="14" t="s">
        <v>4</v>
      </c>
      <c r="I18" s="16" t="s">
        <v>75</v>
      </c>
      <c r="J18" s="14"/>
      <c r="K18" s="53" t="s">
        <v>110</v>
      </c>
      <c r="L18" s="13">
        <v>16.928</v>
      </c>
    </row>
    <row r="19" spans="1:12" s="1" customFormat="1" ht="12.75" hidden="1" thickBot="1">
      <c r="A19" s="14"/>
      <c r="B19" s="15" t="s">
        <v>17</v>
      </c>
      <c r="C19" s="13" t="s">
        <v>3</v>
      </c>
      <c r="D19" s="13">
        <v>2</v>
      </c>
      <c r="E19" s="13">
        <v>81486748</v>
      </c>
      <c r="F19" s="46" t="s">
        <v>18</v>
      </c>
      <c r="G19" s="13">
        <f t="shared" si="0"/>
        <v>0.6950000000000001</v>
      </c>
      <c r="H19" s="14" t="s">
        <v>4</v>
      </c>
      <c r="I19" s="16" t="s">
        <v>75</v>
      </c>
      <c r="J19" s="14"/>
      <c r="K19" s="53" t="s">
        <v>110</v>
      </c>
      <c r="L19" s="13">
        <v>1.112</v>
      </c>
    </row>
    <row r="20" spans="1:12" s="1" customFormat="1" ht="12.75" hidden="1" thickBot="1">
      <c r="A20" s="14"/>
      <c r="B20" s="15" t="s">
        <v>19</v>
      </c>
      <c r="C20" s="13" t="s">
        <v>3</v>
      </c>
      <c r="D20" s="13">
        <v>2</v>
      </c>
      <c r="E20" s="13">
        <v>28003118</v>
      </c>
      <c r="F20" s="46" t="s">
        <v>20</v>
      </c>
      <c r="G20" s="13">
        <f t="shared" si="0"/>
        <v>5.665</v>
      </c>
      <c r="H20" s="14" t="s">
        <v>4</v>
      </c>
      <c r="I20" s="16" t="s">
        <v>75</v>
      </c>
      <c r="J20" s="14"/>
      <c r="K20" s="53" t="s">
        <v>110</v>
      </c>
      <c r="L20" s="13">
        <v>9.064</v>
      </c>
    </row>
    <row r="21" spans="1:12" s="1" customFormat="1" ht="12.75" hidden="1" thickBot="1">
      <c r="A21" s="14"/>
      <c r="B21" s="15" t="s">
        <v>21</v>
      </c>
      <c r="C21" s="13" t="s">
        <v>3</v>
      </c>
      <c r="D21" s="13">
        <v>4</v>
      </c>
      <c r="E21" s="13">
        <v>19194975</v>
      </c>
      <c r="F21" s="46" t="s">
        <v>22</v>
      </c>
      <c r="G21" s="13">
        <f t="shared" si="0"/>
        <v>5.32</v>
      </c>
      <c r="H21" s="14" t="s">
        <v>4</v>
      </c>
      <c r="I21" s="16" t="s">
        <v>75</v>
      </c>
      <c r="J21" s="14"/>
      <c r="K21" s="53" t="s">
        <v>110</v>
      </c>
      <c r="L21" s="13">
        <v>8.512</v>
      </c>
    </row>
    <row r="22" spans="1:12" s="1" customFormat="1" ht="12.75" hidden="1" thickBot="1">
      <c r="A22" s="14"/>
      <c r="B22" s="15" t="s">
        <v>23</v>
      </c>
      <c r="C22" s="13" t="s">
        <v>3</v>
      </c>
      <c r="D22" s="13">
        <v>3</v>
      </c>
      <c r="E22" s="13">
        <v>7583608</v>
      </c>
      <c r="F22" s="46" t="s">
        <v>24</v>
      </c>
      <c r="G22" s="13">
        <f t="shared" si="0"/>
        <v>7.5425</v>
      </c>
      <c r="H22" s="14" t="s">
        <v>4</v>
      </c>
      <c r="I22" s="16" t="s">
        <v>75</v>
      </c>
      <c r="J22" s="14"/>
      <c r="K22" s="53" t="s">
        <v>110</v>
      </c>
      <c r="L22" s="13">
        <v>12.068</v>
      </c>
    </row>
    <row r="23" spans="1:12" s="1" customFormat="1" ht="12.75" hidden="1" thickBot="1">
      <c r="A23" s="14"/>
      <c r="B23" s="15" t="s">
        <v>25</v>
      </c>
      <c r="C23" s="13" t="s">
        <v>3</v>
      </c>
      <c r="D23" s="13">
        <v>11</v>
      </c>
      <c r="E23" s="13">
        <v>8991486</v>
      </c>
      <c r="F23" s="46" t="s">
        <v>26</v>
      </c>
      <c r="G23" s="13">
        <f t="shared" si="0"/>
        <v>35.24375</v>
      </c>
      <c r="H23" s="14" t="s">
        <v>4</v>
      </c>
      <c r="I23" s="16" t="s">
        <v>75</v>
      </c>
      <c r="J23" s="14"/>
      <c r="K23" s="53" t="s">
        <v>110</v>
      </c>
      <c r="L23" s="13">
        <v>56.39</v>
      </c>
    </row>
    <row r="24" spans="1:12" s="1" customFormat="1" ht="12.75" hidden="1" thickBot="1">
      <c r="A24" s="14"/>
      <c r="B24" s="15" t="s">
        <v>27</v>
      </c>
      <c r="C24" s="13" t="s">
        <v>3</v>
      </c>
      <c r="D24" s="13">
        <v>3</v>
      </c>
      <c r="E24" s="13">
        <v>23619635</v>
      </c>
      <c r="F24" s="46" t="s">
        <v>28</v>
      </c>
      <c r="G24" s="13">
        <f t="shared" si="0"/>
        <v>2.47625</v>
      </c>
      <c r="H24" s="14" t="s">
        <v>4</v>
      </c>
      <c r="I24" s="16" t="s">
        <v>75</v>
      </c>
      <c r="J24" s="14"/>
      <c r="K24" s="53" t="s">
        <v>110</v>
      </c>
      <c r="L24" s="13">
        <v>3.962</v>
      </c>
    </row>
    <row r="25" spans="1:12" s="1" customFormat="1" ht="12.75" hidden="1" thickBot="1">
      <c r="A25" s="14"/>
      <c r="B25" s="15" t="s">
        <v>29</v>
      </c>
      <c r="C25" s="13" t="s">
        <v>3</v>
      </c>
      <c r="D25" s="13">
        <v>9</v>
      </c>
      <c r="E25" s="13">
        <v>8227913</v>
      </c>
      <c r="F25" s="46" t="s">
        <v>30</v>
      </c>
      <c r="G25" s="13">
        <f t="shared" si="0"/>
        <v>5.18125</v>
      </c>
      <c r="H25" s="14" t="s">
        <v>4</v>
      </c>
      <c r="I25" s="16" t="s">
        <v>75</v>
      </c>
      <c r="J25" s="14"/>
      <c r="K25" s="53" t="s">
        <v>110</v>
      </c>
      <c r="L25" s="13">
        <v>8.290000000000001</v>
      </c>
    </row>
    <row r="26" spans="1:12" s="1" customFormat="1" ht="12.75" hidden="1" thickBot="1">
      <c r="A26" s="14"/>
      <c r="B26" s="15" t="s">
        <v>31</v>
      </c>
      <c r="C26" s="13" t="s">
        <v>3</v>
      </c>
      <c r="D26" s="13">
        <v>3</v>
      </c>
      <c r="E26" s="13">
        <v>25563220</v>
      </c>
      <c r="F26" s="46" t="s">
        <v>32</v>
      </c>
      <c r="G26" s="13">
        <f t="shared" si="0"/>
        <v>3.0362500000000003</v>
      </c>
      <c r="H26" s="14" t="s">
        <v>4</v>
      </c>
      <c r="I26" s="16" t="s">
        <v>75</v>
      </c>
      <c r="J26" s="14"/>
      <c r="K26" s="53" t="s">
        <v>110</v>
      </c>
      <c r="L26" s="13">
        <v>4.8580000000000005</v>
      </c>
    </row>
    <row r="27" spans="1:12" s="1" customFormat="1" ht="12.75" hidden="1" thickBot="1">
      <c r="A27" s="14"/>
      <c r="B27" s="15" t="s">
        <v>33</v>
      </c>
      <c r="C27" s="13" t="s">
        <v>3</v>
      </c>
      <c r="D27" s="13">
        <v>4</v>
      </c>
      <c r="E27" s="13">
        <v>22324077</v>
      </c>
      <c r="F27" s="46" t="s">
        <v>34</v>
      </c>
      <c r="G27" s="13">
        <f t="shared" si="0"/>
        <v>4.76125</v>
      </c>
      <c r="H27" s="14" t="s">
        <v>4</v>
      </c>
      <c r="I27" s="16" t="s">
        <v>75</v>
      </c>
      <c r="J27" s="14"/>
      <c r="K27" s="53" t="s">
        <v>110</v>
      </c>
      <c r="L27" s="13">
        <v>7.618</v>
      </c>
    </row>
    <row r="28" spans="1:12" s="1" customFormat="1" ht="12.75" hidden="1" thickBot="1">
      <c r="A28" s="14"/>
      <c r="B28" s="15" t="s">
        <v>35</v>
      </c>
      <c r="C28" s="13" t="s">
        <v>3</v>
      </c>
      <c r="D28" s="13">
        <v>9</v>
      </c>
      <c r="E28" s="13">
        <v>8201521</v>
      </c>
      <c r="F28" s="46" t="s">
        <v>36</v>
      </c>
      <c r="G28" s="13">
        <f t="shared" si="0"/>
        <v>2.125</v>
      </c>
      <c r="H28" s="14" t="s">
        <v>4</v>
      </c>
      <c r="I28" s="16" t="s">
        <v>75</v>
      </c>
      <c r="J28" s="14"/>
      <c r="K28" s="53" t="s">
        <v>110</v>
      </c>
      <c r="L28" s="13">
        <v>3.4</v>
      </c>
    </row>
    <row r="29" spans="1:12" s="1" customFormat="1" ht="12.75" hidden="1" thickBot="1">
      <c r="A29" s="14"/>
      <c r="B29" s="15" t="s">
        <v>37</v>
      </c>
      <c r="C29" s="13" t="s">
        <v>3</v>
      </c>
      <c r="D29" s="13">
        <v>4</v>
      </c>
      <c r="E29" s="13">
        <v>27031599</v>
      </c>
      <c r="F29" s="46" t="s">
        <v>38</v>
      </c>
      <c r="G29" s="13">
        <f t="shared" si="0"/>
        <v>5.6049999999999995</v>
      </c>
      <c r="H29" s="14" t="s">
        <v>4</v>
      </c>
      <c r="I29" s="16" t="s">
        <v>75</v>
      </c>
      <c r="J29" s="14"/>
      <c r="K29" s="53" t="s">
        <v>110</v>
      </c>
      <c r="L29" s="13">
        <v>8.968</v>
      </c>
    </row>
    <row r="30" spans="1:12" s="1" customFormat="1" ht="12.75" hidden="1" thickBot="1">
      <c r="A30" s="14"/>
      <c r="B30" s="15" t="s">
        <v>39</v>
      </c>
      <c r="C30" s="13" t="s">
        <v>3</v>
      </c>
      <c r="D30" s="13">
        <v>9</v>
      </c>
      <c r="E30" s="13">
        <v>8890826</v>
      </c>
      <c r="F30" s="46" t="s">
        <v>40</v>
      </c>
      <c r="G30" s="13">
        <f t="shared" si="0"/>
        <v>3.6275000000000004</v>
      </c>
      <c r="H30" s="14" t="s">
        <v>4</v>
      </c>
      <c r="I30" s="16" t="s">
        <v>75</v>
      </c>
      <c r="J30" s="14"/>
      <c r="K30" s="53" t="s">
        <v>110</v>
      </c>
      <c r="L30" s="13">
        <v>5.804</v>
      </c>
    </row>
    <row r="31" spans="1:12" s="1" customFormat="1" ht="12.75" hidden="1" thickBot="1">
      <c r="A31" s="14"/>
      <c r="B31" s="15" t="s">
        <v>41</v>
      </c>
      <c r="C31" s="13" t="s">
        <v>3</v>
      </c>
      <c r="D31" s="13">
        <v>1</v>
      </c>
      <c r="E31" s="13">
        <v>81489940</v>
      </c>
      <c r="F31" s="46" t="s">
        <v>42</v>
      </c>
      <c r="G31" s="13">
        <f t="shared" si="0"/>
        <v>0.81625</v>
      </c>
      <c r="H31" s="14" t="s">
        <v>4</v>
      </c>
      <c r="I31" s="16" t="s">
        <v>75</v>
      </c>
      <c r="J31" s="14"/>
      <c r="K31" s="53" t="s">
        <v>110</v>
      </c>
      <c r="L31" s="13">
        <v>1.306</v>
      </c>
    </row>
    <row r="32" spans="1:12" s="1" customFormat="1" ht="12.75" hidden="1" thickBot="1">
      <c r="A32" s="14"/>
      <c r="B32" s="15" t="s">
        <v>43</v>
      </c>
      <c r="C32" s="13" t="s">
        <v>3</v>
      </c>
      <c r="D32" s="13">
        <v>2</v>
      </c>
      <c r="E32" s="13">
        <v>81489954</v>
      </c>
      <c r="F32" s="46" t="s">
        <v>44</v>
      </c>
      <c r="G32" s="13">
        <f t="shared" si="0"/>
        <v>0.6412500000000001</v>
      </c>
      <c r="H32" s="14" t="s">
        <v>4</v>
      </c>
      <c r="I32" s="16" t="s">
        <v>75</v>
      </c>
      <c r="J32" s="14"/>
      <c r="K32" s="53" t="s">
        <v>110</v>
      </c>
      <c r="L32" s="13">
        <v>1.026</v>
      </c>
    </row>
    <row r="33" spans="1:12" s="1" customFormat="1" ht="12.75" thickBot="1">
      <c r="A33" s="104">
        <v>8</v>
      </c>
      <c r="B33" s="105" t="s">
        <v>109</v>
      </c>
      <c r="C33" s="64" t="s">
        <v>45</v>
      </c>
      <c r="D33" s="64">
        <v>3</v>
      </c>
      <c r="E33" s="64">
        <v>81274687</v>
      </c>
      <c r="F33" s="111" t="s">
        <v>100</v>
      </c>
      <c r="G33" s="23">
        <f t="shared" si="0"/>
        <v>0.18749999999999997</v>
      </c>
      <c r="H33" s="107" t="s">
        <v>4</v>
      </c>
      <c r="I33" s="16" t="s">
        <v>75</v>
      </c>
      <c r="J33" s="109" t="s">
        <v>74</v>
      </c>
      <c r="K33" s="53" t="s">
        <v>110</v>
      </c>
      <c r="L33" s="13">
        <v>0.3</v>
      </c>
    </row>
    <row r="34" spans="1:12" s="1" customFormat="1" ht="12.75" thickBot="1">
      <c r="A34" s="104"/>
      <c r="B34" s="106"/>
      <c r="C34" s="65"/>
      <c r="D34" s="65"/>
      <c r="E34" s="65"/>
      <c r="F34" s="112"/>
      <c r="G34" s="23">
        <f t="shared" si="0"/>
        <v>3.1125000000000003</v>
      </c>
      <c r="H34" s="108"/>
      <c r="I34" s="16" t="s">
        <v>75</v>
      </c>
      <c r="J34" s="110"/>
      <c r="K34" s="53" t="s">
        <v>110</v>
      </c>
      <c r="L34" s="13">
        <v>4.98</v>
      </c>
    </row>
    <row r="35" spans="1:12" s="1" customFormat="1" ht="12.75" customHeight="1" thickBot="1">
      <c r="A35" s="17">
        <v>9</v>
      </c>
      <c r="B35" s="15" t="s">
        <v>46</v>
      </c>
      <c r="C35" s="13" t="s">
        <v>1</v>
      </c>
      <c r="D35" s="13">
        <v>15</v>
      </c>
      <c r="E35" s="42" t="s">
        <v>116</v>
      </c>
      <c r="F35" s="47" t="s">
        <v>101</v>
      </c>
      <c r="G35" s="23">
        <f t="shared" si="0"/>
        <v>4.5625</v>
      </c>
      <c r="H35" s="14" t="s">
        <v>4</v>
      </c>
      <c r="I35" s="16" t="s">
        <v>75</v>
      </c>
      <c r="J35" s="14" t="s">
        <v>74</v>
      </c>
      <c r="K35" s="53" t="s">
        <v>110</v>
      </c>
      <c r="L35" s="13">
        <v>7.3</v>
      </c>
    </row>
    <row r="36" spans="1:12" s="1" customFormat="1" ht="12.75" thickBot="1">
      <c r="A36" s="17">
        <v>10</v>
      </c>
      <c r="B36" s="15" t="s">
        <v>82</v>
      </c>
      <c r="C36" s="13" t="s">
        <v>47</v>
      </c>
      <c r="D36" s="13">
        <v>11</v>
      </c>
      <c r="E36" s="13">
        <v>10295539</v>
      </c>
      <c r="F36" s="47" t="s">
        <v>102</v>
      </c>
      <c r="G36" s="23">
        <f t="shared" si="0"/>
        <v>19.78125</v>
      </c>
      <c r="H36" s="14" t="s">
        <v>4</v>
      </c>
      <c r="I36" s="16" t="s">
        <v>75</v>
      </c>
      <c r="J36" s="14" t="s">
        <v>74</v>
      </c>
      <c r="K36" s="53" t="s">
        <v>110</v>
      </c>
      <c r="L36" s="13">
        <v>31.650000000000002</v>
      </c>
    </row>
    <row r="37" spans="1:12" s="1" customFormat="1" ht="12.75" hidden="1" thickBot="1">
      <c r="A37" s="17"/>
      <c r="B37" s="15" t="s">
        <v>48</v>
      </c>
      <c r="C37" s="13" t="s">
        <v>3</v>
      </c>
      <c r="D37" s="13">
        <v>22</v>
      </c>
      <c r="E37" s="13">
        <v>9975578</v>
      </c>
      <c r="F37" s="46" t="s">
        <v>49</v>
      </c>
      <c r="G37" s="13">
        <f t="shared" si="0"/>
        <v>1.9062500000000002</v>
      </c>
      <c r="H37" s="14" t="s">
        <v>4</v>
      </c>
      <c r="I37" s="16" t="s">
        <v>75</v>
      </c>
      <c r="J37" s="14"/>
      <c r="K37" s="53" t="s">
        <v>110</v>
      </c>
      <c r="L37" s="13">
        <v>3.0500000000000003</v>
      </c>
    </row>
    <row r="38" spans="1:12" s="1" customFormat="1" ht="12.75" hidden="1" thickBot="1">
      <c r="A38" s="17"/>
      <c r="B38" s="15" t="s">
        <v>50</v>
      </c>
      <c r="C38" s="13" t="s">
        <v>3</v>
      </c>
      <c r="D38" s="13">
        <v>9</v>
      </c>
      <c r="E38" s="13">
        <v>62334305</v>
      </c>
      <c r="F38" s="46" t="s">
        <v>51</v>
      </c>
      <c r="G38" s="13">
        <f t="shared" si="0"/>
        <v>1.9312500000000001</v>
      </c>
      <c r="H38" s="14" t="s">
        <v>4</v>
      </c>
      <c r="I38" s="16" t="s">
        <v>75</v>
      </c>
      <c r="J38" s="14"/>
      <c r="K38" s="53" t="s">
        <v>110</v>
      </c>
      <c r="L38" s="13">
        <v>3.09</v>
      </c>
    </row>
    <row r="39" spans="1:12" s="1" customFormat="1" ht="18.75" customHeight="1" thickBot="1">
      <c r="A39" s="17">
        <v>11</v>
      </c>
      <c r="B39" s="15" t="s">
        <v>69</v>
      </c>
      <c r="C39" s="13" t="s">
        <v>2</v>
      </c>
      <c r="D39" s="13">
        <v>61</v>
      </c>
      <c r="E39" s="13">
        <v>96588422</v>
      </c>
      <c r="F39" s="46" t="s">
        <v>103</v>
      </c>
      <c r="G39" s="23">
        <v>5.1</v>
      </c>
      <c r="H39" s="37" t="s">
        <v>4</v>
      </c>
      <c r="I39" s="16" t="s">
        <v>75</v>
      </c>
      <c r="J39" s="14" t="s">
        <v>74</v>
      </c>
      <c r="K39" s="53" t="s">
        <v>110</v>
      </c>
      <c r="L39" s="13">
        <v>2</v>
      </c>
    </row>
    <row r="40" spans="1:12" ht="13.5" hidden="1" thickBot="1">
      <c r="A40" s="17"/>
      <c r="B40" s="15" t="s">
        <v>52</v>
      </c>
      <c r="C40" s="13" t="s">
        <v>3</v>
      </c>
      <c r="D40" s="13">
        <v>9</v>
      </c>
      <c r="E40" s="13">
        <v>10203479</v>
      </c>
      <c r="F40" s="46" t="s">
        <v>53</v>
      </c>
      <c r="G40" s="13">
        <f t="shared" si="0"/>
        <v>6.018750000000001</v>
      </c>
      <c r="H40" s="14" t="s">
        <v>4</v>
      </c>
      <c r="I40" s="16" t="s">
        <v>75</v>
      </c>
      <c r="J40" s="18"/>
      <c r="K40" s="53" t="s">
        <v>110</v>
      </c>
      <c r="L40" s="13">
        <v>9.63</v>
      </c>
    </row>
    <row r="41" spans="1:12" ht="13.5" thickBot="1">
      <c r="A41" s="113">
        <v>12</v>
      </c>
      <c r="B41" s="114" t="s">
        <v>54</v>
      </c>
      <c r="C41" s="62" t="s">
        <v>45</v>
      </c>
      <c r="D41" s="115">
        <v>7</v>
      </c>
      <c r="E41" s="62">
        <v>68035346</v>
      </c>
      <c r="F41" s="63" t="s">
        <v>104</v>
      </c>
      <c r="G41" s="23">
        <f t="shared" si="0"/>
        <v>2.2125</v>
      </c>
      <c r="H41" s="64" t="s">
        <v>4</v>
      </c>
      <c r="I41" s="16" t="s">
        <v>75</v>
      </c>
      <c r="J41" s="62" t="s">
        <v>74</v>
      </c>
      <c r="K41" s="53" t="s">
        <v>110</v>
      </c>
      <c r="L41" s="13">
        <v>3.54</v>
      </c>
    </row>
    <row r="42" spans="1:12" ht="13.5" thickBot="1">
      <c r="A42" s="113"/>
      <c r="B42" s="114"/>
      <c r="C42" s="62"/>
      <c r="D42" s="115"/>
      <c r="E42" s="62"/>
      <c r="F42" s="63"/>
      <c r="G42" s="13">
        <f t="shared" si="0"/>
        <v>9.525</v>
      </c>
      <c r="H42" s="65"/>
      <c r="I42" s="16" t="s">
        <v>75</v>
      </c>
      <c r="J42" s="62"/>
      <c r="K42" s="53" t="s">
        <v>110</v>
      </c>
      <c r="L42" s="13">
        <v>15.24</v>
      </c>
    </row>
    <row r="43" spans="1:12" ht="12.75">
      <c r="A43" s="31">
        <v>13</v>
      </c>
      <c r="B43" s="32" t="s">
        <v>83</v>
      </c>
      <c r="C43" s="13" t="s">
        <v>2</v>
      </c>
      <c r="D43" s="33">
        <v>90</v>
      </c>
      <c r="E43" s="13">
        <v>51164128</v>
      </c>
      <c r="F43" s="42" t="s">
        <v>105</v>
      </c>
      <c r="G43" s="13">
        <v>18.157</v>
      </c>
      <c r="H43" s="13" t="s">
        <v>4</v>
      </c>
      <c r="I43" s="30" t="s">
        <v>75</v>
      </c>
      <c r="J43" s="13" t="s">
        <v>74</v>
      </c>
      <c r="K43" s="53" t="s">
        <v>110</v>
      </c>
      <c r="L43" s="34"/>
    </row>
    <row r="44" spans="1:12" ht="12.75">
      <c r="A44" s="8"/>
      <c r="B44" s="8"/>
      <c r="C44" s="8"/>
      <c r="D44" s="8">
        <f>D7+D8+D9+D10+D11+D12+D13+D33+D35+D36+D39+D41+D43</f>
        <v>283</v>
      </c>
      <c r="E44" s="8"/>
      <c r="F44" s="40" t="s">
        <v>72</v>
      </c>
      <c r="G44" s="9">
        <f>G7+G8+G9+G10+G11+G12+G13+G33+G34+G35+G36+G39+G41+G42+G43</f>
        <v>161.33200000000002</v>
      </c>
      <c r="H44" s="8"/>
      <c r="I44" s="8"/>
      <c r="J44" s="8"/>
      <c r="K44" s="10"/>
      <c r="L44" s="22">
        <f>L7+L8+L9+L10+L11+L12+L13+L33+L34+L35+L36+L39+L41+L42</f>
        <v>222.44800000000004</v>
      </c>
    </row>
    <row r="45" spans="1:11" ht="13.5" thickBot="1">
      <c r="A45" s="8"/>
      <c r="B45" s="8"/>
      <c r="C45" s="8"/>
      <c r="D45" s="8"/>
      <c r="E45" s="8"/>
      <c r="F45" s="56" t="s">
        <v>117</v>
      </c>
      <c r="G45" s="8"/>
      <c r="H45" s="8"/>
      <c r="I45" s="8"/>
      <c r="J45" s="8"/>
      <c r="K45" s="10"/>
    </row>
    <row r="46" spans="1:11" ht="12.75" customHeight="1">
      <c r="A46" s="8"/>
      <c r="B46" s="8"/>
      <c r="C46" s="8"/>
      <c r="D46" s="8"/>
      <c r="E46" s="8"/>
      <c r="F46" s="73" t="s">
        <v>76</v>
      </c>
      <c r="G46" s="70" t="s">
        <v>112</v>
      </c>
      <c r="H46" s="8"/>
      <c r="I46" s="8"/>
      <c r="J46" s="8"/>
      <c r="K46" s="10"/>
    </row>
    <row r="47" spans="1:11" ht="37.5" customHeight="1">
      <c r="A47" s="8"/>
      <c r="B47" s="8"/>
      <c r="C47" s="8"/>
      <c r="D47" s="8"/>
      <c r="E47" s="8"/>
      <c r="F47" s="73"/>
      <c r="G47" s="71"/>
      <c r="H47" s="8"/>
      <c r="I47" s="8"/>
      <c r="J47" s="8"/>
      <c r="K47" s="10"/>
    </row>
    <row r="48" spans="1:11" ht="15" customHeight="1" thickBot="1">
      <c r="A48" s="8"/>
      <c r="B48" s="8"/>
      <c r="C48" s="8"/>
      <c r="D48" s="8"/>
      <c r="E48" s="8"/>
      <c r="F48" s="73"/>
      <c r="G48" s="72"/>
      <c r="H48" s="8"/>
      <c r="I48" s="8"/>
      <c r="J48" s="8"/>
      <c r="K48" s="8"/>
    </row>
    <row r="49" spans="1:11" ht="12.75">
      <c r="A49" s="8"/>
      <c r="B49" s="8"/>
      <c r="C49" s="8"/>
      <c r="D49" s="8"/>
      <c r="E49" s="8"/>
      <c r="F49" s="41"/>
      <c r="G49" s="24"/>
      <c r="H49" s="11"/>
      <c r="I49" s="8"/>
      <c r="J49" s="8"/>
      <c r="K49" s="8"/>
    </row>
    <row r="50" spans="1:11" ht="12.75">
      <c r="A50" s="8"/>
      <c r="B50" s="8"/>
      <c r="C50" s="8"/>
      <c r="D50" s="8"/>
      <c r="E50" s="8"/>
      <c r="F50" s="42">
        <f>D7+D8+D9+D10+D11+D12+D13+D35</f>
        <v>111</v>
      </c>
      <c r="G50" s="25" t="s">
        <v>55</v>
      </c>
      <c r="H50" s="19">
        <f>G8+G9+G10+G11+G12+G13+G35+G7</f>
        <v>103.25625000000001</v>
      </c>
      <c r="I50" s="20"/>
      <c r="J50" s="8"/>
      <c r="K50" s="8"/>
    </row>
    <row r="51" spans="1:11" ht="12.75">
      <c r="A51" s="8"/>
      <c r="B51" s="8"/>
      <c r="C51" s="8"/>
      <c r="D51" s="8"/>
      <c r="E51" s="8"/>
      <c r="F51" s="42">
        <f>D39+D43</f>
        <v>151</v>
      </c>
      <c r="G51" s="25" t="s">
        <v>70</v>
      </c>
      <c r="H51" s="19">
        <f>G39+G43</f>
        <v>23.256999999999998</v>
      </c>
      <c r="I51" s="20"/>
      <c r="J51" s="8"/>
      <c r="K51" s="8"/>
    </row>
    <row r="52" spans="1:11" ht="12.75">
      <c r="A52" s="8"/>
      <c r="B52" s="8"/>
      <c r="C52" s="8"/>
      <c r="D52" s="8"/>
      <c r="E52" s="8"/>
      <c r="F52" s="42">
        <f>D36</f>
        <v>11</v>
      </c>
      <c r="G52" s="25" t="s">
        <v>56</v>
      </c>
      <c r="H52" s="19">
        <f>G36</f>
        <v>19.78125</v>
      </c>
      <c r="I52" s="20"/>
      <c r="J52" s="8"/>
      <c r="K52" s="8"/>
    </row>
    <row r="53" spans="1:13" ht="12.75">
      <c r="A53" s="8"/>
      <c r="B53" s="8"/>
      <c r="C53" s="8"/>
      <c r="D53" s="8"/>
      <c r="E53" s="8"/>
      <c r="F53" s="74">
        <v>10</v>
      </c>
      <c r="G53" s="26" t="s">
        <v>57</v>
      </c>
      <c r="H53" s="19">
        <f>+G33</f>
        <v>0.18749999999999997</v>
      </c>
      <c r="I53" s="20"/>
      <c r="J53" s="11">
        <f>H53+H55</f>
        <v>2.4</v>
      </c>
      <c r="K53" s="12" t="s">
        <v>77</v>
      </c>
      <c r="M53" s="29" t="s">
        <v>79</v>
      </c>
    </row>
    <row r="54" spans="1:13" ht="12.75">
      <c r="A54" s="8"/>
      <c r="B54" s="8"/>
      <c r="C54" s="8"/>
      <c r="D54" s="8"/>
      <c r="E54" s="8"/>
      <c r="F54" s="75"/>
      <c r="G54" s="27" t="s">
        <v>58</v>
      </c>
      <c r="H54" s="21">
        <f>+G34</f>
        <v>3.1125000000000003</v>
      </c>
      <c r="I54" s="20"/>
      <c r="J54" s="11">
        <f>H54+H56</f>
        <v>12.637500000000001</v>
      </c>
      <c r="K54" s="12" t="s">
        <v>78</v>
      </c>
      <c r="M54" s="29" t="s">
        <v>80</v>
      </c>
    </row>
    <row r="55" spans="1:11" ht="12.75" customHeight="1">
      <c r="A55" s="8"/>
      <c r="B55" s="8"/>
      <c r="C55" s="8"/>
      <c r="D55" s="8"/>
      <c r="E55" s="8"/>
      <c r="F55" s="42"/>
      <c r="G55" s="28" t="s">
        <v>57</v>
      </c>
      <c r="H55" s="19">
        <f>+G41</f>
        <v>2.2125</v>
      </c>
      <c r="I55" s="61" t="s">
        <v>71</v>
      </c>
      <c r="J55" s="8"/>
      <c r="K55" s="8"/>
    </row>
    <row r="56" spans="1:11" ht="12.75" customHeight="1">
      <c r="A56" s="8"/>
      <c r="B56" s="8"/>
      <c r="C56" s="8"/>
      <c r="D56" s="8"/>
      <c r="E56" s="8"/>
      <c r="F56" s="42"/>
      <c r="G56" s="28" t="s">
        <v>58</v>
      </c>
      <c r="H56" s="21">
        <f>+G42</f>
        <v>9.525</v>
      </c>
      <c r="I56" s="61"/>
      <c r="J56" s="8"/>
      <c r="K56" s="8"/>
    </row>
    <row r="57" spans="1:11" ht="12.75">
      <c r="A57" s="8"/>
      <c r="B57" s="8"/>
      <c r="C57" s="8"/>
      <c r="D57" s="8"/>
      <c r="E57" s="8"/>
      <c r="F57" s="41">
        <f>SUM(F50:F56)</f>
        <v>283</v>
      </c>
      <c r="G57" s="66" t="s">
        <v>59</v>
      </c>
      <c r="H57" s="68">
        <f>H49+H50+H51+H52+H54+H53+H55+H56</f>
        <v>161.33200000000002</v>
      </c>
      <c r="I57" s="8"/>
      <c r="J57" s="8"/>
      <c r="K57" s="8"/>
    </row>
    <row r="58" spans="1:11" ht="12.75">
      <c r="A58" s="8"/>
      <c r="B58" s="8"/>
      <c r="C58" s="8"/>
      <c r="D58" s="8"/>
      <c r="E58" s="8"/>
      <c r="F58" s="41"/>
      <c r="G58" s="67"/>
      <c r="H58" s="69"/>
      <c r="I58" s="8"/>
      <c r="J58" s="8"/>
      <c r="K58" s="8"/>
    </row>
    <row r="59" spans="1:11" ht="13.5" thickBot="1">
      <c r="A59" s="2"/>
      <c r="B59" s="2"/>
      <c r="C59" s="2"/>
      <c r="D59" s="2"/>
      <c r="E59" s="2"/>
      <c r="F59" s="3"/>
      <c r="G59" s="2"/>
      <c r="H59" s="2"/>
      <c r="I59" s="3"/>
      <c r="J59" s="2"/>
      <c r="K59" s="2"/>
    </row>
    <row r="60" spans="1:12" s="1" customFormat="1" ht="12.75" thickBot="1">
      <c r="A60" s="36">
        <v>14</v>
      </c>
      <c r="B60" s="15" t="s">
        <v>85</v>
      </c>
      <c r="C60" s="13" t="s">
        <v>1</v>
      </c>
      <c r="D60" s="55">
        <v>12</v>
      </c>
      <c r="E60" s="13">
        <v>63056485</v>
      </c>
      <c r="F60" s="39" t="s">
        <v>106</v>
      </c>
      <c r="G60" s="23">
        <v>2.5</v>
      </c>
      <c r="H60" s="35" t="s">
        <v>4</v>
      </c>
      <c r="I60" s="16" t="s">
        <v>75</v>
      </c>
      <c r="J60" s="35" t="s">
        <v>74</v>
      </c>
      <c r="K60" s="16" t="s">
        <v>111</v>
      </c>
      <c r="L60" s="13">
        <v>7.3</v>
      </c>
    </row>
    <row r="61" spans="1:12" s="1" customFormat="1" ht="12.75" thickBot="1">
      <c r="A61" s="36">
        <v>15</v>
      </c>
      <c r="B61" s="15" t="s">
        <v>86</v>
      </c>
      <c r="C61" s="13" t="s">
        <v>1</v>
      </c>
      <c r="D61" s="13">
        <v>33</v>
      </c>
      <c r="E61" s="13">
        <v>56291025</v>
      </c>
      <c r="F61" s="46" t="s">
        <v>107</v>
      </c>
      <c r="G61" s="23">
        <v>45.86</v>
      </c>
      <c r="H61" s="37" t="s">
        <v>4</v>
      </c>
      <c r="I61" s="16" t="s">
        <v>75</v>
      </c>
      <c r="J61" s="35" t="s">
        <v>74</v>
      </c>
      <c r="K61" s="16" t="s">
        <v>111</v>
      </c>
      <c r="L61" s="13">
        <v>31.650000000000002</v>
      </c>
    </row>
    <row r="62" spans="1:12" s="1" customFormat="1" ht="12.75" hidden="1" thickBot="1">
      <c r="A62" s="36"/>
      <c r="B62" s="15"/>
      <c r="C62" s="13"/>
      <c r="D62" s="13"/>
      <c r="E62" s="13"/>
      <c r="F62" s="39"/>
      <c r="G62" s="13"/>
      <c r="H62" s="37" t="s">
        <v>91</v>
      </c>
      <c r="I62" s="16" t="s">
        <v>75</v>
      </c>
      <c r="J62" s="49" t="s">
        <v>74</v>
      </c>
      <c r="K62" s="16" t="s">
        <v>111</v>
      </c>
      <c r="L62" s="13">
        <v>3.0500000000000003</v>
      </c>
    </row>
    <row r="63" spans="1:12" s="1" customFormat="1" ht="12.75" hidden="1" thickBot="1">
      <c r="A63" s="36"/>
      <c r="B63" s="15"/>
      <c r="C63" s="13"/>
      <c r="D63" s="13"/>
      <c r="E63" s="13"/>
      <c r="F63" s="39"/>
      <c r="G63" s="13"/>
      <c r="H63" s="37" t="s">
        <v>92</v>
      </c>
      <c r="I63" s="16" t="s">
        <v>75</v>
      </c>
      <c r="J63" s="49" t="s">
        <v>74</v>
      </c>
      <c r="K63" s="16" t="s">
        <v>111</v>
      </c>
      <c r="L63" s="13">
        <v>3.09</v>
      </c>
    </row>
    <row r="64" spans="1:12" s="1" customFormat="1" ht="12.75" thickBot="1">
      <c r="A64" s="48">
        <v>16</v>
      </c>
      <c r="B64" s="15" t="s">
        <v>89</v>
      </c>
      <c r="C64" s="13" t="s">
        <v>88</v>
      </c>
      <c r="D64" s="13">
        <v>2</v>
      </c>
      <c r="E64" s="13">
        <v>81438843</v>
      </c>
      <c r="F64" s="46" t="s">
        <v>108</v>
      </c>
      <c r="G64" s="23">
        <v>4.11</v>
      </c>
      <c r="H64" s="49" t="s">
        <v>4</v>
      </c>
      <c r="I64" s="16" t="s">
        <v>115</v>
      </c>
      <c r="J64" s="49" t="s">
        <v>74</v>
      </c>
      <c r="K64" s="16" t="s">
        <v>111</v>
      </c>
      <c r="L64" s="13">
        <v>31.650000000000002</v>
      </c>
    </row>
    <row r="65" spans="1:12" s="1" customFormat="1" ht="12">
      <c r="A65" s="38">
        <v>17</v>
      </c>
      <c r="B65" s="15" t="s">
        <v>113</v>
      </c>
      <c r="C65" s="13" t="s">
        <v>1</v>
      </c>
      <c r="D65" s="13">
        <v>5</v>
      </c>
      <c r="E65" s="13">
        <v>80844151</v>
      </c>
      <c r="F65" s="42" t="s">
        <v>114</v>
      </c>
      <c r="G65" s="23">
        <v>1.9</v>
      </c>
      <c r="H65" s="37" t="s">
        <v>4</v>
      </c>
      <c r="I65" s="16" t="s">
        <v>115</v>
      </c>
      <c r="J65" s="49" t="s">
        <v>74</v>
      </c>
      <c r="K65" s="16" t="s">
        <v>111</v>
      </c>
      <c r="L65" s="13">
        <v>31.650000000000002</v>
      </c>
    </row>
    <row r="67" spans="2:6" ht="51.75" thickBot="1">
      <c r="B67" s="43" t="s">
        <v>87</v>
      </c>
      <c r="F67" s="45" t="s">
        <v>119</v>
      </c>
    </row>
    <row r="68" spans="2:11" ht="63.75">
      <c r="B68" s="44" t="s">
        <v>118</v>
      </c>
      <c r="F68" s="73" t="s">
        <v>76</v>
      </c>
      <c r="G68" s="70" t="s">
        <v>112</v>
      </c>
      <c r="H68" s="8"/>
      <c r="I68" s="8"/>
      <c r="J68" s="8"/>
      <c r="K68" s="10"/>
    </row>
    <row r="69" spans="6:11" ht="12.75">
      <c r="F69" s="73"/>
      <c r="G69" s="71"/>
      <c r="H69" s="8"/>
      <c r="I69" s="8"/>
      <c r="J69" s="8"/>
      <c r="K69" s="10"/>
    </row>
    <row r="70" spans="6:11" ht="13.5" thickBot="1">
      <c r="F70" s="73"/>
      <c r="G70" s="72"/>
      <c r="H70" s="8"/>
      <c r="I70" s="8"/>
      <c r="J70" s="8"/>
      <c r="K70" s="8"/>
    </row>
    <row r="71" spans="6:11" ht="12.75">
      <c r="F71" s="54"/>
      <c r="G71" s="24"/>
      <c r="H71" s="11"/>
      <c r="I71" s="8"/>
      <c r="J71" s="8"/>
      <c r="K71" s="8"/>
    </row>
    <row r="72" spans="6:11" ht="12.75">
      <c r="F72" s="55">
        <f>D60+D61+D65</f>
        <v>50</v>
      </c>
      <c r="G72" s="25" t="s">
        <v>55</v>
      </c>
      <c r="H72" s="23">
        <f>G60+G61+G65</f>
        <v>50.26</v>
      </c>
      <c r="I72" s="20"/>
      <c r="J72" s="8"/>
      <c r="K72" s="8"/>
    </row>
    <row r="73" spans="6:11" ht="12.75">
      <c r="F73" s="55">
        <v>0</v>
      </c>
      <c r="G73" s="25" t="s">
        <v>70</v>
      </c>
      <c r="H73" s="23">
        <v>0</v>
      </c>
      <c r="I73" s="20"/>
      <c r="J73" s="8"/>
      <c r="K73" s="8"/>
    </row>
    <row r="74" spans="6:11" ht="12.75">
      <c r="F74" s="55">
        <f>D64</f>
        <v>2</v>
      </c>
      <c r="G74" s="25" t="s">
        <v>56</v>
      </c>
      <c r="H74" s="23">
        <f>G64</f>
        <v>4.11</v>
      </c>
      <c r="I74" s="20"/>
      <c r="J74" s="8"/>
      <c r="K74" s="8"/>
    </row>
    <row r="75" spans="6:13" ht="12.75">
      <c r="F75" s="116"/>
      <c r="G75" s="26" t="s">
        <v>57</v>
      </c>
      <c r="H75" s="19">
        <v>0</v>
      </c>
      <c r="I75" s="20"/>
      <c r="J75" s="11">
        <v>0</v>
      </c>
      <c r="K75" s="12" t="s">
        <v>77</v>
      </c>
      <c r="M75" s="29" t="s">
        <v>79</v>
      </c>
    </row>
    <row r="76" spans="6:13" ht="12.75">
      <c r="F76" s="117"/>
      <c r="G76" s="27" t="s">
        <v>58</v>
      </c>
      <c r="H76" s="21">
        <v>0</v>
      </c>
      <c r="I76" s="20"/>
      <c r="J76" s="11">
        <v>0</v>
      </c>
      <c r="K76" s="12" t="s">
        <v>78</v>
      </c>
      <c r="M76" s="29" t="s">
        <v>80</v>
      </c>
    </row>
    <row r="77" spans="6:11" ht="12.75">
      <c r="F77" s="19"/>
      <c r="G77" s="28" t="s">
        <v>57</v>
      </c>
      <c r="H77" s="19">
        <v>0</v>
      </c>
      <c r="I77" s="61" t="s">
        <v>71</v>
      </c>
      <c r="J77" s="8"/>
      <c r="K77" s="8"/>
    </row>
    <row r="78" spans="6:11" ht="12.75">
      <c r="F78" s="19"/>
      <c r="G78" s="28" t="s">
        <v>58</v>
      </c>
      <c r="H78" s="21">
        <v>0</v>
      </c>
      <c r="I78" s="61"/>
      <c r="J78" s="8"/>
      <c r="K78" s="8"/>
    </row>
    <row r="79" spans="6:11" ht="12.75">
      <c r="F79" s="54">
        <f>SUM(F72:F78)</f>
        <v>52</v>
      </c>
      <c r="G79" s="66" t="s">
        <v>59</v>
      </c>
      <c r="H79" s="68">
        <f>H71+H72+H73+H74+H76+H75+H77+H78</f>
        <v>54.37</v>
      </c>
      <c r="I79" s="8"/>
      <c r="J79" s="8"/>
      <c r="K79" s="8"/>
    </row>
    <row r="80" spans="6:11" ht="12.75">
      <c r="F80" s="11"/>
      <c r="G80" s="67"/>
      <c r="H80" s="69"/>
      <c r="I80" s="8"/>
      <c r="J80" s="8"/>
      <c r="K80" s="8"/>
    </row>
    <row r="81" ht="12.75">
      <c r="F81" s="45"/>
    </row>
    <row r="84" ht="13.5" thickBot="1">
      <c r="F84" s="45" t="s">
        <v>120</v>
      </c>
    </row>
    <row r="85" spans="6:11" ht="12.75">
      <c r="F85" s="73" t="s">
        <v>76</v>
      </c>
      <c r="G85" s="70" t="s">
        <v>112</v>
      </c>
      <c r="H85" s="8"/>
      <c r="I85" s="8"/>
      <c r="J85" s="8"/>
      <c r="K85" s="10"/>
    </row>
    <row r="86" spans="6:11" ht="12.75">
      <c r="F86" s="73"/>
      <c r="G86" s="71"/>
      <c r="H86" s="8"/>
      <c r="I86" s="8"/>
      <c r="J86" s="8"/>
      <c r="K86" s="10"/>
    </row>
    <row r="87" spans="6:11" ht="39" customHeight="1" thickBot="1">
      <c r="F87" s="73"/>
      <c r="G87" s="72"/>
      <c r="H87" s="8"/>
      <c r="I87" s="8"/>
      <c r="J87" s="8"/>
      <c r="K87" s="8"/>
    </row>
    <row r="88" spans="6:11" ht="12.75">
      <c r="F88" s="54"/>
      <c r="G88" s="24"/>
      <c r="H88" s="11"/>
      <c r="I88" s="8"/>
      <c r="J88" s="8"/>
      <c r="K88" s="8"/>
    </row>
    <row r="89" spans="6:11" ht="12.75">
      <c r="F89" s="55">
        <f>F50+F72</f>
        <v>161</v>
      </c>
      <c r="G89" s="25" t="s">
        <v>55</v>
      </c>
      <c r="H89" s="19">
        <f>H50+H72</f>
        <v>153.51625</v>
      </c>
      <c r="I89" s="20"/>
      <c r="J89" s="8"/>
      <c r="K89" s="8"/>
    </row>
    <row r="90" spans="6:11" ht="12.75">
      <c r="F90" s="55">
        <f>F51+F73</f>
        <v>151</v>
      </c>
      <c r="G90" s="25" t="s">
        <v>70</v>
      </c>
      <c r="H90" s="19">
        <f>H51+H73</f>
        <v>23.256999999999998</v>
      </c>
      <c r="I90" s="20"/>
      <c r="J90" s="8"/>
      <c r="K90" s="8"/>
    </row>
    <row r="91" spans="6:11" ht="12.75">
      <c r="F91" s="55">
        <f>F52+F74</f>
        <v>13</v>
      </c>
      <c r="G91" s="25" t="s">
        <v>56</v>
      </c>
      <c r="H91" s="19">
        <f>H52+H74</f>
        <v>23.89125</v>
      </c>
      <c r="I91" s="20"/>
      <c r="J91" s="8"/>
      <c r="K91" s="8"/>
    </row>
    <row r="92" spans="6:13" ht="12.75">
      <c r="F92" s="118">
        <f>F53</f>
        <v>10</v>
      </c>
      <c r="G92" s="26" t="s">
        <v>57</v>
      </c>
      <c r="H92" s="19">
        <f>H53</f>
        <v>0.18749999999999997</v>
      </c>
      <c r="I92" s="20"/>
      <c r="J92" s="11">
        <f>H92+H94</f>
        <v>2.4</v>
      </c>
      <c r="K92" s="12" t="s">
        <v>77</v>
      </c>
      <c r="M92" s="29" t="s">
        <v>79</v>
      </c>
    </row>
    <row r="93" spans="6:13" ht="12.75">
      <c r="F93" s="119"/>
      <c r="G93" s="27" t="s">
        <v>58</v>
      </c>
      <c r="H93" s="21">
        <f>H54</f>
        <v>3.1125000000000003</v>
      </c>
      <c r="I93" s="20"/>
      <c r="J93" s="11">
        <f>H93+H95</f>
        <v>12.637500000000001</v>
      </c>
      <c r="K93" s="12" t="s">
        <v>78</v>
      </c>
      <c r="M93" s="29" t="s">
        <v>80</v>
      </c>
    </row>
    <row r="94" spans="6:11" ht="12.75">
      <c r="F94" s="19"/>
      <c r="G94" s="28" t="s">
        <v>57</v>
      </c>
      <c r="H94" s="19">
        <f>H55</f>
        <v>2.2125</v>
      </c>
      <c r="I94" s="61" t="s">
        <v>71</v>
      </c>
      <c r="J94" s="8"/>
      <c r="K94" s="8"/>
    </row>
    <row r="95" spans="6:11" ht="12.75">
      <c r="F95" s="19"/>
      <c r="G95" s="28" t="s">
        <v>58</v>
      </c>
      <c r="H95" s="21">
        <f>H56</f>
        <v>9.525</v>
      </c>
      <c r="I95" s="61"/>
      <c r="J95" s="8"/>
      <c r="K95" s="8"/>
    </row>
    <row r="96" spans="6:11" ht="12.75">
      <c r="F96" s="57">
        <f>SUM(F89:F95)</f>
        <v>335</v>
      </c>
      <c r="G96" s="66" t="s">
        <v>59</v>
      </c>
      <c r="H96" s="68">
        <f>H88+H89+H90+H91+H93+H92+H94+H95</f>
        <v>215.70200000000006</v>
      </c>
      <c r="I96" s="8"/>
      <c r="J96" s="8"/>
      <c r="K96" s="8"/>
    </row>
    <row r="97" spans="6:11" ht="12.75">
      <c r="F97" s="11"/>
      <c r="G97" s="67"/>
      <c r="H97" s="69"/>
      <c r="I97" s="8"/>
      <c r="J97" s="8"/>
      <c r="K97" s="8"/>
    </row>
    <row r="98" ht="12.75">
      <c r="F98" s="45"/>
    </row>
  </sheetData>
  <sheetProtection/>
  <mergeCells count="48">
    <mergeCell ref="F85:F87"/>
    <mergeCell ref="G85:G87"/>
    <mergeCell ref="F92:F93"/>
    <mergeCell ref="I94:I95"/>
    <mergeCell ref="G96:G97"/>
    <mergeCell ref="H96:H97"/>
    <mergeCell ref="F68:F70"/>
    <mergeCell ref="G68:G70"/>
    <mergeCell ref="F75:F76"/>
    <mergeCell ref="I77:I78"/>
    <mergeCell ref="G79:G80"/>
    <mergeCell ref="H79:H80"/>
    <mergeCell ref="A41:A42"/>
    <mergeCell ref="F33:F34"/>
    <mergeCell ref="B41:B42"/>
    <mergeCell ref="C41:C42"/>
    <mergeCell ref="D41:D42"/>
    <mergeCell ref="E33:E34"/>
    <mergeCell ref="K3:K5"/>
    <mergeCell ref="A33:A34"/>
    <mergeCell ref="B33:B34"/>
    <mergeCell ref="C33:C34"/>
    <mergeCell ref="D33:D34"/>
    <mergeCell ref="G3:G5"/>
    <mergeCell ref="H3:H5"/>
    <mergeCell ref="H33:H34"/>
    <mergeCell ref="J33:J34"/>
    <mergeCell ref="F13:F14"/>
    <mergeCell ref="A1:K2"/>
    <mergeCell ref="A3:A5"/>
    <mergeCell ref="B3:B5"/>
    <mergeCell ref="C3:C5"/>
    <mergeCell ref="D3:D5"/>
    <mergeCell ref="B6:K6"/>
    <mergeCell ref="E3:E5"/>
    <mergeCell ref="I3:I5"/>
    <mergeCell ref="F3:F5"/>
    <mergeCell ref="J3:J5"/>
    <mergeCell ref="I55:I56"/>
    <mergeCell ref="E41:E42"/>
    <mergeCell ref="F41:F42"/>
    <mergeCell ref="H41:H42"/>
    <mergeCell ref="J41:J42"/>
    <mergeCell ref="G57:G58"/>
    <mergeCell ref="H57:H58"/>
    <mergeCell ref="G46:G48"/>
    <mergeCell ref="F46:F48"/>
    <mergeCell ref="F53:F5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G18"/>
  <sheetViews>
    <sheetView zoomScalePageLayoutView="0" workbookViewId="0" topLeftCell="A1">
      <selection activeCell="M21" sqref="M21"/>
    </sheetView>
  </sheetViews>
  <sheetFormatPr defaultColWidth="9.140625" defaultRowHeight="12.75"/>
  <cols>
    <col min="2" max="2" width="18.7109375" style="0" customWidth="1"/>
    <col min="3" max="3" width="18.421875" style="0" customWidth="1"/>
    <col min="4" max="4" width="9.140625" style="0" customWidth="1"/>
  </cols>
  <sheetData>
    <row r="4" ht="13.5" thickBot="1"/>
    <row r="5" spans="2:7" ht="12.75">
      <c r="B5" s="73"/>
      <c r="C5" s="70"/>
      <c r="D5" s="8"/>
      <c r="E5" s="8"/>
      <c r="F5" s="8"/>
      <c r="G5" s="10"/>
    </row>
    <row r="6" spans="2:7" ht="12.75">
      <c r="B6" s="73"/>
      <c r="C6" s="71"/>
      <c r="D6" s="8"/>
      <c r="E6" s="8"/>
      <c r="F6" s="8"/>
      <c r="G6" s="10"/>
    </row>
    <row r="7" spans="2:7" ht="13.5" thickBot="1">
      <c r="B7" s="73"/>
      <c r="C7" s="72"/>
      <c r="D7" s="8"/>
      <c r="E7" s="8"/>
      <c r="F7" s="8"/>
      <c r="G7" s="8"/>
    </row>
    <row r="8" spans="2:7" ht="12.75">
      <c r="B8" s="54"/>
      <c r="C8" s="24"/>
      <c r="D8" s="11"/>
      <c r="E8" s="8"/>
      <c r="F8" s="8"/>
      <c r="G8" s="8"/>
    </row>
    <row r="9" spans="2:7" ht="12.75">
      <c r="B9" s="19"/>
      <c r="C9" s="25"/>
      <c r="D9" s="19"/>
      <c r="E9" s="20"/>
      <c r="F9" s="8"/>
      <c r="G9" s="8"/>
    </row>
    <row r="10" spans="2:7" ht="12.75">
      <c r="B10" s="19"/>
      <c r="C10" s="25"/>
      <c r="D10" s="19"/>
      <c r="E10" s="20"/>
      <c r="F10" s="8"/>
      <c r="G10" s="8"/>
    </row>
    <row r="11" spans="2:7" ht="12.75">
      <c r="B11" s="19"/>
      <c r="C11" s="25"/>
      <c r="D11" s="19"/>
      <c r="E11" s="20"/>
      <c r="F11" s="8"/>
      <c r="G11" s="8"/>
    </row>
    <row r="12" spans="2:7" ht="12.75">
      <c r="B12" s="116"/>
      <c r="C12" s="26"/>
      <c r="D12" s="19"/>
      <c r="E12" s="20"/>
      <c r="F12" s="11"/>
      <c r="G12" s="12"/>
    </row>
    <row r="13" spans="2:7" ht="12.75">
      <c r="B13" s="117"/>
      <c r="C13" s="27"/>
      <c r="D13" s="21"/>
      <c r="E13" s="20"/>
      <c r="F13" s="11"/>
      <c r="G13" s="12"/>
    </row>
    <row r="14" spans="2:7" ht="12.75">
      <c r="B14" s="19"/>
      <c r="C14" s="28"/>
      <c r="D14" s="19"/>
      <c r="E14" s="61"/>
      <c r="F14" s="8"/>
      <c r="G14" s="8"/>
    </row>
    <row r="15" spans="2:7" ht="12.75">
      <c r="B15" s="19"/>
      <c r="C15" s="28"/>
      <c r="D15" s="21"/>
      <c r="E15" s="61"/>
      <c r="F15" s="8"/>
      <c r="G15" s="8"/>
    </row>
    <row r="16" spans="2:7" ht="12.75">
      <c r="B16" s="11"/>
      <c r="C16" s="66"/>
      <c r="D16" s="68"/>
      <c r="E16" s="8"/>
      <c r="F16" s="8"/>
      <c r="G16" s="8"/>
    </row>
    <row r="17" spans="2:7" ht="12.75">
      <c r="B17" s="11"/>
      <c r="C17" s="67"/>
      <c r="D17" s="69"/>
      <c r="E17" s="8"/>
      <c r="F17" s="8"/>
      <c r="G17" s="8"/>
    </row>
    <row r="18" spans="2:7" ht="12.75">
      <c r="B18" s="45"/>
      <c r="C18" s="4"/>
      <c r="D18" s="4"/>
      <c r="E18" s="5"/>
      <c r="F18" s="4"/>
      <c r="G18" s="4"/>
    </row>
  </sheetData>
  <sheetProtection/>
  <mergeCells count="6">
    <mergeCell ref="B5:B7"/>
    <mergeCell ref="C5:C7"/>
    <mergeCell ref="B12:B13"/>
    <mergeCell ref="E14:E15"/>
    <mergeCell ref="C16:C17"/>
    <mergeCell ref="D16:D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SEKRETARIAT</dc:creator>
  <cp:keywords/>
  <dc:description/>
  <cp:lastModifiedBy>test_tbs</cp:lastModifiedBy>
  <cp:lastPrinted>2023-10-12T12:43:49Z</cp:lastPrinted>
  <dcterms:created xsi:type="dcterms:W3CDTF">2010-08-11T14:06:59Z</dcterms:created>
  <dcterms:modified xsi:type="dcterms:W3CDTF">2023-11-16T13:06:47Z</dcterms:modified>
  <cp:category/>
  <cp:version/>
  <cp:contentType/>
  <cp:contentStatus/>
</cp:coreProperties>
</file>