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985"/>
  </bookViews>
  <sheets>
    <sheet name="koszt obsługi kredytu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22" s="1"/>
  <c r="D23" s="1"/>
  <c r="D11"/>
  <c r="D14" s="1"/>
  <c r="F20" l="1"/>
  <c r="F12"/>
  <c r="F23"/>
  <c r="D15"/>
  <c r="F14"/>
  <c r="F22"/>
  <c r="F19"/>
  <c r="F13"/>
  <c r="F11" l="1"/>
  <c r="D16"/>
  <c r="F15"/>
  <c r="D24"/>
  <c r="D25" s="1"/>
  <c r="F21"/>
  <c r="F16" l="1"/>
  <c r="D17"/>
  <c r="D26"/>
  <c r="F26" s="1"/>
  <c r="F25"/>
  <c r="F24" l="1"/>
  <c r="D18"/>
  <c r="F18" s="1"/>
  <c r="F17"/>
  <c r="F27" l="1"/>
</calcChain>
</file>

<file path=xl/sharedStrings.xml><?xml version="1.0" encoding="utf-8"?>
<sst xmlns="http://schemas.openxmlformats.org/spreadsheetml/2006/main" count="30" uniqueCount="29">
  <si>
    <t>KOSZTY KREDYTU</t>
  </si>
  <si>
    <t>Marża banku</t>
  </si>
  <si>
    <t>W skali roku</t>
  </si>
  <si>
    <t>Ilość dni w roku</t>
  </si>
  <si>
    <t>DATA</t>
  </si>
  <si>
    <t>kwota spłaty</t>
  </si>
  <si>
    <t>kwota zadłużenia</t>
  </si>
  <si>
    <t>ilość dni</t>
  </si>
  <si>
    <t xml:space="preserve">kwota odsetek </t>
  </si>
  <si>
    <t>ROK 2023</t>
  </si>
  <si>
    <t>31.10.2023</t>
  </si>
  <si>
    <t>30.11.2023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</si>
  <si>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</si>
  <si>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</si>
  <si>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</si>
  <si>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</si>
  <si>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</si>
  <si>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</si>
  <si>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</si>
  <si>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</si>
  <si>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01.01.-29.09</t>
  </si>
  <si>
    <t>30.09-31.12</t>
  </si>
  <si>
    <t>ROK 2032</t>
  </si>
  <si>
    <t>RAZEM ODSETKI</t>
  </si>
  <si>
    <t>30.09</t>
  </si>
  <si>
    <t xml:space="preserve">na dzień 30.05.2023 r. </t>
  </si>
  <si>
    <t xml:space="preserve">WIBOR 3M </t>
  </si>
  <si>
    <t>Załącznik nr 1.2 SWZ/Oferty</t>
  </si>
  <si>
    <t xml:space="preserve">WYLICZENIE KOSZTU KREDYTU                                                                                                                                                                                              do postępowania na                       
„Udzielenie i obsługę kredytu bankowego w kwocie 2 084 000,00 zł”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</si>
</sst>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I9" sqref="I9"/>
    </sheetView>
  </sheetViews>
  <sheetFormatPr defaultRowHeight="15"/>
  <cols>
    <col min="1" max="1" width="19" style="1" customWidth="1"/>
    <col min="2" max="2" width="20.28515625" style="1" customWidth="1"/>
    <col min="3" max="3" width="13.7109375" style="1" customWidth="1"/>
    <col min="4" max="4" width="19.5703125" style="1" customWidth="1"/>
    <col min="5" max="5" width="13.42578125" style="1" customWidth="1"/>
    <col min="6" max="6" width="18.85546875" style="1" customWidth="1"/>
    <col min="7" max="16384" width="9.140625" style="1"/>
  </cols>
  <sheetData>
    <row r="1" spans="1:7">
      <c r="F1" s="17" t="s">
        <v>27</v>
      </c>
      <c r="G1" s="17"/>
    </row>
    <row r="2" spans="1:7" ht="67.5" customHeight="1">
      <c r="A2" s="18" t="s">
        <v>28</v>
      </c>
      <c r="B2" s="18"/>
      <c r="C2" s="18"/>
      <c r="D2" s="18"/>
      <c r="E2" s="18"/>
      <c r="F2" s="18"/>
    </row>
    <row r="4" spans="1:7" s="4" customFormat="1" ht="17.25" customHeight="1">
      <c r="A4" s="2" t="s">
        <v>0</v>
      </c>
      <c r="B4" s="2"/>
      <c r="C4" s="2"/>
      <c r="D4" s="3"/>
      <c r="E4" s="3"/>
      <c r="F4" s="3"/>
    </row>
    <row r="5" spans="1:7">
      <c r="A5" s="5" t="s">
        <v>26</v>
      </c>
      <c r="B5" s="16" t="s">
        <v>25</v>
      </c>
      <c r="C5" s="6">
        <v>6.9000000000000006E-2</v>
      </c>
      <c r="D5" s="7"/>
      <c r="E5" s="7"/>
      <c r="F5" s="7"/>
    </row>
    <row r="6" spans="1:7" ht="17.25" customHeight="1">
      <c r="A6" s="5" t="s">
        <v>1</v>
      </c>
      <c r="B6" s="5"/>
      <c r="C6" s="6"/>
      <c r="D6" s="7"/>
      <c r="E6" s="7"/>
      <c r="F6" s="7"/>
    </row>
    <row r="7" spans="1:7" ht="17.25" customHeight="1">
      <c r="A7" s="2" t="s">
        <v>2</v>
      </c>
      <c r="B7" s="2"/>
      <c r="C7" s="8"/>
      <c r="D7" s="7"/>
      <c r="E7" s="7"/>
      <c r="F7" s="7"/>
    </row>
    <row r="8" spans="1:7" ht="17.25" customHeight="1">
      <c r="A8" s="5" t="s">
        <v>3</v>
      </c>
      <c r="B8" s="5"/>
      <c r="C8" s="5">
        <v>365</v>
      </c>
      <c r="D8" s="7"/>
      <c r="E8" s="7"/>
      <c r="F8" s="7"/>
    </row>
    <row r="9" spans="1:7" ht="17.25" customHeight="1">
      <c r="A9" s="7"/>
      <c r="B9" s="7"/>
      <c r="C9" s="7"/>
      <c r="D9" s="7"/>
      <c r="E9" s="7"/>
      <c r="F9" s="7"/>
    </row>
    <row r="10" spans="1:7" s="4" customFormat="1" ht="17.25" customHeight="1">
      <c r="A10" s="2" t="s">
        <v>4</v>
      </c>
      <c r="B10" s="2"/>
      <c r="C10" s="9" t="s">
        <v>5</v>
      </c>
      <c r="D10" s="9" t="s">
        <v>6</v>
      </c>
      <c r="E10" s="9" t="s">
        <v>7</v>
      </c>
      <c r="F10" s="9" t="s">
        <v>8</v>
      </c>
    </row>
    <row r="11" spans="1:7" s="4" customFormat="1" ht="17.25" customHeight="1">
      <c r="A11" s="10" t="s">
        <v>9</v>
      </c>
      <c r="B11" s="2"/>
      <c r="C11" s="2"/>
      <c r="D11" s="10">
        <f>D12+D13</f>
        <v>2084000</v>
      </c>
      <c r="E11" s="2"/>
      <c r="F11" s="10">
        <f>SUM(F12:F13)</f>
        <v>0</v>
      </c>
    </row>
    <row r="12" spans="1:7" s="4" customFormat="1" ht="17.25" customHeight="1">
      <c r="A12" s="11" t="s">
        <v>10</v>
      </c>
      <c r="B12" s="10"/>
      <c r="C12" s="10"/>
      <c r="D12" s="12">
        <v>1255000</v>
      </c>
      <c r="E12" s="13">
        <v>61</v>
      </c>
      <c r="F12" s="12">
        <f>D12*C7/C8*E12</f>
        <v>0</v>
      </c>
    </row>
    <row r="13" spans="1:7" s="4" customFormat="1" ht="17.25" customHeight="1">
      <c r="A13" s="11" t="s">
        <v>11</v>
      </c>
      <c r="B13" s="10"/>
      <c r="C13" s="10"/>
      <c r="D13" s="12">
        <v>829000</v>
      </c>
      <c r="E13" s="13">
        <v>31</v>
      </c>
      <c r="F13" s="12">
        <f>D13*C7/C8*E13</f>
        <v>0</v>
      </c>
    </row>
    <row r="14" spans="1:7" ht="17.25" customHeight="1">
      <c r="A14" s="10" t="s">
        <v>12</v>
      </c>
      <c r="B14" s="12"/>
      <c r="C14" s="12"/>
      <c r="D14" s="10">
        <f>D11</f>
        <v>2084000</v>
      </c>
      <c r="E14" s="14">
        <v>365</v>
      </c>
      <c r="F14" s="10">
        <f>D14*$C$7</f>
        <v>0</v>
      </c>
    </row>
    <row r="15" spans="1:7" ht="17.25" customHeight="1">
      <c r="A15" s="10" t="s">
        <v>13</v>
      </c>
      <c r="B15" s="12"/>
      <c r="C15" s="12"/>
      <c r="D15" s="10">
        <f>D14</f>
        <v>2084000</v>
      </c>
      <c r="E15" s="14">
        <v>365</v>
      </c>
      <c r="F15" s="10">
        <f t="shared" ref="F15:F16" si="0">D15*$C$7</f>
        <v>0</v>
      </c>
    </row>
    <row r="16" spans="1:7" ht="17.25" customHeight="1">
      <c r="A16" s="10" t="s">
        <v>14</v>
      </c>
      <c r="B16" s="12"/>
      <c r="C16" s="12"/>
      <c r="D16" s="10">
        <f t="shared" ref="D16:D18" si="1">D15</f>
        <v>2084000</v>
      </c>
      <c r="E16" s="14">
        <v>365</v>
      </c>
      <c r="F16" s="10">
        <f t="shared" si="0"/>
        <v>0</v>
      </c>
    </row>
    <row r="17" spans="1:6" ht="17.25" customHeight="1">
      <c r="A17" s="10" t="s">
        <v>15</v>
      </c>
      <c r="B17" s="12"/>
      <c r="C17" s="12"/>
      <c r="D17" s="10">
        <f t="shared" si="1"/>
        <v>2084000</v>
      </c>
      <c r="E17" s="14">
        <v>365</v>
      </c>
      <c r="F17" s="10">
        <f>D17*$C$7</f>
        <v>0</v>
      </c>
    </row>
    <row r="18" spans="1:6" ht="17.25" customHeight="1">
      <c r="A18" s="10" t="s">
        <v>16</v>
      </c>
      <c r="B18" s="12"/>
      <c r="C18" s="12"/>
      <c r="D18" s="10">
        <f t="shared" si="1"/>
        <v>2084000</v>
      </c>
      <c r="E18" s="14">
        <v>365</v>
      </c>
      <c r="F18" s="10">
        <f>D18*$C$7</f>
        <v>0</v>
      </c>
    </row>
    <row r="19" spans="1:6" ht="17.25" customHeight="1">
      <c r="A19" s="10" t="s">
        <v>17</v>
      </c>
      <c r="B19" s="12"/>
      <c r="C19" s="12"/>
      <c r="D19" s="10">
        <v>2084000</v>
      </c>
      <c r="E19" s="14">
        <v>365</v>
      </c>
      <c r="F19" s="10">
        <f t="shared" ref="F19:F20" si="2">D19*$C$7</f>
        <v>0</v>
      </c>
    </row>
    <row r="20" spans="1:6" ht="17.25" customHeight="1">
      <c r="A20" s="10" t="s">
        <v>18</v>
      </c>
      <c r="B20" s="12"/>
      <c r="C20" s="12"/>
      <c r="D20" s="10">
        <v>2084000</v>
      </c>
      <c r="E20" s="14">
        <v>365</v>
      </c>
      <c r="F20" s="10">
        <f t="shared" si="2"/>
        <v>0</v>
      </c>
    </row>
    <row r="21" spans="1:6" ht="17.25" customHeight="1">
      <c r="A21" s="10" t="s">
        <v>19</v>
      </c>
      <c r="B21" s="12"/>
      <c r="C21" s="12"/>
      <c r="D21" s="10">
        <f>D20</f>
        <v>2084000</v>
      </c>
      <c r="E21" s="14"/>
      <c r="F21" s="10">
        <f>SUM(F22:F23)</f>
        <v>0</v>
      </c>
    </row>
    <row r="22" spans="1:6" ht="17.25" customHeight="1">
      <c r="A22" s="11" t="s">
        <v>20</v>
      </c>
      <c r="B22" s="12"/>
      <c r="C22" s="12"/>
      <c r="D22" s="12">
        <f>D21-C22</f>
        <v>2084000</v>
      </c>
      <c r="E22" s="13">
        <v>272</v>
      </c>
      <c r="F22" s="12">
        <f>D22*$C$7/$C$8*E22</f>
        <v>0</v>
      </c>
    </row>
    <row r="23" spans="1:6" ht="17.25" customHeight="1">
      <c r="A23" s="11" t="s">
        <v>24</v>
      </c>
      <c r="B23" s="12"/>
      <c r="C23" s="12">
        <v>2084000</v>
      </c>
      <c r="D23" s="12">
        <f>D22-C23</f>
        <v>0</v>
      </c>
      <c r="E23" s="13">
        <v>0</v>
      </c>
      <c r="F23" s="12">
        <f>D23*$C$7/$C$8*E23</f>
        <v>0</v>
      </c>
    </row>
    <row r="24" spans="1:6" ht="17.25" hidden="1" customHeight="1">
      <c r="A24" s="10" t="s">
        <v>22</v>
      </c>
      <c r="B24" s="12"/>
      <c r="C24" s="12"/>
      <c r="D24" s="10">
        <f>D23</f>
        <v>0</v>
      </c>
      <c r="E24" s="14"/>
      <c r="F24" s="10">
        <f>SUM(F25:F26)</f>
        <v>0</v>
      </c>
    </row>
    <row r="25" spans="1:6" ht="17.25" hidden="1" customHeight="1">
      <c r="A25" s="11" t="s">
        <v>20</v>
      </c>
      <c r="B25" s="12"/>
      <c r="C25" s="12"/>
      <c r="D25" s="12">
        <f>D24-C25</f>
        <v>0</v>
      </c>
      <c r="E25" s="13"/>
      <c r="F25" s="12">
        <f>D25*$C$7/$C$8*E25</f>
        <v>0</v>
      </c>
    </row>
    <row r="26" spans="1:6" ht="17.25" hidden="1" customHeight="1">
      <c r="A26" s="11" t="s">
        <v>21</v>
      </c>
      <c r="B26" s="12"/>
      <c r="C26" s="12">
        <v>0</v>
      </c>
      <c r="D26" s="12">
        <f>D25-C26</f>
        <v>0</v>
      </c>
      <c r="E26" s="13"/>
      <c r="F26" s="12">
        <f t="shared" ref="F26" si="3">D26*$C$7/$C$8*E26</f>
        <v>0</v>
      </c>
    </row>
    <row r="27" spans="1:6" ht="17.25" customHeight="1">
      <c r="A27" s="19" t="s">
        <v>23</v>
      </c>
      <c r="B27" s="19"/>
      <c r="C27" s="19"/>
      <c r="D27" s="19"/>
      <c r="E27" s="19"/>
      <c r="F27" s="15">
        <f>F11+F14+F15+F16+F17+F18+F19+F20+F21+F24</f>
        <v>0</v>
      </c>
    </row>
  </sheetData>
  <mergeCells count="2">
    <mergeCell ref="A2:F2"/>
    <mergeCell ref="A27:E27"/>
  </mergeCells>
  <printOptions horizontalCentered="1"/>
  <pageMargins left="0.61" right="0.75" top="0.9448818897637796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 obsługi kredytu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Stefańska</dc:creator>
  <cp:lastModifiedBy>bostrowska</cp:lastModifiedBy>
  <cp:lastPrinted>2023-09-12T06:27:43Z</cp:lastPrinted>
  <dcterms:created xsi:type="dcterms:W3CDTF">2023-09-11T12:43:09Z</dcterms:created>
  <dcterms:modified xsi:type="dcterms:W3CDTF">2023-09-12T06:33:02Z</dcterms:modified>
</cp:coreProperties>
</file>