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 tabRatio="821" activeTab="9"/>
  </bookViews>
  <sheets>
    <sheet name="cz.1" sheetId="26" r:id="rId1"/>
    <sheet name="cz.2" sheetId="21" r:id="rId2"/>
    <sheet name="cz.3" sheetId="18" r:id="rId3"/>
    <sheet name="cz.4" sheetId="12" r:id="rId4"/>
    <sheet name="cz.5" sheetId="23" r:id="rId5"/>
    <sheet name="cz.6" sheetId="22" r:id="rId6"/>
    <sheet name="cz.7" sheetId="24" r:id="rId7"/>
    <sheet name="cz.8" sheetId="25" r:id="rId8"/>
    <sheet name="cz.9" sheetId="28" r:id="rId9"/>
    <sheet name="cz.10" sheetId="30" r:id="rId10"/>
    <sheet name="cz.11" sheetId="31" r:id="rId11"/>
    <sheet name="cz.12" sheetId="1" r:id="rId12"/>
  </sheets>
  <definedNames>
    <definedName name="_xlnm.Print_Titles" localSheetId="3">cz.4!$1:$2</definedName>
  </definedNames>
  <calcPr calcId="125725"/>
</workbook>
</file>

<file path=xl/calcChain.xml><?xml version="1.0" encoding="utf-8"?>
<calcChain xmlns="http://schemas.openxmlformats.org/spreadsheetml/2006/main">
  <c r="I5" i="26"/>
  <c r="I13" i="25" l="1"/>
  <c r="J13" s="1"/>
  <c r="I12"/>
  <c r="J12" s="1"/>
  <c r="I11"/>
  <c r="J11" s="1"/>
  <c r="I10"/>
  <c r="J10" s="1"/>
  <c r="I9"/>
  <c r="J9" s="1"/>
  <c r="I8"/>
  <c r="J8" s="1"/>
  <c r="I7"/>
  <c r="J7" s="1"/>
  <c r="I6"/>
  <c r="I11" i="12"/>
  <c r="J11" s="1"/>
  <c r="I10"/>
  <c r="J10" s="1"/>
  <c r="I9"/>
  <c r="J9" s="1"/>
  <c r="I8"/>
  <c r="J8" s="1"/>
  <c r="I7"/>
  <c r="J7" s="1"/>
  <c r="I6"/>
  <c r="L6" i="31" l="1"/>
  <c r="M6" s="1"/>
  <c r="I6"/>
  <c r="L5"/>
  <c r="M5" s="1"/>
  <c r="I5"/>
  <c r="L5" i="30"/>
  <c r="M5" s="1"/>
  <c r="I5"/>
  <c r="I6" s="1"/>
  <c r="L7" i="28"/>
  <c r="M7" s="1"/>
  <c r="I7"/>
  <c r="L6"/>
  <c r="M6" s="1"/>
  <c r="I6"/>
  <c r="L5"/>
  <c r="M5" s="1"/>
  <c r="I5"/>
  <c r="L14" i="26"/>
  <c r="M14" s="1"/>
  <c r="I14"/>
  <c r="L13"/>
  <c r="M13" s="1"/>
  <c r="I13"/>
  <c r="L12"/>
  <c r="M12" s="1"/>
  <c r="I12"/>
  <c r="L11"/>
  <c r="M11" s="1"/>
  <c r="I11"/>
  <c r="L10"/>
  <c r="M10" s="1"/>
  <c r="I10"/>
  <c r="L9"/>
  <c r="M9" s="1"/>
  <c r="I9"/>
  <c r="L8"/>
  <c r="M8" s="1"/>
  <c r="I8"/>
  <c r="L7"/>
  <c r="M7" s="1"/>
  <c r="I7"/>
  <c r="L6"/>
  <c r="M6" s="1"/>
  <c r="I6"/>
  <c r="L5"/>
  <c r="M5" s="1"/>
  <c r="J10" l="1"/>
  <c r="J12"/>
  <c r="I7" i="31"/>
  <c r="J7" i="28"/>
  <c r="J6" i="26"/>
  <c r="J6" i="31"/>
  <c r="I8" i="28"/>
  <c r="J5"/>
  <c r="J6"/>
  <c r="J11" i="26"/>
  <c r="J5"/>
  <c r="J8"/>
  <c r="J14"/>
  <c r="J5" i="31"/>
  <c r="J5" i="30"/>
  <c r="J6" s="1"/>
  <c r="J9" i="26"/>
  <c r="J7"/>
  <c r="J13"/>
  <c r="I15"/>
  <c r="I5" i="22"/>
  <c r="L5" i="24"/>
  <c r="M5" s="1"/>
  <c r="I5"/>
  <c r="L6" i="25"/>
  <c r="M6" s="1"/>
  <c r="J6" s="1"/>
  <c r="L5"/>
  <c r="M5" s="1"/>
  <c r="I5"/>
  <c r="I14" s="1"/>
  <c r="J8" i="28" l="1"/>
  <c r="J15" i="26"/>
  <c r="J7" i="31"/>
  <c r="J5" i="24"/>
  <c r="J6" s="1"/>
  <c r="J5" i="25"/>
  <c r="J14" s="1"/>
  <c r="I6" i="24"/>
  <c r="L5" i="22"/>
  <c r="M5" s="1"/>
  <c r="J5" s="1"/>
  <c r="L5" i="1"/>
  <c r="M5" s="1"/>
  <c r="L6" i="21"/>
  <c r="M6" s="1"/>
  <c r="L6" i="12"/>
  <c r="M6" s="1"/>
  <c r="J6" s="1"/>
  <c r="L6" i="23"/>
  <c r="M6" s="1"/>
  <c r="I6"/>
  <c r="I5"/>
  <c r="L5"/>
  <c r="M5" s="1"/>
  <c r="L5" i="12"/>
  <c r="M5" s="1"/>
  <c r="I5"/>
  <c r="I12" s="1"/>
  <c r="L5" i="18"/>
  <c r="M5" s="1"/>
  <c r="I5"/>
  <c r="I6" i="21"/>
  <c r="L5"/>
  <c r="M5" s="1"/>
  <c r="I5"/>
  <c r="I5" i="1"/>
  <c r="J6" i="21" l="1"/>
  <c r="J5"/>
  <c r="I6" i="22"/>
  <c r="J6"/>
  <c r="J6" i="23"/>
  <c r="I6" i="1"/>
  <c r="J5"/>
  <c r="I6" i="18"/>
  <c r="J5"/>
  <c r="J5" i="12"/>
  <c r="J12" s="1"/>
  <c r="J5" i="23"/>
  <c r="I7"/>
  <c r="I7" i="21"/>
  <c r="J6" i="18" l="1"/>
  <c r="J7" i="21"/>
  <c r="J7" i="23"/>
  <c r="J6" i="1"/>
</calcChain>
</file>

<file path=xl/sharedStrings.xml><?xml version="1.0" encoding="utf-8"?>
<sst xmlns="http://schemas.openxmlformats.org/spreadsheetml/2006/main" count="395" uniqueCount="153">
  <si>
    <t>Lp.</t>
  </si>
  <si>
    <t>cena jedn. netto</t>
  </si>
  <si>
    <t>wartość brutto</t>
  </si>
  <si>
    <t>Razem</t>
  </si>
  <si>
    <t>1.</t>
  </si>
  <si>
    <t>2.</t>
  </si>
  <si>
    <t>3.</t>
  </si>
  <si>
    <t>producent /nr katalogowy</t>
  </si>
  <si>
    <t>stopa % podatku VAT</t>
  </si>
  <si>
    <t>Sprzęt - nazwa - wymagania</t>
  </si>
  <si>
    <t>wartość brutto PLN</t>
  </si>
  <si>
    <t>Razem:</t>
  </si>
  <si>
    <t>Sprawdzić, zapisać w formacie pdf., podpisać zgodnie z wymaganiami SWZ</t>
  </si>
  <si>
    <t xml:space="preserve"> Formularz ofertowy</t>
  </si>
  <si>
    <t xml:space="preserve">15/MMED/2022  część nr 2 </t>
  </si>
  <si>
    <t xml:space="preserve">  Formularz cenowy</t>
  </si>
  <si>
    <t>Załącznik nr 1a do SWZ</t>
  </si>
  <si>
    <t xml:space="preserve"> Formularz cenowy</t>
  </si>
  <si>
    <t>Formularz cenowy</t>
  </si>
  <si>
    <t>15/MMED/2022  część nr 9</t>
  </si>
  <si>
    <t>15/MMED/2022  część nr 11</t>
  </si>
  <si>
    <t>Kołnierz ortopedyczny jednoczęściowy, regulowany dla dzieci, posiadający otwór umożliwiający kontrolę tętna na tętnicach szyjnych. Przenikliwy dla promieni X  (sztywny, twardy)</t>
  </si>
  <si>
    <t>szt.</t>
  </si>
  <si>
    <t>Kołnierz ortopedyczny regulowany dla dorosłych, posiadający otwór umożliwiający kontrolę tętna na tętnicach szyjnych. Przenikliwy dla promieni X (sztywny, twardy)</t>
  </si>
  <si>
    <t>Komplet pościelowy medyczny włókninowy, zielony (poszwa 210x160cm, poszewka 70x80cm, prześcieradło 210x150cm)</t>
  </si>
  <si>
    <t>kpl.</t>
  </si>
  <si>
    <r>
      <t xml:space="preserve">Papier medyczny do APARATU EKG Ascard </t>
    </r>
    <r>
      <rPr>
        <b/>
        <sz val="10"/>
        <rFont val="Arial"/>
        <family val="2"/>
        <charset val="238"/>
      </rPr>
      <t>B5 ECO</t>
    </r>
    <r>
      <rPr>
        <sz val="10"/>
        <rFont val="Arial"/>
        <family val="2"/>
        <charset val="238"/>
      </rPr>
      <t xml:space="preserve"> z nadrukiem 58mm, 25m</t>
    </r>
  </si>
  <si>
    <t>Podkłady higieniczne z miękkim wkładem chłonnym o wym. 90cm x 60cm.</t>
  </si>
  <si>
    <t>Prowadnica do rurek intubacyjnych (różne rozmiary)</t>
  </si>
  <si>
    <t>op.</t>
  </si>
  <si>
    <t>Prowadnica do trudnych intubacji, elastyczna, z wygiętym końcem, jednorazowa, rozmiar 15Ch/70cm</t>
  </si>
  <si>
    <t>Prześcieradło foliowane jednorazowego użytku nieprzemakalne  rozmiar min 210x150cm</t>
  </si>
  <si>
    <t>Stabilizator  do rurki intubacyjnej</t>
  </si>
  <si>
    <t>15/MMED/2022  część nr 10</t>
  </si>
  <si>
    <t>kpl</t>
  </si>
  <si>
    <t xml:space="preserve">Elektrody wielofunkcyjne do defibrylacji dla dorosłych do Lifepak 12 lub 15. </t>
  </si>
  <si>
    <t xml:space="preserve">Pediatryczne wielofunkcyjne elektrody do defibrylacji  do Lifepak 12 lub 15. </t>
  </si>
  <si>
    <t>Oryginalny papier do drukarki defiblrylatora Lifepack 12 lub 15 , szerokość 100mm pakowany po 2 rol./op</t>
  </si>
  <si>
    <t xml:space="preserve">Hydrożel - RESPONDER- średni zestaw przeciwoparzeniowy w torbie o wym. 500 mm x 120 mm x 250 mm </t>
  </si>
  <si>
    <t>Opatrunek o rozm. 60x40 cm</t>
  </si>
  <si>
    <t xml:space="preserve">Opatrunek o rozm. 20x20 cm </t>
  </si>
  <si>
    <t xml:space="preserve">Opatrunek o rozm. 10x10 cm
</t>
  </si>
  <si>
    <t>Opatrunek 50 mm x 1 m</t>
  </si>
  <si>
    <t>Opatrunek 25 mm x 0,5 m</t>
  </si>
  <si>
    <t>Opatrunek w butelce 125 ml</t>
  </si>
  <si>
    <t>Skład zestawu RESPONDER:</t>
  </si>
  <si>
    <t>- opatrunek 25 mm x 0,5 m (3 szt.);</t>
  </si>
  <si>
    <t>- opatrunek 50 mm x 1 m (2 szt.);</t>
  </si>
  <si>
    <t>- hydrożel w butelce 125 ml (3 szt.);</t>
  </si>
  <si>
    <t>- bandaż 75 mm (2 szt.);</t>
  </si>
  <si>
    <t>- bandaż piankowy 60 mm (2 szt.);</t>
  </si>
  <si>
    <t>- plaster 24 mm x 5 m (1 szt.);</t>
  </si>
  <si>
    <t>- nożyczki ratownicze (1 szt.);</t>
  </si>
  <si>
    <t>- rękawiczki jednorazowe (2 pary);</t>
  </si>
  <si>
    <t>- strzykawka 20 ml (1 szt.).</t>
  </si>
  <si>
    <t>Słój na wkłady jednorazowe do ssaka OB-2012 firmy BOSCAROL z łącznikiem</t>
  </si>
  <si>
    <t xml:space="preserve">15/MMED/2022  część nr 5 </t>
  </si>
  <si>
    <t xml:space="preserve">Przewód pacjenta z zaworem (jednorazowy) WM 28110 do respiratora MEDUMAT </t>
  </si>
  <si>
    <t>rol.</t>
  </si>
  <si>
    <t>Staza automatyczna</t>
  </si>
  <si>
    <t>Staza bezlateksowa jednorazowego użytku. Kolor niebieski, wykonana z szerokiego na około 25 mm rozciągliwego paska gumy syntetycznej. Opakowanie  25 szt./rolka</t>
  </si>
  <si>
    <t>Worek do zbiórki moczu z zaworem spustowym typu T (sterylny 2000 ml/90cm)</t>
  </si>
  <si>
    <t>Przewód pacjenta jednorazowy do respiratora PAC (rura flextube 22 mm o długości 120 cm, mankiety co 400 mm)</t>
  </si>
  <si>
    <t>Złączka oddechowa do kapnometru typ EMMA</t>
  </si>
  <si>
    <t>Jednorazowe osłonki do termometru BRAUN pakowane po 20 szt.</t>
  </si>
  <si>
    <t xml:space="preserve">15/MMED/2022  część nr 12 </t>
  </si>
  <si>
    <r>
      <t>Linia CO</t>
    </r>
    <r>
      <rPr>
        <sz val="8"/>
        <rFont val="Arial"/>
        <family val="2"/>
        <charset val="238"/>
      </rPr>
      <t xml:space="preserve">2 </t>
    </r>
    <r>
      <rPr>
        <b/>
        <sz val="10"/>
        <rFont val="Arial"/>
        <family val="2"/>
        <charset val="238"/>
      </rPr>
      <t>Filter Line</t>
    </r>
    <r>
      <rPr>
        <sz val="10"/>
        <rFont val="Arial"/>
        <family val="2"/>
        <charset val="238"/>
      </rPr>
      <t xml:space="preserve"> dla zaintubowanych pacjentów dorosłych i pediatrycznych o długości 2m.  Do użytku z wszystkimi monitorami wyposażonymi w technologię Microstream</t>
    </r>
    <r>
      <rPr>
        <sz val="8"/>
        <rFont val="Arial"/>
        <family val="2"/>
        <charset val="238"/>
      </rPr>
      <t xml:space="preserve">TM. </t>
    </r>
    <r>
      <rPr>
        <sz val="10"/>
        <rFont val="Arial"/>
        <family val="2"/>
        <charset val="238"/>
      </rPr>
      <t>Adaptery obwodu oddechowego dla pacjentów dorosłych i pediatrycznych:                                                                                   - przestrzeń martwa dodana &lt; 6,6 cm</t>
    </r>
    <r>
      <rPr>
        <sz val="8"/>
        <rFont val="Arial"/>
        <family val="2"/>
        <charset val="238"/>
      </rPr>
      <t xml:space="preserve">3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- do użycia z rurką dotchawiczą o średnicy wewnętrznej &gt; 4,5 mm                                                                                                          - do użytku z 22 i 15 mm przewodami pacjenta</t>
    </r>
  </si>
  <si>
    <t>4.</t>
  </si>
  <si>
    <t>5.</t>
  </si>
  <si>
    <t>6.</t>
  </si>
  <si>
    <t>7.</t>
  </si>
  <si>
    <t>8.</t>
  </si>
  <si>
    <t>9.</t>
  </si>
  <si>
    <t>10.</t>
  </si>
  <si>
    <t>Drewniane szpatułki laryngologiczne, z drewna brzozowego, niejałowe (pakowane po 100 szt/op.)</t>
  </si>
  <si>
    <t>druga strona</t>
  </si>
  <si>
    <t>strona druga</t>
  </si>
  <si>
    <t>- opatrunek 10 x 10 cm (8 szt.);</t>
  </si>
  <si>
    <t>- opatrunek 20 x 20 cm (3 szt.);</t>
  </si>
  <si>
    <t>- opatrunek 60 x 40 cm (2 szt.);</t>
  </si>
  <si>
    <t xml:space="preserve">max ilość kpl.  </t>
  </si>
  <si>
    <t xml:space="preserve">max ilość szt./kpl. </t>
  </si>
  <si>
    <t>Szyna Kramera 1000x100 mm</t>
  </si>
  <si>
    <t>Szyna Kramera 1500x100 mm</t>
  </si>
  <si>
    <t>Szyna Kramera 500x70 mm</t>
  </si>
  <si>
    <t>Wkłady jednorazowe do ssaka OB-2012 firmy BOSCAROL z pokrywką i zintegrowanym filtrem pakowane po 10 szt./op.</t>
  </si>
  <si>
    <t>Izotermiczny koc ratunkowy wym. 160x200cm waga min. 5,5 max. 7dag- dopuszcza się 160x240cm</t>
  </si>
  <si>
    <t>Jednorazowe podkłady ochronne bibułowo-foliowe dł.50cm. szer.51cm w rolce po 80 szt. (zielony lub niebieski)</t>
  </si>
  <si>
    <t>Złącze oddechowe do kapnometru M2533A rozmiar ET^4,0mm</t>
  </si>
  <si>
    <t>VAT</t>
  </si>
  <si>
    <t xml:space="preserve">WYMAGANE CECHY PRODUKTU </t>
  </si>
  <si>
    <t xml:space="preserve">
- półpłynna konsystencja
- silne działanie schładzające
- skutecznie zmniejsza ból
- nie podrażnia oczu i skóry
- sterylny
- nietoksyczny
- odporny na wysokie temperatury
</t>
  </si>
  <si>
    <t>min. ilość szt.</t>
  </si>
  <si>
    <t>wartości liczymy dla ilości maksymalnych</t>
  </si>
  <si>
    <t>min. ilość szt./kpl.</t>
  </si>
  <si>
    <t>min. ilość kpl.</t>
  </si>
  <si>
    <t>min. ilość op.</t>
  </si>
  <si>
    <t>min. ilości szt./op.</t>
  </si>
  <si>
    <t xml:space="preserve">max ilość szt./op. </t>
  </si>
  <si>
    <t xml:space="preserve">max ilość szt. </t>
  </si>
  <si>
    <t xml:space="preserve">max ilość    kpl. </t>
  </si>
  <si>
    <t xml:space="preserve">max ilość op. </t>
  </si>
  <si>
    <t>max ilość op.</t>
  </si>
  <si>
    <t>Wymienna  przyssawka do systemu kompresji klatki piersiowej LUKAS 3,v 3.1. Pakowane po 12 szt./op.</t>
  </si>
  <si>
    <t>j.m.</t>
  </si>
  <si>
    <t>min ilość szt.</t>
  </si>
  <si>
    <t>min ilość szt./op.  /rol.</t>
  </si>
  <si>
    <t>max ilość szt./op.  /rol.</t>
  </si>
  <si>
    <t>min. ilość    op.</t>
  </si>
  <si>
    <t>max ilość    op.</t>
  </si>
  <si>
    <t>max ilość   szt.</t>
  </si>
  <si>
    <t>Wypełnić albo automatycznie: kol. nr 6, 7 i 8,  albo ręcznie: kol. nr  6, 7, 8, 9 i 10 - VAT wpisać ręcznie</t>
  </si>
  <si>
    <t>Nazwa i adres Wykonawcy / pieczątka</t>
  </si>
  <si>
    <t>Załącznik nr 1 do umowy</t>
  </si>
  <si>
    <t>wartość netto PLN            kol.5 x kol.7</t>
  </si>
  <si>
    <r>
      <t xml:space="preserve">Papier medyczny do EKG 80x30 </t>
    </r>
    <r>
      <rPr>
        <sz val="10"/>
        <color rgb="FFFF0000"/>
        <rFont val="Arial"/>
        <family val="2"/>
        <charset val="238"/>
      </rPr>
      <t>mm</t>
    </r>
    <r>
      <rPr>
        <sz val="10"/>
        <rFont val="Arial"/>
        <family val="2"/>
        <charset val="238"/>
      </rPr>
      <t xml:space="preserve"> z nadrukiem, średnica wewn. rolki 16mm</t>
    </r>
  </si>
  <si>
    <t>Różne materiały medyczne</t>
  </si>
  <si>
    <r>
      <t>Elektrody do defibrylatora Lifepak 12 i 15</t>
    </r>
    <r>
      <rPr>
        <sz val="10"/>
        <rFont val="Arial"/>
        <family val="2"/>
        <charset val="238"/>
      </rPr>
      <t xml:space="preserve"> </t>
    </r>
  </si>
  <si>
    <t>Opatrunki hydrożelowe</t>
  </si>
  <si>
    <t>Linia oddechowa pacjenta</t>
  </si>
  <si>
    <t>osłonki do termometru</t>
  </si>
  <si>
    <r>
      <t>Przewody i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złączki oddechowe</t>
    </r>
    <r>
      <rPr>
        <sz val="10"/>
        <rFont val="Arial"/>
        <family val="2"/>
        <charset val="238"/>
      </rPr>
      <t xml:space="preserve"> </t>
    </r>
  </si>
  <si>
    <r>
      <t>Wybrane materiały medyczne</t>
    </r>
    <r>
      <rPr>
        <sz val="10"/>
        <rFont val="Arial"/>
        <family val="2"/>
        <charset val="238"/>
      </rPr>
      <t xml:space="preserve">  </t>
    </r>
  </si>
  <si>
    <r>
      <t>Przewód do respiratora MEDUMAT</t>
    </r>
    <r>
      <rPr>
        <sz val="10"/>
        <rFont val="Arial"/>
        <family val="2"/>
        <charset val="238"/>
      </rPr>
      <t xml:space="preserve">  </t>
    </r>
  </si>
  <si>
    <t>Przyssawka do systemu kompresji LUCAS</t>
  </si>
  <si>
    <t xml:space="preserve">15/MMED/2022  część nr 6 </t>
  </si>
  <si>
    <t xml:space="preserve">15/MMED/2022  część nr 4 </t>
  </si>
  <si>
    <t>15/MMED/2022  część nr 1</t>
  </si>
  <si>
    <t xml:space="preserve">15/MMED/2022  część nr 3 </t>
  </si>
  <si>
    <r>
      <t>Papier do  defibrylatora Lifepak 12 i 15</t>
    </r>
    <r>
      <rPr>
        <sz val="10"/>
        <color rgb="FF0000FF"/>
        <rFont val="Calibri"/>
        <family val="2"/>
        <charset val="238"/>
      </rPr>
      <t xml:space="preserve"> </t>
    </r>
  </si>
  <si>
    <t xml:space="preserve">15/MMED/2022  część nr 7 </t>
  </si>
  <si>
    <t xml:space="preserve">15/MMED/2022  część nr 8 </t>
  </si>
  <si>
    <t>obwód pacjenta do respiratora</t>
  </si>
  <si>
    <t>Załącznik nr 1b do SWZ</t>
  </si>
  <si>
    <t>Załącznik nr 1c do SWZ</t>
  </si>
  <si>
    <t>Załącznik nr 1d do SWZ</t>
  </si>
  <si>
    <t>Załącznik nr 1e do SWZ</t>
  </si>
  <si>
    <t>Załącznik nr 1f do SWZ</t>
  </si>
  <si>
    <t>Załącznik nr 1g do SWZ</t>
  </si>
  <si>
    <t>Załącznik nr 1h do SWZ</t>
  </si>
  <si>
    <t>Załącznik nr 1i do SWZ</t>
  </si>
  <si>
    <t>Załącznik nr 1j do SWZ</t>
  </si>
  <si>
    <t>Załącznik nr 1k do SWZ</t>
  </si>
  <si>
    <t>Załącznik nr 1L do SWZ</t>
  </si>
  <si>
    <r>
      <t xml:space="preserve">Jednorurowy obwód do </t>
    </r>
    <r>
      <rPr>
        <b/>
        <sz val="10"/>
        <rFont val="Arial"/>
        <family val="2"/>
        <charset val="238"/>
      </rPr>
      <t>wentylatora</t>
    </r>
    <r>
      <rPr>
        <sz val="10"/>
        <rFont val="Arial"/>
        <family val="2"/>
        <charset val="238"/>
      </rPr>
      <t xml:space="preserve"> Pneupac paraPACplus z wewnętrzną linią do monitorowania ciśnienia, filtrem in-line i nasadką odchylającą strumień powietrza wydychanego. REF 100/905/360</t>
    </r>
  </si>
  <si>
    <r>
      <t xml:space="preserve">Jednorazowy obwód CPAP do </t>
    </r>
    <r>
      <rPr>
        <b/>
        <sz val="10"/>
        <rFont val="Arial"/>
        <family val="2"/>
        <charset val="238"/>
      </rPr>
      <t>respiratora</t>
    </r>
    <r>
      <rPr>
        <sz val="10"/>
        <rFont val="Arial"/>
        <family val="2"/>
        <charset val="238"/>
      </rPr>
      <t xml:space="preserve"> Pneupac paraPAC-plus  + maska dla dorosłego, rozmiar średni (Pneupac paraPAC-plus). REF 100/905/340</t>
    </r>
  </si>
  <si>
    <t>Akcesoria do ssaka OB-2012 BOSCAROL</t>
  </si>
  <si>
    <t>po korekcie 07.10.2022r.</t>
  </si>
  <si>
    <t>po korekcie 07.10.2022 r.</t>
  </si>
  <si>
    <t>Ad poz. 1 Zamawiający dopuscił opakowania zbiorcze po 6 kpl. obwodów i uwzględnił to w korekcie ilości min. i max.</t>
  </si>
  <si>
    <t xml:space="preserve">Ad poz 2 Zamawiający dopuścił do zamówień opakowania zbiorcze po 10 szt.i uwzględni to przy zamówieniach. </t>
  </si>
  <si>
    <t>Odpowiednio będzie to do zamówienia min. 9,  max. 14 opakowań zbiorczych.</t>
  </si>
  <si>
    <t>Zamawiający dopuścił do zamówienia opakowania zbiorcze 800 szt. = 40 op. po 20 szt. osłonek i uwzględni to przy dokonywaniu zamówień.</t>
  </si>
</sst>
</file>

<file path=xl/styles.xml><?xml version="1.0" encoding="utf-8"?>
<styleSheet xmlns="http://schemas.openxmlformats.org/spreadsheetml/2006/main">
  <fonts count="39">
    <font>
      <sz val="10"/>
      <name val="Arial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 tint="-0.14999847407452621"/>
      <name val="Arial"/>
      <family val="2"/>
      <charset val="238"/>
    </font>
    <font>
      <sz val="9"/>
      <color indexed="22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9" fillId="0" borderId="3" applyNumberFormat="0" applyFill="0" applyAlignment="0" applyProtection="0"/>
    <xf numFmtId="0" fontId="10" fillId="10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9" borderId="1" applyNumberFormat="0" applyAlignment="0" applyProtection="0"/>
    <xf numFmtId="0" fontId="1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1" borderId="9" applyNumberFormat="0" applyFont="0" applyAlignment="0" applyProtection="0"/>
  </cellStyleXfs>
  <cellXfs count="160">
    <xf numFmtId="0" fontId="0" fillId="0" borderId="0" xfId="0"/>
    <xf numFmtId="1" fontId="18" fillId="0" borderId="1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" fillId="0" borderId="0" xfId="0" applyFont="1"/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9" fillId="0" borderId="0" xfId="0" applyFont="1"/>
    <xf numFmtId="0" fontId="21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12" borderId="0" xfId="0" applyFont="1" applyFill="1"/>
    <xf numFmtId="0" fontId="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12" borderId="0" xfId="0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2" fontId="25" fillId="0" borderId="14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2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" fontId="25" fillId="0" borderId="15" xfId="0" applyNumberFormat="1" applyFont="1" applyBorder="1"/>
    <xf numFmtId="2" fontId="0" fillId="0" borderId="10" xfId="0" applyNumberFormat="1" applyBorder="1" applyAlignment="1">
      <alignment vertical="center"/>
    </xf>
    <xf numFmtId="2" fontId="0" fillId="12" borderId="10" xfId="0" applyNumberFormat="1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5" xfId="0" applyNumberFormat="1" applyBorder="1"/>
    <xf numFmtId="4" fontId="0" fillId="0" borderId="13" xfId="0" applyNumberFormat="1" applyBorder="1"/>
    <xf numFmtId="4" fontId="3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16" fillId="0" borderId="18" xfId="0" applyNumberFormat="1" applyFont="1" applyBorder="1"/>
    <xf numFmtId="4" fontId="16" fillId="0" borderId="10" xfId="0" applyNumberFormat="1" applyFont="1" applyBorder="1" applyAlignment="1">
      <alignment horizontal="right" vertical="center"/>
    </xf>
    <xf numFmtId="4" fontId="30" fillId="0" borderId="15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1" fontId="16" fillId="12" borderId="10" xfId="0" applyNumberFormat="1" applyFont="1" applyFill="1" applyBorder="1" applyAlignment="1">
      <alignment horizontal="center" vertical="center"/>
    </xf>
    <xf numFmtId="4" fontId="16" fillId="12" borderId="10" xfId="0" applyNumberFormat="1" applyFont="1" applyFill="1" applyBorder="1" applyAlignment="1">
      <alignment horizontal="right" vertical="center"/>
    </xf>
    <xf numFmtId="2" fontId="1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5" fillId="0" borderId="19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7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32" fillId="12" borderId="20" xfId="0" applyFont="1" applyFill="1" applyBorder="1" applyAlignment="1">
      <alignment horizontal="left" wrapText="1"/>
    </xf>
    <xf numFmtId="0" fontId="32" fillId="12" borderId="10" xfId="0" applyFont="1" applyFill="1" applyBorder="1" applyAlignment="1">
      <alignment horizontal="left" wrapText="1"/>
    </xf>
    <xf numFmtId="0" fontId="32" fillId="12" borderId="12" xfId="0" applyFont="1" applyFill="1" applyBorder="1" applyAlignment="1">
      <alignment horizontal="left"/>
    </xf>
    <xf numFmtId="0" fontId="32" fillId="12" borderId="12" xfId="0" applyFont="1" applyFill="1" applyBorder="1" applyAlignment="1">
      <alignment horizontal="left" wrapText="1"/>
    </xf>
    <xf numFmtId="2" fontId="0" fillId="0" borderId="21" xfId="0" applyNumberFormat="1" applyBorder="1" applyAlignment="1">
      <alignment horizontal="right" vertical="center"/>
    </xf>
    <xf numFmtId="0" fontId="33" fillId="0" borderId="0" xfId="0" applyFont="1"/>
    <xf numFmtId="0" fontId="32" fillId="12" borderId="10" xfId="0" applyFont="1" applyFill="1" applyBorder="1" applyAlignment="1">
      <alignment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1" fillId="12" borderId="10" xfId="0" applyFont="1" applyFill="1" applyBorder="1" applyAlignment="1">
      <alignment wrapText="1"/>
    </xf>
    <xf numFmtId="4" fontId="25" fillId="0" borderId="13" xfId="0" applyNumberFormat="1" applyFont="1" applyBorder="1"/>
    <xf numFmtId="0" fontId="17" fillId="0" borderId="12" xfId="0" applyFont="1" applyBorder="1" applyAlignment="1">
      <alignment horizontal="center" vertical="center"/>
    </xf>
    <xf numFmtId="2" fontId="25" fillId="0" borderId="14" xfId="0" applyNumberFormat="1" applyFont="1" applyBorder="1" applyAlignment="1"/>
    <xf numFmtId="2" fontId="25" fillId="13" borderId="14" xfId="0" applyNumberFormat="1" applyFont="1" applyFill="1" applyBorder="1" applyAlignment="1"/>
    <xf numFmtId="0" fontId="25" fillId="0" borderId="14" xfId="0" applyFont="1" applyBorder="1" applyAlignment="1"/>
    <xf numFmtId="0" fontId="25" fillId="13" borderId="14" xfId="0" applyFont="1" applyFill="1" applyBorder="1" applyAlignment="1"/>
    <xf numFmtId="0" fontId="1" fillId="0" borderId="10" xfId="0" applyFont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3" fontId="16" fillId="12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12" borderId="0" xfId="0" applyNumberFormat="1" applyFont="1" applyFill="1"/>
    <xf numFmtId="0" fontId="17" fillId="12" borderId="0" xfId="0" applyFont="1" applyFill="1"/>
    <xf numFmtId="0" fontId="17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4" fontId="25" fillId="0" borderId="13" xfId="0" applyNumberFormat="1" applyFont="1" applyBorder="1" applyAlignment="1">
      <alignment horizontal="right" vertical="center"/>
    </xf>
    <xf numFmtId="2" fontId="25" fillId="0" borderId="23" xfId="0" applyNumberFormat="1" applyFont="1" applyBorder="1" applyAlignment="1">
      <alignment horizontal="right" vertical="center"/>
    </xf>
    <xf numFmtId="2" fontId="25" fillId="0" borderId="19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center" vertical="top"/>
    </xf>
    <xf numFmtId="2" fontId="25" fillId="0" borderId="0" xfId="0" applyNumberFormat="1" applyFont="1" applyBorder="1" applyAlignment="1">
      <alignment horizontal="right" vertical="top"/>
    </xf>
    <xf numFmtId="2" fontId="25" fillId="0" borderId="24" xfId="0" applyNumberFormat="1" applyFont="1" applyFill="1" applyBorder="1" applyAlignment="1"/>
    <xf numFmtId="0" fontId="1" fillId="12" borderId="0" xfId="0" applyFont="1" applyFill="1" applyAlignment="1">
      <alignment wrapText="1"/>
    </xf>
    <xf numFmtId="0" fontId="21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1" fillId="0" borderId="25" xfId="0" applyFont="1" applyBorder="1" applyAlignment="1"/>
    <xf numFmtId="0" fontId="0" fillId="0" borderId="25" xfId="0" applyBorder="1" applyAlignment="1"/>
    <xf numFmtId="0" fontId="21" fillId="0" borderId="25" xfId="0" applyFont="1" applyBorder="1" applyAlignment="1">
      <alignment wrapText="1"/>
    </xf>
    <xf numFmtId="0" fontId="32" fillId="0" borderId="22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32" fillId="12" borderId="1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25" fillId="0" borderId="0" xfId="0" applyFont="1" applyFill="1"/>
    <xf numFmtId="0" fontId="17" fillId="12" borderId="0" xfId="0" applyFont="1" applyFill="1" applyAlignment="1">
      <alignment wrapText="1"/>
    </xf>
    <xf numFmtId="0" fontId="1" fillId="14" borderId="0" xfId="0" applyFont="1" applyFill="1" applyAlignment="1">
      <alignment horizontal="left"/>
    </xf>
    <xf numFmtId="0" fontId="1" fillId="14" borderId="0" xfId="0" applyFont="1" applyFill="1" applyAlignment="1">
      <alignment horizontal="center"/>
    </xf>
    <xf numFmtId="0" fontId="25" fillId="14" borderId="0" xfId="0" applyFont="1" applyFill="1" applyAlignment="1">
      <alignment horizontal="center"/>
    </xf>
    <xf numFmtId="0" fontId="25" fillId="14" borderId="0" xfId="0" applyFont="1" applyFill="1" applyAlignment="1">
      <alignment horizontal="left"/>
    </xf>
    <xf numFmtId="3" fontId="25" fillId="14" borderId="10" xfId="0" applyNumberFormat="1" applyFont="1" applyFill="1" applyBorder="1" applyAlignment="1">
      <alignment horizontal="center" vertical="center" wrapText="1"/>
    </xf>
    <xf numFmtId="0" fontId="17" fillId="14" borderId="0" xfId="0" applyFont="1" applyFill="1"/>
    <xf numFmtId="0" fontId="25" fillId="14" borderId="0" xfId="0" applyFont="1" applyFill="1"/>
    <xf numFmtId="0" fontId="0" fillId="14" borderId="20" xfId="0" applyFill="1" applyBorder="1" applyAlignment="1">
      <alignment horizontal="center" vertical="center"/>
    </xf>
    <xf numFmtId="0" fontId="25" fillId="14" borderId="20" xfId="0" applyFont="1" applyFill="1" applyBorder="1" applyAlignment="1">
      <alignment horizontal="center" vertical="center"/>
    </xf>
    <xf numFmtId="0" fontId="1" fillId="14" borderId="0" xfId="0" applyFont="1" applyFill="1"/>
    <xf numFmtId="0" fontId="25" fillId="14" borderId="0" xfId="0" applyFont="1" applyFill="1" applyAlignment="1">
      <alignment horizontal="right"/>
    </xf>
    <xf numFmtId="2" fontId="25" fillId="0" borderId="14" xfId="0" applyNumberFormat="1" applyFont="1" applyBorder="1" applyAlignment="1">
      <alignment horizontal="right"/>
    </xf>
    <xf numFmtId="2" fontId="25" fillId="0" borderId="17" xfId="0" applyNumberFormat="1" applyFont="1" applyBorder="1" applyAlignment="1">
      <alignment horizontal="right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13</xdr:row>
      <xdr:rowOff>838199</xdr:rowOff>
    </xdr:from>
    <xdr:to>
      <xdr:col>5</xdr:col>
      <xdr:colOff>600075</xdr:colOff>
      <xdr:row>13</xdr:row>
      <xdr:rowOff>1149857</xdr:rowOff>
    </xdr:to>
    <xdr:sp macro="" textlink="">
      <xdr:nvSpPr>
        <xdr:cNvPr id="2" name="Strzałka w dół 1"/>
        <xdr:cNvSpPr/>
      </xdr:nvSpPr>
      <xdr:spPr bwMode="auto">
        <a:xfrm>
          <a:off x="5334000" y="4276724"/>
          <a:ext cx="161925" cy="311658"/>
        </a:xfrm>
        <a:prstGeom prst="downArrow">
          <a:avLst/>
        </a:pr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opLeftCell="A4" zoomScaleNormal="100" workbookViewId="0">
      <selection activeCell="F5" sqref="F5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7.140625" customWidth="1"/>
    <col min="5" max="5" width="8.28515625" customWidth="1"/>
    <col min="6" max="6" width="20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127</v>
      </c>
      <c r="B1" s="14"/>
      <c r="C1" s="139" t="s">
        <v>112</v>
      </c>
      <c r="D1" s="16"/>
      <c r="E1" s="16"/>
      <c r="F1" s="16"/>
      <c r="J1" s="78" t="s">
        <v>113</v>
      </c>
    </row>
    <row r="2" spans="1:13" ht="16.5" customHeight="1">
      <c r="A2" s="8"/>
      <c r="B2" s="8" t="s">
        <v>116</v>
      </c>
      <c r="D2" s="16"/>
      <c r="E2" s="16"/>
      <c r="F2" s="16"/>
      <c r="H2" s="32" t="s">
        <v>18</v>
      </c>
      <c r="J2" s="76" t="s">
        <v>16</v>
      </c>
      <c r="K2" s="9"/>
    </row>
    <row r="3" spans="1:13" ht="48" customHeight="1">
      <c r="A3" s="18" t="s">
        <v>0</v>
      </c>
      <c r="B3" s="18" t="s">
        <v>9</v>
      </c>
      <c r="C3" s="19" t="s">
        <v>104</v>
      </c>
      <c r="D3" s="19" t="s">
        <v>94</v>
      </c>
      <c r="E3" s="38" t="s">
        <v>81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10</v>
      </c>
    </row>
    <row r="4" spans="1:1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</row>
    <row r="5" spans="1:13" ht="52.5" customHeight="1">
      <c r="A5" s="25" t="s">
        <v>4</v>
      </c>
      <c r="B5" s="79" t="s">
        <v>21</v>
      </c>
      <c r="C5" s="25" t="s">
        <v>22</v>
      </c>
      <c r="D5" s="25">
        <v>25</v>
      </c>
      <c r="E5" s="84">
        <v>40</v>
      </c>
      <c r="F5" s="102"/>
      <c r="G5" s="52"/>
      <c r="H5" s="54"/>
      <c r="I5" s="58">
        <f>E5*G5</f>
        <v>0</v>
      </c>
      <c r="J5" s="58">
        <f>I5*M5</f>
        <v>0</v>
      </c>
      <c r="K5">
        <v>1</v>
      </c>
      <c r="L5">
        <f>H5*0.01</f>
        <v>0</v>
      </c>
      <c r="M5">
        <f>K5+L5</f>
        <v>1</v>
      </c>
    </row>
    <row r="6" spans="1:13" ht="53.25" customHeight="1">
      <c r="A6" s="25" t="s">
        <v>5</v>
      </c>
      <c r="B6" s="79" t="s">
        <v>23</v>
      </c>
      <c r="C6" s="25" t="s">
        <v>22</v>
      </c>
      <c r="D6" s="25">
        <v>120</v>
      </c>
      <c r="E6" s="84">
        <v>180</v>
      </c>
      <c r="F6" s="102"/>
      <c r="G6" s="52"/>
      <c r="H6" s="54"/>
      <c r="I6" s="58">
        <f t="shared" ref="I6:I14" si="0">E6*G6</f>
        <v>0</v>
      </c>
      <c r="J6" s="58">
        <f t="shared" ref="J6:J14" si="1">I6*M6</f>
        <v>0</v>
      </c>
      <c r="K6">
        <v>1</v>
      </c>
      <c r="L6">
        <f t="shared" ref="L6:L14" si="2">H6*0.01</f>
        <v>0</v>
      </c>
      <c r="M6">
        <f t="shared" ref="M6:M14" si="3">K6+L6</f>
        <v>1</v>
      </c>
    </row>
    <row r="7" spans="1:13" ht="39" customHeight="1">
      <c r="A7" s="25" t="s">
        <v>6</v>
      </c>
      <c r="B7" s="81" t="s">
        <v>24</v>
      </c>
      <c r="C7" s="25" t="s">
        <v>25</v>
      </c>
      <c r="D7" s="25">
        <v>2500</v>
      </c>
      <c r="E7" s="84">
        <v>3500</v>
      </c>
      <c r="F7" s="102"/>
      <c r="G7" s="52"/>
      <c r="H7" s="54"/>
      <c r="I7" s="58">
        <f t="shared" si="0"/>
        <v>0</v>
      </c>
      <c r="J7" s="58">
        <f t="shared" si="1"/>
        <v>0</v>
      </c>
      <c r="K7">
        <v>1</v>
      </c>
      <c r="L7">
        <f t="shared" si="2"/>
        <v>0</v>
      </c>
      <c r="M7">
        <f t="shared" si="3"/>
        <v>1</v>
      </c>
    </row>
    <row r="8" spans="1:13" ht="27.75" customHeight="1">
      <c r="A8" s="25" t="s">
        <v>67</v>
      </c>
      <c r="B8" s="79" t="s">
        <v>26</v>
      </c>
      <c r="C8" s="25" t="s">
        <v>22</v>
      </c>
      <c r="D8" s="25">
        <v>270</v>
      </c>
      <c r="E8" s="84">
        <v>350</v>
      </c>
      <c r="F8" s="102"/>
      <c r="G8" s="52"/>
      <c r="H8" s="54"/>
      <c r="I8" s="58">
        <f t="shared" si="0"/>
        <v>0</v>
      </c>
      <c r="J8" s="58">
        <f t="shared" si="1"/>
        <v>0</v>
      </c>
      <c r="K8">
        <v>1</v>
      </c>
      <c r="L8">
        <f t="shared" si="2"/>
        <v>0</v>
      </c>
      <c r="M8">
        <f t="shared" si="3"/>
        <v>1</v>
      </c>
    </row>
    <row r="9" spans="1:13" ht="27.75" customHeight="1">
      <c r="A9" s="25" t="s">
        <v>68</v>
      </c>
      <c r="B9" s="81" t="s">
        <v>115</v>
      </c>
      <c r="C9" s="25" t="s">
        <v>22</v>
      </c>
      <c r="D9" s="25">
        <v>120</v>
      </c>
      <c r="E9" s="84">
        <v>180</v>
      </c>
      <c r="F9" s="102"/>
      <c r="G9" s="52"/>
      <c r="H9" s="54"/>
      <c r="I9" s="58">
        <f t="shared" si="0"/>
        <v>0</v>
      </c>
      <c r="J9" s="58">
        <f t="shared" si="1"/>
        <v>0</v>
      </c>
      <c r="K9">
        <v>1</v>
      </c>
      <c r="L9">
        <f t="shared" si="2"/>
        <v>0</v>
      </c>
      <c r="M9">
        <f t="shared" si="3"/>
        <v>1</v>
      </c>
    </row>
    <row r="10" spans="1:13" ht="27.75" customHeight="1">
      <c r="A10" s="25" t="s">
        <v>69</v>
      </c>
      <c r="B10" s="79" t="s">
        <v>27</v>
      </c>
      <c r="C10" s="25" t="s">
        <v>22</v>
      </c>
      <c r="D10" s="25">
        <v>400</v>
      </c>
      <c r="E10" s="84">
        <v>600</v>
      </c>
      <c r="F10" s="102"/>
      <c r="G10" s="52"/>
      <c r="H10" s="54"/>
      <c r="I10" s="58">
        <f t="shared" si="0"/>
        <v>0</v>
      </c>
      <c r="J10" s="58">
        <f t="shared" si="1"/>
        <v>0</v>
      </c>
      <c r="K10">
        <v>1</v>
      </c>
      <c r="L10">
        <f t="shared" si="2"/>
        <v>0</v>
      </c>
      <c r="M10">
        <f t="shared" si="3"/>
        <v>1</v>
      </c>
    </row>
    <row r="11" spans="1:13" ht="18" customHeight="1">
      <c r="A11" s="25" t="s">
        <v>70</v>
      </c>
      <c r="B11" s="79" t="s">
        <v>28</v>
      </c>
      <c r="C11" s="25" t="s">
        <v>22</v>
      </c>
      <c r="D11" s="25">
        <v>150</v>
      </c>
      <c r="E11" s="84">
        <v>250</v>
      </c>
      <c r="F11" s="102"/>
      <c r="G11" s="52"/>
      <c r="H11" s="54"/>
      <c r="I11" s="58">
        <f t="shared" si="0"/>
        <v>0</v>
      </c>
      <c r="J11" s="58">
        <f t="shared" si="1"/>
        <v>0</v>
      </c>
      <c r="K11">
        <v>1</v>
      </c>
      <c r="L11">
        <f t="shared" si="2"/>
        <v>0</v>
      </c>
      <c r="M11">
        <f t="shared" si="3"/>
        <v>1</v>
      </c>
    </row>
    <row r="12" spans="1:13" ht="37.5" customHeight="1">
      <c r="A12" s="25" t="s">
        <v>71</v>
      </c>
      <c r="B12" s="79" t="s">
        <v>30</v>
      </c>
      <c r="C12" s="25" t="s">
        <v>22</v>
      </c>
      <c r="D12" s="25">
        <v>50</v>
      </c>
      <c r="E12" s="84">
        <v>80</v>
      </c>
      <c r="F12" s="102"/>
      <c r="G12" s="52"/>
      <c r="H12" s="54"/>
      <c r="I12" s="58">
        <f t="shared" si="0"/>
        <v>0</v>
      </c>
      <c r="J12" s="58">
        <f t="shared" si="1"/>
        <v>0</v>
      </c>
      <c r="K12">
        <v>1</v>
      </c>
      <c r="L12">
        <f t="shared" si="2"/>
        <v>0</v>
      </c>
      <c r="M12">
        <f t="shared" si="3"/>
        <v>1</v>
      </c>
    </row>
    <row r="13" spans="1:13" ht="24" customHeight="1">
      <c r="A13" s="25" t="s">
        <v>72</v>
      </c>
      <c r="B13" s="79" t="s">
        <v>31</v>
      </c>
      <c r="C13" s="25" t="s">
        <v>22</v>
      </c>
      <c r="D13" s="25">
        <v>4000</v>
      </c>
      <c r="E13" s="84">
        <v>5500</v>
      </c>
      <c r="F13" s="103"/>
      <c r="G13" s="53"/>
      <c r="H13" s="55"/>
      <c r="I13" s="58">
        <f t="shared" si="0"/>
        <v>0</v>
      </c>
      <c r="J13" s="58">
        <f t="shared" si="1"/>
        <v>0</v>
      </c>
      <c r="K13">
        <v>1</v>
      </c>
      <c r="L13">
        <f t="shared" si="2"/>
        <v>0</v>
      </c>
      <c r="M13">
        <f t="shared" si="3"/>
        <v>1</v>
      </c>
    </row>
    <row r="14" spans="1:13" ht="18" customHeight="1" thickBot="1">
      <c r="A14" s="25" t="s">
        <v>73</v>
      </c>
      <c r="B14" s="81" t="s">
        <v>32</v>
      </c>
      <c r="C14" s="25" t="s">
        <v>22</v>
      </c>
      <c r="D14" s="25">
        <v>400</v>
      </c>
      <c r="E14" s="84">
        <v>600</v>
      </c>
      <c r="F14" s="104"/>
      <c r="G14" s="56"/>
      <c r="H14" s="57"/>
      <c r="I14" s="59">
        <f t="shared" si="0"/>
        <v>0</v>
      </c>
      <c r="J14" s="58">
        <f t="shared" si="1"/>
        <v>0</v>
      </c>
      <c r="K14">
        <v>1</v>
      </c>
      <c r="L14">
        <f t="shared" si="2"/>
        <v>0</v>
      </c>
      <c r="M14">
        <f t="shared" si="3"/>
        <v>1</v>
      </c>
    </row>
    <row r="15" spans="1:13" ht="18" customHeight="1" thickBot="1">
      <c r="A15" s="132"/>
      <c r="C15" s="131" t="s">
        <v>93</v>
      </c>
      <c r="D15" s="133"/>
      <c r="E15" s="133"/>
      <c r="F15" s="77"/>
      <c r="G15" s="99"/>
      <c r="H15" s="98" t="s">
        <v>3</v>
      </c>
      <c r="I15" s="60">
        <f>SUM(I5:I14)</f>
        <v>0</v>
      </c>
      <c r="J15" s="61">
        <f>SUM(J5:J14)</f>
        <v>0</v>
      </c>
    </row>
    <row r="16" spans="1:13" ht="18" customHeight="1" thickBot="1">
      <c r="H16" s="124" t="s">
        <v>89</v>
      </c>
      <c r="I16" s="123"/>
    </row>
    <row r="17" spans="1:10">
      <c r="B17" s="43" t="s">
        <v>111</v>
      </c>
      <c r="C17" s="15"/>
      <c r="D17" s="15"/>
      <c r="E17" s="15"/>
    </row>
    <row r="18" spans="1:10" ht="16.5" customHeight="1">
      <c r="A18" s="8"/>
      <c r="B18" s="43" t="s">
        <v>12</v>
      </c>
      <c r="C18" s="14"/>
      <c r="D18" s="14"/>
      <c r="E18" s="14"/>
      <c r="F18" s="8"/>
      <c r="G18" s="8"/>
      <c r="H18" s="8"/>
      <c r="I18" s="8"/>
    </row>
    <row r="19" spans="1:10" ht="18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10">
      <c r="A20" s="8"/>
      <c r="B20" s="14"/>
      <c r="C20" s="8"/>
      <c r="D20" s="8"/>
      <c r="E20" s="8"/>
      <c r="F20" s="8"/>
      <c r="G20" s="8"/>
      <c r="H20" s="8"/>
      <c r="I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</row>
    <row r="22" spans="1:10">
      <c r="A22" s="34"/>
      <c r="B22" s="119"/>
      <c r="C22" s="8"/>
      <c r="D22" s="8"/>
      <c r="E22" s="8"/>
      <c r="F22" s="8"/>
      <c r="G22" s="8"/>
      <c r="H22" s="8"/>
      <c r="I22" s="8"/>
    </row>
    <row r="23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</sheetData>
  <conditionalFormatting sqref="I5:J15">
    <cfRule type="cellIs" dxfId="11" priority="1" operator="lessThanOrEqual">
      <formula>0</formula>
    </cfRule>
  </conditionalFormatting>
  <pageMargins left="0.74803149606299213" right="0.74803149606299213" top="0.78740157480314965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zoomScaleNormal="100" workbookViewId="0">
      <selection activeCell="B24" sqref="B24"/>
    </sheetView>
  </sheetViews>
  <sheetFormatPr defaultColWidth="9.140625" defaultRowHeight="12.75"/>
  <cols>
    <col min="1" max="1" width="5.5703125" style="22" customWidth="1"/>
    <col min="2" max="2" width="46.85546875" style="9" customWidth="1"/>
    <col min="3" max="3" width="6.5703125" style="22" customWidth="1"/>
    <col min="4" max="4" width="7.5703125" style="22" customWidth="1"/>
    <col min="5" max="5" width="7.85546875" style="23" customWidth="1"/>
    <col min="6" max="6" width="23.7109375" style="9" customWidth="1"/>
    <col min="7" max="7" width="8.5703125" style="76" customWidth="1"/>
    <col min="8" max="8" width="8" style="22" customWidth="1"/>
    <col min="9" max="9" width="10.85546875" style="76" customWidth="1"/>
    <col min="10" max="10" width="11.5703125" style="76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44" t="s">
        <v>33</v>
      </c>
      <c r="C1" s="141" t="s">
        <v>112</v>
      </c>
      <c r="E1" s="32"/>
      <c r="J1" s="78" t="s">
        <v>113</v>
      </c>
    </row>
    <row r="2" spans="1:13" ht="19.5" customHeight="1">
      <c r="B2" s="8" t="s">
        <v>120</v>
      </c>
      <c r="C2" s="150" t="s">
        <v>147</v>
      </c>
      <c r="D2" s="148"/>
      <c r="E2" s="149"/>
      <c r="F2" s="24"/>
      <c r="G2" s="29"/>
      <c r="H2" s="32" t="s">
        <v>13</v>
      </c>
      <c r="I2" s="29"/>
      <c r="J2" s="78" t="s">
        <v>141</v>
      </c>
    </row>
    <row r="3" spans="1:13" ht="42.75" customHeight="1">
      <c r="A3" s="18" t="s">
        <v>0</v>
      </c>
      <c r="B3" s="18" t="s">
        <v>9</v>
      </c>
      <c r="C3" s="19" t="s">
        <v>104</v>
      </c>
      <c r="D3" s="19" t="s">
        <v>108</v>
      </c>
      <c r="E3" s="38" t="s">
        <v>109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 ht="16.5" customHeight="1">
      <c r="A4" s="26">
        <v>1</v>
      </c>
      <c r="B4" s="97">
        <v>2</v>
      </c>
      <c r="C4" s="97">
        <v>3</v>
      </c>
      <c r="D4" s="97">
        <v>4</v>
      </c>
      <c r="E4" s="97">
        <v>5</v>
      </c>
      <c r="F4" s="97">
        <v>6</v>
      </c>
      <c r="G4" s="97">
        <v>7</v>
      </c>
      <c r="H4" s="97">
        <v>8</v>
      </c>
      <c r="I4" s="97">
        <v>9</v>
      </c>
      <c r="J4" s="97">
        <v>10</v>
      </c>
    </row>
    <row r="5" spans="1:13" ht="30" customHeight="1" thickBot="1">
      <c r="A5" s="25" t="s">
        <v>4</v>
      </c>
      <c r="B5" s="81" t="s">
        <v>64</v>
      </c>
      <c r="C5" s="25" t="s">
        <v>29</v>
      </c>
      <c r="D5" s="25">
        <v>3000</v>
      </c>
      <c r="E5" s="151">
        <v>4560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30.75" customHeight="1" thickBot="1">
      <c r="C6" s="131" t="s">
        <v>93</v>
      </c>
      <c r="G6" s="30"/>
      <c r="H6" s="40" t="s">
        <v>3</v>
      </c>
      <c r="I6" s="39">
        <f>SUM(I5:I5)</f>
        <v>0</v>
      </c>
      <c r="J6" s="39">
        <f>SUM(J5:J5)</f>
        <v>0</v>
      </c>
    </row>
    <row r="7" spans="1:13" ht="21.75" customHeight="1" thickBot="1">
      <c r="G7" s="30"/>
      <c r="H7" s="124" t="s">
        <v>89</v>
      </c>
      <c r="I7" s="123"/>
      <c r="J7" s="31"/>
    </row>
    <row r="8" spans="1:13" ht="24.75" customHeight="1">
      <c r="B8" s="43" t="s">
        <v>111</v>
      </c>
      <c r="C8" s="23"/>
      <c r="D8" s="23"/>
      <c r="F8" s="8"/>
      <c r="G8" s="31"/>
      <c r="H8" s="35"/>
      <c r="I8" s="31"/>
      <c r="J8" s="31"/>
    </row>
    <row r="9" spans="1:13" ht="16.5" customHeight="1">
      <c r="B9" s="43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A10" s="34"/>
      <c r="B10" s="152" t="s">
        <v>152</v>
      </c>
      <c r="C10" s="149"/>
      <c r="D10" s="149"/>
      <c r="E10" s="149"/>
      <c r="F10" s="153"/>
      <c r="G10" s="157"/>
      <c r="H10" s="149"/>
      <c r="I10" s="157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conditionalFormatting sqref="I5:J6">
    <cfRule type="cellIs" dxfId="2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zoomScaleNormal="100" workbookViewId="0">
      <selection activeCell="B14" sqref="B14"/>
    </sheetView>
  </sheetViews>
  <sheetFormatPr defaultColWidth="9.140625" defaultRowHeight="12.75"/>
  <cols>
    <col min="1" max="1" width="4.7109375" style="22" customWidth="1"/>
    <col min="2" max="2" width="44.140625" style="9" customWidth="1"/>
    <col min="3" max="3" width="6.5703125" style="22" customWidth="1"/>
    <col min="4" max="4" width="8.42578125" style="22" customWidth="1"/>
    <col min="5" max="5" width="9.7109375" style="23" customWidth="1"/>
    <col min="6" max="6" width="22.7109375" style="9" customWidth="1"/>
    <col min="7" max="7" width="8.5703125" style="76" customWidth="1"/>
    <col min="8" max="8" width="8" style="22" customWidth="1"/>
    <col min="9" max="9" width="10.85546875" style="76" customWidth="1"/>
    <col min="10" max="10" width="11.5703125" style="76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44" t="s">
        <v>20</v>
      </c>
      <c r="C1" s="141" t="s">
        <v>112</v>
      </c>
      <c r="E1" s="32"/>
      <c r="J1" s="78" t="s">
        <v>113</v>
      </c>
    </row>
    <row r="2" spans="1:13" ht="19.5" customHeight="1">
      <c r="B2" s="145" t="s">
        <v>132</v>
      </c>
      <c r="C2" s="147" t="s">
        <v>148</v>
      </c>
      <c r="D2" s="148"/>
      <c r="E2" s="149"/>
      <c r="F2" s="24"/>
      <c r="G2" s="29"/>
      <c r="H2" s="32" t="s">
        <v>13</v>
      </c>
      <c r="I2" s="29"/>
      <c r="J2" s="78" t="s">
        <v>142</v>
      </c>
    </row>
    <row r="3" spans="1:13" ht="36" customHeight="1">
      <c r="A3" s="18" t="s">
        <v>0</v>
      </c>
      <c r="B3" s="18" t="s">
        <v>9</v>
      </c>
      <c r="C3" s="19" t="s">
        <v>104</v>
      </c>
      <c r="D3" s="19" t="s">
        <v>95</v>
      </c>
      <c r="E3" s="38" t="s">
        <v>80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48" customHeight="1">
      <c r="A5" s="25" t="s">
        <v>4</v>
      </c>
      <c r="B5" s="103" t="s">
        <v>145</v>
      </c>
      <c r="C5" s="66" t="s">
        <v>25</v>
      </c>
      <c r="D5" s="154">
        <v>48</v>
      </c>
      <c r="E5" s="155">
        <v>84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63" customHeight="1" thickBot="1">
      <c r="A6" s="25" t="s">
        <v>5</v>
      </c>
      <c r="B6" s="103" t="s">
        <v>144</v>
      </c>
      <c r="C6" s="66" t="s">
        <v>25</v>
      </c>
      <c r="D6" s="66">
        <v>90</v>
      </c>
      <c r="E6" s="42">
        <v>140</v>
      </c>
      <c r="F6" s="27"/>
      <c r="G6" s="36"/>
      <c r="H6" s="37"/>
      <c r="I6" s="36">
        <f>E6*G6</f>
        <v>0</v>
      </c>
      <c r="J6" s="36">
        <f>I6*M6</f>
        <v>0</v>
      </c>
      <c r="K6" s="9">
        <v>1</v>
      </c>
      <c r="L6" s="73">
        <f>H6*0.01</f>
        <v>0</v>
      </c>
      <c r="M6" s="73">
        <f>K6+L6</f>
        <v>1</v>
      </c>
    </row>
    <row r="7" spans="1:13" ht="30.75" customHeight="1" thickBot="1">
      <c r="B7" s="146"/>
      <c r="C7" s="131" t="s">
        <v>93</v>
      </c>
      <c r="G7" s="30"/>
      <c r="H7" s="40" t="s">
        <v>3</v>
      </c>
      <c r="I7" s="39">
        <f>SUM(I5:I6)</f>
        <v>0</v>
      </c>
      <c r="J7" s="122">
        <f>SUM(J5:J6)</f>
        <v>0</v>
      </c>
    </row>
    <row r="8" spans="1:13" ht="20.25" customHeight="1" thickBot="1">
      <c r="G8" s="30"/>
      <c r="H8" s="124" t="s">
        <v>89</v>
      </c>
      <c r="I8" s="123"/>
      <c r="J8" s="31"/>
    </row>
    <row r="9" spans="1:13" ht="24.75" customHeight="1">
      <c r="B9" s="43" t="s">
        <v>111</v>
      </c>
      <c r="C9" s="23"/>
      <c r="D9" s="23"/>
      <c r="F9" s="8"/>
      <c r="G9" s="31"/>
      <c r="H9" s="35"/>
      <c r="I9" s="31"/>
      <c r="J9" s="31"/>
    </row>
    <row r="10" spans="1:13" ht="18" customHeight="1">
      <c r="B10" s="43" t="s">
        <v>12</v>
      </c>
      <c r="C10" s="23"/>
      <c r="D10" s="23"/>
      <c r="F10" s="8"/>
      <c r="G10" s="32"/>
      <c r="H10" s="23"/>
      <c r="I10" s="32"/>
      <c r="J10" s="32"/>
    </row>
    <row r="11" spans="1:13" ht="16.5" customHeight="1">
      <c r="B11" s="156" t="s">
        <v>149</v>
      </c>
      <c r="C11" s="149"/>
      <c r="D11" s="149"/>
      <c r="E11" s="149"/>
      <c r="F11" s="153"/>
      <c r="G11" s="157"/>
      <c r="H11" s="23"/>
      <c r="I11" s="32"/>
      <c r="J11" s="32"/>
    </row>
    <row r="12" spans="1:13">
      <c r="A12" s="34"/>
      <c r="B12" s="119"/>
      <c r="C12" s="23"/>
      <c r="D12" s="23"/>
      <c r="F12" s="8"/>
      <c r="G12" s="32"/>
      <c r="H12" s="23"/>
      <c r="I12" s="32"/>
      <c r="J12" s="32"/>
    </row>
    <row r="13" spans="1:13">
      <c r="A13" s="34"/>
      <c r="B13" s="152" t="s">
        <v>150</v>
      </c>
      <c r="C13" s="149"/>
      <c r="D13" s="149"/>
      <c r="E13" s="149"/>
      <c r="F13" s="153"/>
      <c r="G13" s="157"/>
      <c r="H13" s="23"/>
      <c r="I13" s="32"/>
      <c r="J13" s="32"/>
    </row>
    <row r="14" spans="1:13">
      <c r="B14" s="152" t="s">
        <v>151</v>
      </c>
      <c r="C14" s="149"/>
      <c r="D14" s="149"/>
      <c r="E14" s="149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  <c r="H16" s="23"/>
      <c r="I16" s="32"/>
      <c r="J16" s="32"/>
    </row>
    <row r="17" spans="2:9">
      <c r="B17" s="8"/>
      <c r="C17" s="23"/>
      <c r="D17" s="23"/>
      <c r="F17" s="8"/>
      <c r="G17" s="32"/>
    </row>
    <row r="19" spans="2:9" ht="22.9" customHeight="1">
      <c r="C19" s="23"/>
      <c r="D19" s="23"/>
      <c r="F19" s="8"/>
    </row>
    <row r="20" spans="2:9">
      <c r="I20" s="33"/>
    </row>
    <row r="29" spans="2:9">
      <c r="I29" s="33"/>
    </row>
    <row r="30" spans="2:9">
      <c r="I30" s="33"/>
    </row>
  </sheetData>
  <conditionalFormatting sqref="I5:J7">
    <cfRule type="cellIs" dxfId="1" priority="1" operator="equal">
      <formula>0</formula>
    </cfRule>
  </conditionalFormatting>
  <pageMargins left="0.35433070866141736" right="0.35433070866141736" top="1.181102362204724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Normal="100" workbookViewId="0">
      <selection activeCell="F5" sqref="F5"/>
    </sheetView>
  </sheetViews>
  <sheetFormatPr defaultColWidth="9.140625" defaultRowHeight="12.75"/>
  <cols>
    <col min="1" max="1" width="4.7109375" style="22" customWidth="1"/>
    <col min="2" max="2" width="55.42578125" style="9" customWidth="1"/>
    <col min="3" max="3" width="5.42578125" style="22" customWidth="1"/>
    <col min="4" max="4" width="6.42578125" style="22" customWidth="1"/>
    <col min="5" max="5" width="6.5703125" style="23" customWidth="1"/>
    <col min="6" max="6" width="21" style="9" customWidth="1"/>
    <col min="7" max="7" width="7.5703125" style="28" customWidth="1"/>
    <col min="8" max="8" width="8" style="22" customWidth="1"/>
    <col min="9" max="9" width="10.85546875" style="28" customWidth="1"/>
    <col min="10" max="10" width="11.5703125" style="28" customWidth="1"/>
    <col min="11" max="11" width="6" style="9" hidden="1" customWidth="1"/>
    <col min="12" max="12" width="5.85546875" style="9" hidden="1" customWidth="1"/>
    <col min="13" max="13" width="5.7109375" style="9" hidden="1" customWidth="1"/>
    <col min="14" max="14" width="9.140625" style="9" customWidth="1"/>
    <col min="15" max="16384" width="9.140625" style="9"/>
  </cols>
  <sheetData>
    <row r="1" spans="1:13" ht="17.25" customHeight="1">
      <c r="A1" s="144" t="s">
        <v>65</v>
      </c>
      <c r="C1" s="140" t="s">
        <v>112</v>
      </c>
      <c r="E1" s="32"/>
      <c r="J1" s="78" t="s">
        <v>113</v>
      </c>
    </row>
    <row r="2" spans="1:13" ht="19.5" customHeight="1">
      <c r="B2" s="8" t="s">
        <v>119</v>
      </c>
      <c r="F2" s="24"/>
      <c r="G2" s="29"/>
      <c r="H2" s="32" t="s">
        <v>13</v>
      </c>
      <c r="I2" s="29"/>
      <c r="J2" s="78" t="s">
        <v>143</v>
      </c>
    </row>
    <row r="3" spans="1:13" ht="41.25" customHeight="1">
      <c r="A3" s="18" t="s">
        <v>0</v>
      </c>
      <c r="B3" s="18" t="s">
        <v>9</v>
      </c>
      <c r="C3" s="19" t="s">
        <v>104</v>
      </c>
      <c r="D3" s="19" t="s">
        <v>92</v>
      </c>
      <c r="E3" s="38" t="s">
        <v>110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 ht="16.5" customHeight="1">
      <c r="A4" s="26">
        <v>1</v>
      </c>
      <c r="B4" s="25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3" ht="108.75" customHeight="1" thickBot="1">
      <c r="A5" s="25" t="s">
        <v>4</v>
      </c>
      <c r="B5" s="79" t="s">
        <v>66</v>
      </c>
      <c r="C5" s="25" t="s">
        <v>22</v>
      </c>
      <c r="D5" s="25">
        <v>100</v>
      </c>
      <c r="E5" s="41">
        <v>150</v>
      </c>
      <c r="F5" s="27"/>
      <c r="G5" s="36"/>
      <c r="H5" s="37"/>
      <c r="I5" s="36">
        <f>E5*G5</f>
        <v>0</v>
      </c>
      <c r="J5" s="36">
        <f>I5*M5</f>
        <v>0</v>
      </c>
      <c r="K5" s="9">
        <v>1</v>
      </c>
      <c r="L5" s="73">
        <f>H5*0.01</f>
        <v>0</v>
      </c>
      <c r="M5" s="73">
        <f>K5+L5</f>
        <v>1</v>
      </c>
    </row>
    <row r="6" spans="1:13" ht="30.75" customHeight="1" thickBot="1">
      <c r="C6" s="131" t="s">
        <v>93</v>
      </c>
      <c r="G6" s="30"/>
      <c r="H6" s="40" t="s">
        <v>3</v>
      </c>
      <c r="I6" s="39">
        <f>SUM(I5:I5)</f>
        <v>0</v>
      </c>
      <c r="J6" s="122">
        <f>SUM(J5:J5)</f>
        <v>0</v>
      </c>
    </row>
    <row r="7" spans="1:13" ht="20.25" customHeight="1" thickBot="1">
      <c r="B7" s="43"/>
      <c r="G7" s="30"/>
      <c r="H7" s="124" t="s">
        <v>89</v>
      </c>
      <c r="I7" s="123"/>
      <c r="J7" s="31"/>
    </row>
    <row r="8" spans="1:13" ht="21.75" customHeight="1">
      <c r="B8" s="43" t="s">
        <v>111</v>
      </c>
      <c r="C8" s="23"/>
      <c r="D8" s="23"/>
      <c r="F8" s="8"/>
      <c r="G8" s="31"/>
      <c r="H8" s="35"/>
      <c r="I8" s="31"/>
      <c r="J8" s="31"/>
    </row>
    <row r="9" spans="1:13" ht="20.25" customHeight="1">
      <c r="B9" s="43" t="s">
        <v>12</v>
      </c>
      <c r="C9" s="23"/>
      <c r="D9" s="23"/>
      <c r="F9" s="8"/>
      <c r="G9" s="32"/>
      <c r="H9" s="23"/>
      <c r="I9" s="32"/>
      <c r="J9" s="32"/>
    </row>
    <row r="10" spans="1:13" ht="16.5" customHeight="1">
      <c r="B10" s="14"/>
      <c r="C10" s="23"/>
      <c r="D10" s="23"/>
      <c r="F10" s="8"/>
      <c r="G10" s="32"/>
      <c r="H10" s="23"/>
      <c r="I10" s="32"/>
      <c r="J10" s="32"/>
    </row>
    <row r="11" spans="1:13">
      <c r="B11" s="8"/>
      <c r="C11" s="23"/>
      <c r="D11" s="23"/>
      <c r="F11" s="8"/>
      <c r="G11" s="32"/>
      <c r="H11" s="23"/>
      <c r="I11" s="32"/>
      <c r="J11" s="32"/>
    </row>
    <row r="12" spans="1:13">
      <c r="B12" s="8"/>
      <c r="C12" s="23"/>
      <c r="D12" s="23"/>
      <c r="F12" s="8"/>
      <c r="G12" s="32"/>
      <c r="H12" s="23"/>
      <c r="I12" s="32"/>
      <c r="J12" s="32"/>
    </row>
    <row r="13" spans="1:13">
      <c r="B13" s="8"/>
      <c r="C13" s="23"/>
      <c r="D13" s="23"/>
      <c r="F13" s="8"/>
      <c r="G13" s="32"/>
      <c r="H13" s="23"/>
      <c r="I13" s="32"/>
      <c r="J13" s="32"/>
    </row>
    <row r="14" spans="1:13">
      <c r="B14" s="8"/>
      <c r="C14" s="23"/>
      <c r="D14" s="23"/>
      <c r="F14" s="8"/>
      <c r="G14" s="32"/>
      <c r="H14" s="23"/>
      <c r="I14" s="32"/>
      <c r="J14" s="32"/>
    </row>
    <row r="15" spans="1:13">
      <c r="B15" s="8"/>
      <c r="C15" s="23"/>
      <c r="D15" s="23"/>
      <c r="F15" s="8"/>
      <c r="G15" s="32"/>
      <c r="H15" s="23"/>
      <c r="I15" s="32"/>
      <c r="J15" s="32"/>
    </row>
    <row r="16" spans="1:13">
      <c r="B16" s="8"/>
      <c r="C16" s="23"/>
      <c r="D16" s="23"/>
      <c r="F16" s="8"/>
      <c r="G16" s="32"/>
    </row>
    <row r="18" spans="3:9" ht="22.9" customHeight="1">
      <c r="C18" s="23"/>
      <c r="D18" s="23"/>
      <c r="F18" s="8"/>
    </row>
    <row r="19" spans="3:9">
      <c r="I19" s="33"/>
    </row>
    <row r="28" spans="3:9">
      <c r="I28" s="33"/>
    </row>
    <row r="29" spans="3:9">
      <c r="I29" s="33"/>
    </row>
  </sheetData>
  <phoneticPr fontId="0" type="noConversion"/>
  <conditionalFormatting sqref="I5:J6">
    <cfRule type="cellIs" dxfId="0" priority="1" operator="equal">
      <formula>0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F5" sqref="F5"/>
    </sheetView>
  </sheetViews>
  <sheetFormatPr defaultColWidth="9.140625" defaultRowHeight="12.75"/>
  <cols>
    <col min="1" max="1" width="5.42578125" style="15" customWidth="1"/>
    <col min="2" max="2" width="38.28515625" style="15" customWidth="1"/>
    <col min="3" max="4" width="7.28515625" style="15" customWidth="1"/>
    <col min="5" max="5" width="8" style="15" customWidth="1"/>
    <col min="6" max="6" width="23" style="15" customWidth="1"/>
    <col min="7" max="7" width="8.85546875" style="15" customWidth="1"/>
    <col min="8" max="8" width="9" style="15" customWidth="1"/>
    <col min="9" max="9" width="10.85546875" style="15" customWidth="1"/>
    <col min="10" max="10" width="11.5703125" style="15" customWidth="1"/>
    <col min="11" max="11" width="6" style="15" hidden="1" customWidth="1"/>
    <col min="12" max="12" width="6.28515625" style="15" hidden="1" customWidth="1"/>
    <col min="13" max="13" width="5.7109375" style="15" hidden="1" customWidth="1"/>
    <col min="14" max="16384" width="9.140625" style="15"/>
  </cols>
  <sheetData>
    <row r="1" spans="1:13" ht="17.25" customHeight="1">
      <c r="A1" s="2" t="s">
        <v>14</v>
      </c>
      <c r="C1" s="139" t="s">
        <v>112</v>
      </c>
      <c r="J1" s="78" t="s">
        <v>113</v>
      </c>
    </row>
    <row r="2" spans="1:13" ht="18.75" customHeight="1">
      <c r="B2" s="8" t="s">
        <v>117</v>
      </c>
      <c r="H2" s="32" t="s">
        <v>15</v>
      </c>
      <c r="J2" s="78" t="s">
        <v>133</v>
      </c>
    </row>
    <row r="3" spans="1:13" ht="44.45" customHeight="1">
      <c r="A3" s="12" t="s">
        <v>0</v>
      </c>
      <c r="B3" s="18" t="s">
        <v>9</v>
      </c>
      <c r="C3" s="19" t="s">
        <v>104</v>
      </c>
      <c r="D3" s="19" t="s">
        <v>95</v>
      </c>
      <c r="E3" s="38" t="s">
        <v>100</v>
      </c>
      <c r="F3" s="11" t="s">
        <v>7</v>
      </c>
      <c r="G3" s="11" t="s">
        <v>1</v>
      </c>
      <c r="H3" s="11" t="s">
        <v>8</v>
      </c>
      <c r="I3" s="19" t="s">
        <v>114</v>
      </c>
      <c r="J3" s="11" t="s">
        <v>2</v>
      </c>
      <c r="L3" s="44"/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31.5" customHeight="1">
      <c r="A5" s="45" t="s">
        <v>4</v>
      </c>
      <c r="B5" s="82" t="s">
        <v>35</v>
      </c>
      <c r="C5" s="115" t="s">
        <v>34</v>
      </c>
      <c r="D5" s="115">
        <v>900</v>
      </c>
      <c r="E5" s="84">
        <v>1300</v>
      </c>
      <c r="F5" s="105"/>
      <c r="G5" s="49"/>
      <c r="H5" s="48"/>
      <c r="I5" s="49">
        <f>E5*G5</f>
        <v>0</v>
      </c>
      <c r="J5" s="49">
        <f>I5*M5</f>
        <v>0</v>
      </c>
      <c r="K5" s="50">
        <v>1</v>
      </c>
      <c r="L5" s="50">
        <f>H5*0.01</f>
        <v>0</v>
      </c>
      <c r="M5" s="50">
        <f>K5+L5</f>
        <v>1</v>
      </c>
    </row>
    <row r="6" spans="1:13" ht="30.75" customHeight="1" thickBot="1">
      <c r="A6" s="45" t="s">
        <v>5</v>
      </c>
      <c r="B6" s="81" t="s">
        <v>36</v>
      </c>
      <c r="C6" s="25" t="s">
        <v>25</v>
      </c>
      <c r="D6" s="25">
        <v>100</v>
      </c>
      <c r="E6" s="84">
        <v>140</v>
      </c>
      <c r="F6" s="105"/>
      <c r="G6" s="49"/>
      <c r="H6" s="47"/>
      <c r="I6" s="49">
        <f>E6*G6</f>
        <v>0</v>
      </c>
      <c r="J6" s="49">
        <f>I6*M6</f>
        <v>0</v>
      </c>
      <c r="K6" s="50">
        <v>1</v>
      </c>
      <c r="L6" s="50">
        <f>H6*0.01</f>
        <v>0</v>
      </c>
      <c r="M6" s="50">
        <f>K6+L6</f>
        <v>1</v>
      </c>
    </row>
    <row r="7" spans="1:13" ht="16.5" customHeight="1" thickBot="1">
      <c r="A7" s="134"/>
      <c r="B7" s="134"/>
      <c r="C7" s="131" t="s">
        <v>93</v>
      </c>
      <c r="D7" s="130"/>
      <c r="E7" s="46"/>
      <c r="F7" s="46"/>
      <c r="G7" s="101"/>
      <c r="H7" s="100" t="s">
        <v>3</v>
      </c>
      <c r="I7" s="51">
        <f>SUM(I5:I6)</f>
        <v>0</v>
      </c>
      <c r="J7" s="51">
        <f>SUM(J5:J6)</f>
        <v>0</v>
      </c>
    </row>
    <row r="8" spans="1:13" ht="18.75" customHeight="1" thickBot="1">
      <c r="H8" s="124" t="s">
        <v>89</v>
      </c>
      <c r="I8" s="123"/>
    </row>
    <row r="9" spans="1:13" ht="15.75" customHeight="1">
      <c r="B9" s="43" t="s">
        <v>111</v>
      </c>
    </row>
    <row r="10" spans="1:13" ht="26.25" customHeight="1">
      <c r="A10" s="14"/>
      <c r="B10" s="43" t="s">
        <v>12</v>
      </c>
      <c r="C10" s="14"/>
      <c r="D10" s="14"/>
      <c r="E10" s="14"/>
      <c r="F10" s="14"/>
      <c r="G10" s="14"/>
      <c r="H10" s="14"/>
      <c r="I10" s="14"/>
    </row>
    <row r="11" spans="1:13" ht="12.75" customHeight="1">
      <c r="A11" s="14"/>
      <c r="B11" s="8"/>
      <c r="C11" s="14"/>
      <c r="D11" s="14"/>
      <c r="E11" s="14"/>
      <c r="F11" s="14"/>
      <c r="G11" s="14"/>
      <c r="H11" s="14"/>
      <c r="I11" s="14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</row>
    <row r="13" spans="1:13">
      <c r="A13" s="14"/>
      <c r="B13" s="8"/>
      <c r="C13" s="14"/>
      <c r="D13" s="14"/>
      <c r="E13" s="14"/>
      <c r="F13" s="14"/>
      <c r="G13" s="14"/>
      <c r="H13" s="14"/>
      <c r="I13" s="14"/>
    </row>
    <row r="14" spans="1:13">
      <c r="A14" s="14"/>
      <c r="B14" s="8"/>
      <c r="C14" s="14"/>
      <c r="D14" s="14"/>
      <c r="E14" s="14"/>
      <c r="F14" s="14"/>
      <c r="G14" s="14"/>
      <c r="H14" s="14"/>
      <c r="I14" s="14"/>
    </row>
    <row r="15" spans="1:13">
      <c r="A15" s="14"/>
      <c r="B15" s="14"/>
      <c r="C15" s="14"/>
      <c r="D15" s="14"/>
      <c r="E15" s="14"/>
      <c r="F15" s="14"/>
      <c r="G15" s="14"/>
      <c r="H15" s="14"/>
      <c r="I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</sheetData>
  <conditionalFormatting sqref="I5:J7">
    <cfRule type="cellIs" dxfId="10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5" sqref="F5"/>
    </sheetView>
  </sheetViews>
  <sheetFormatPr defaultRowHeight="12.75"/>
  <cols>
    <col min="1" max="1" width="4.42578125" customWidth="1"/>
    <col min="2" max="2" width="43.5703125" customWidth="1"/>
    <col min="3" max="3" width="7.7109375" customWidth="1"/>
    <col min="4" max="4" width="6.85546875" customWidth="1"/>
    <col min="5" max="5" width="6.7109375" customWidth="1"/>
    <col min="6" max="6" width="22.7109375" customWidth="1"/>
    <col min="7" max="7" width="8.5703125" customWidth="1"/>
    <col min="8" max="8" width="7.7109375" customWidth="1"/>
    <col min="9" max="9" width="11.28515625" customWidth="1"/>
    <col min="10" max="10" width="11.42578125" customWidth="1"/>
    <col min="11" max="11" width="5.85546875" hidden="1" customWidth="1"/>
    <col min="12" max="12" width="6.28515625" hidden="1" customWidth="1"/>
    <col min="13" max="13" width="5.7109375" hidden="1" customWidth="1"/>
  </cols>
  <sheetData>
    <row r="1" spans="1:13" ht="17.25" customHeight="1">
      <c r="A1" s="2" t="s">
        <v>128</v>
      </c>
      <c r="B1" s="14"/>
      <c r="C1" s="142" t="s">
        <v>112</v>
      </c>
      <c r="D1" s="14"/>
      <c r="J1" s="78" t="s">
        <v>113</v>
      </c>
    </row>
    <row r="2" spans="1:13" ht="21" customHeight="1">
      <c r="B2" s="8" t="s">
        <v>129</v>
      </c>
      <c r="D2" s="14"/>
      <c r="H2" s="32" t="s">
        <v>18</v>
      </c>
      <c r="J2" s="78" t="s">
        <v>134</v>
      </c>
      <c r="K2" s="9"/>
    </row>
    <row r="3" spans="1:13" ht="48" customHeight="1">
      <c r="A3" s="18" t="s">
        <v>0</v>
      </c>
      <c r="B3" s="18" t="s">
        <v>9</v>
      </c>
      <c r="C3" s="19" t="s">
        <v>104</v>
      </c>
      <c r="D3" s="19" t="s">
        <v>96</v>
      </c>
      <c r="E3" s="38" t="s">
        <v>101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10</v>
      </c>
    </row>
    <row r="4" spans="1:13">
      <c r="A4" s="13">
        <v>1</v>
      </c>
      <c r="B4" s="83">
        <v>2</v>
      </c>
      <c r="C4" s="83">
        <v>3</v>
      </c>
      <c r="D4" s="83"/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</row>
    <row r="5" spans="1:13" ht="40.5" customHeight="1" thickBot="1">
      <c r="A5" s="106" t="s">
        <v>4</v>
      </c>
      <c r="B5" s="81" t="s">
        <v>37</v>
      </c>
      <c r="C5" s="25" t="s">
        <v>29</v>
      </c>
      <c r="D5" s="25">
        <v>900</v>
      </c>
      <c r="E5" s="42">
        <v>1400</v>
      </c>
      <c r="F5" s="102"/>
      <c r="G5" s="52"/>
      <c r="H5" s="54"/>
      <c r="I5" s="58">
        <f>E5*G5</f>
        <v>0</v>
      </c>
      <c r="J5" s="58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A6" s="132"/>
      <c r="B6" s="133"/>
      <c r="C6" s="131" t="s">
        <v>93</v>
      </c>
      <c r="D6" s="131"/>
      <c r="E6" s="133"/>
      <c r="F6" s="17"/>
      <c r="G6" s="158" t="s">
        <v>3</v>
      </c>
      <c r="H6" s="159"/>
      <c r="I6" s="60">
        <f>SUM(I5:I5)</f>
        <v>0</v>
      </c>
      <c r="J6" s="61">
        <f>SUM(J5:J5)</f>
        <v>0</v>
      </c>
    </row>
    <row r="7" spans="1:13" ht="18" customHeight="1" thickBot="1">
      <c r="H7" s="124" t="s">
        <v>89</v>
      </c>
      <c r="I7" s="123"/>
    </row>
    <row r="8" spans="1:13" ht="18" customHeight="1">
      <c r="B8" s="43" t="s">
        <v>111</v>
      </c>
      <c r="C8" s="15"/>
      <c r="D8" s="15"/>
      <c r="E8" s="15"/>
    </row>
    <row r="9" spans="1:13" ht="27.75" customHeight="1">
      <c r="A9" s="8"/>
      <c r="B9" s="43" t="s">
        <v>12</v>
      </c>
      <c r="C9" s="14"/>
      <c r="D9" s="14"/>
      <c r="E9" s="14"/>
      <c r="F9" s="8"/>
      <c r="G9" s="8"/>
      <c r="H9" s="8"/>
      <c r="I9" s="8"/>
    </row>
    <row r="10" spans="1:13" ht="18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  <c r="J16" s="8"/>
    </row>
  </sheetData>
  <mergeCells count="1">
    <mergeCell ref="G6:H6"/>
  </mergeCells>
  <conditionalFormatting sqref="I5:J6">
    <cfRule type="cellIs" dxfId="9" priority="1" operator="lessThanOrEqual">
      <formula>0</formula>
    </cfRule>
  </conditionalFormatting>
  <pageMargins left="0.74803149606299213" right="0.74803149606299213" top="1.1811023622047245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F5" sqref="F5"/>
    </sheetView>
  </sheetViews>
  <sheetFormatPr defaultRowHeight="12.75"/>
  <cols>
    <col min="1" max="1" width="3.7109375" customWidth="1"/>
    <col min="2" max="2" width="46.5703125" customWidth="1"/>
    <col min="3" max="3" width="7.28515625" customWidth="1"/>
    <col min="4" max="4" width="7.140625" customWidth="1"/>
    <col min="5" max="5" width="7.28515625" customWidth="1"/>
    <col min="6" max="6" width="19.7109375" customWidth="1"/>
    <col min="7" max="7" width="10.28515625" customWidth="1"/>
    <col min="8" max="8" width="8.28515625" customWidth="1"/>
    <col min="9" max="9" width="11.42578125" customWidth="1"/>
    <col min="10" max="10" width="11.7109375" customWidth="1"/>
    <col min="11" max="11" width="5.7109375" hidden="1" customWidth="1"/>
    <col min="12" max="12" width="6.7109375" hidden="1" customWidth="1"/>
    <col min="13" max="13" width="5.85546875" hidden="1" customWidth="1"/>
  </cols>
  <sheetData>
    <row r="1" spans="1:13" ht="17.25" customHeight="1">
      <c r="A1" s="2" t="s">
        <v>126</v>
      </c>
      <c r="B1" s="8"/>
      <c r="C1" s="142" t="s">
        <v>112</v>
      </c>
      <c r="D1" s="8"/>
      <c r="E1" s="8"/>
      <c r="F1" s="8"/>
      <c r="J1" s="78" t="s">
        <v>113</v>
      </c>
    </row>
    <row r="2" spans="1:13" ht="18" customHeight="1">
      <c r="B2" s="8" t="s">
        <v>118</v>
      </c>
      <c r="D2" s="8"/>
      <c r="E2" s="8"/>
      <c r="F2" s="8"/>
      <c r="H2" s="32" t="s">
        <v>15</v>
      </c>
      <c r="J2" s="78" t="s">
        <v>135</v>
      </c>
      <c r="K2" s="28"/>
    </row>
    <row r="3" spans="1:13" ht="37.5" customHeight="1">
      <c r="A3" s="19" t="s">
        <v>0</v>
      </c>
      <c r="B3" s="18" t="s">
        <v>9</v>
      </c>
      <c r="C3" s="19" t="s">
        <v>104</v>
      </c>
      <c r="D3" s="19" t="s">
        <v>92</v>
      </c>
      <c r="E3" s="62" t="s">
        <v>99</v>
      </c>
      <c r="F3" s="19" t="s">
        <v>7</v>
      </c>
      <c r="G3" s="19" t="s">
        <v>1</v>
      </c>
      <c r="H3" s="19" t="s">
        <v>8</v>
      </c>
      <c r="I3" s="19" t="s">
        <v>114</v>
      </c>
      <c r="J3" s="19" t="s">
        <v>2</v>
      </c>
    </row>
    <row r="4" spans="1:13">
      <c r="A4" s="1">
        <v>1</v>
      </c>
      <c r="B4" s="6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52.5" customHeight="1">
      <c r="A5" s="18" t="s">
        <v>4</v>
      </c>
      <c r="B5" s="107" t="s">
        <v>38</v>
      </c>
      <c r="C5" s="80" t="s">
        <v>22</v>
      </c>
      <c r="D5" s="80">
        <v>24</v>
      </c>
      <c r="E5" s="84">
        <v>35</v>
      </c>
      <c r="F5" s="21"/>
      <c r="G5" s="89"/>
      <c r="H5" s="54"/>
      <c r="I5" s="63">
        <f>E5*G5</f>
        <v>0</v>
      </c>
      <c r="J5" s="63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>
      <c r="A6" s="18" t="s">
        <v>5</v>
      </c>
      <c r="B6" s="85" t="s">
        <v>39</v>
      </c>
      <c r="C6" s="80" t="s">
        <v>22</v>
      </c>
      <c r="D6" s="80">
        <v>40</v>
      </c>
      <c r="E6" s="84">
        <v>60</v>
      </c>
      <c r="F6" s="21"/>
      <c r="G6" s="89"/>
      <c r="H6" s="54"/>
      <c r="I6" s="63">
        <f t="shared" ref="I6:I11" si="0">E6*G6</f>
        <v>0</v>
      </c>
      <c r="J6" s="63">
        <f t="shared" ref="J6:J11" si="1">I6*M6</f>
        <v>0</v>
      </c>
      <c r="K6">
        <v>2</v>
      </c>
      <c r="L6">
        <f>H6*0.01</f>
        <v>0</v>
      </c>
      <c r="M6">
        <f>K6+L6</f>
        <v>2</v>
      </c>
    </row>
    <row r="7" spans="1:13" ht="18.75" customHeight="1">
      <c r="A7" s="18" t="s">
        <v>6</v>
      </c>
      <c r="B7" s="86" t="s">
        <v>40</v>
      </c>
      <c r="C7" s="80" t="s">
        <v>22</v>
      </c>
      <c r="D7" s="80">
        <v>70</v>
      </c>
      <c r="E7" s="84">
        <v>100</v>
      </c>
      <c r="F7" s="21"/>
      <c r="G7" s="89"/>
      <c r="H7" s="54"/>
      <c r="I7" s="63">
        <f t="shared" si="0"/>
        <v>0</v>
      </c>
      <c r="J7" s="63">
        <f t="shared" si="1"/>
        <v>0</v>
      </c>
    </row>
    <row r="8" spans="1:13" ht="15.75" customHeight="1">
      <c r="A8" s="18" t="s">
        <v>67</v>
      </c>
      <c r="B8" s="87" t="s">
        <v>41</v>
      </c>
      <c r="C8" s="80" t="s">
        <v>22</v>
      </c>
      <c r="D8" s="80">
        <v>55</v>
      </c>
      <c r="E8" s="84">
        <v>80</v>
      </c>
      <c r="F8" s="21"/>
      <c r="G8" s="89"/>
      <c r="H8" s="54"/>
      <c r="I8" s="63">
        <f t="shared" si="0"/>
        <v>0</v>
      </c>
      <c r="J8" s="63">
        <f t="shared" si="1"/>
        <v>0</v>
      </c>
    </row>
    <row r="9" spans="1:13" ht="15" customHeight="1">
      <c r="A9" s="18" t="s">
        <v>68</v>
      </c>
      <c r="B9" s="88" t="s">
        <v>42</v>
      </c>
      <c r="C9" s="80" t="s">
        <v>22</v>
      </c>
      <c r="D9" s="80">
        <v>20</v>
      </c>
      <c r="E9" s="84">
        <v>30</v>
      </c>
      <c r="F9" s="21"/>
      <c r="G9" s="89"/>
      <c r="H9" s="54"/>
      <c r="I9" s="63">
        <f t="shared" si="0"/>
        <v>0</v>
      </c>
      <c r="J9" s="63">
        <f t="shared" si="1"/>
        <v>0</v>
      </c>
    </row>
    <row r="10" spans="1:13" ht="15">
      <c r="A10" s="18" t="s">
        <v>69</v>
      </c>
      <c r="B10" s="88" t="s">
        <v>43</v>
      </c>
      <c r="C10" s="80" t="s">
        <v>22</v>
      </c>
      <c r="D10" s="80">
        <v>20</v>
      </c>
      <c r="E10" s="84">
        <v>30</v>
      </c>
      <c r="F10" s="21"/>
      <c r="G10" s="89"/>
      <c r="H10" s="54"/>
      <c r="I10" s="63">
        <f t="shared" si="0"/>
        <v>0</v>
      </c>
      <c r="J10" s="63">
        <f t="shared" si="1"/>
        <v>0</v>
      </c>
    </row>
    <row r="11" spans="1:13" ht="15.75" thickBot="1">
      <c r="A11" s="18" t="s">
        <v>70</v>
      </c>
      <c r="B11" s="86" t="s">
        <v>44</v>
      </c>
      <c r="C11" s="80" t="s">
        <v>22</v>
      </c>
      <c r="D11" s="80">
        <v>25</v>
      </c>
      <c r="E11" s="84">
        <v>40</v>
      </c>
      <c r="F11" s="21"/>
      <c r="G11" s="89"/>
      <c r="H11" s="54"/>
      <c r="I11" s="63">
        <f t="shared" si="0"/>
        <v>0</v>
      </c>
      <c r="J11" s="63">
        <f t="shared" si="1"/>
        <v>0</v>
      </c>
    </row>
    <row r="12" spans="1:13" ht="21" customHeight="1" thickBot="1">
      <c r="A12" s="8"/>
      <c r="C12" s="131" t="s">
        <v>93</v>
      </c>
      <c r="D12" s="8"/>
      <c r="E12" s="8"/>
      <c r="F12" s="8"/>
      <c r="G12" s="99"/>
      <c r="H12" s="98" t="s">
        <v>3</v>
      </c>
      <c r="I12" s="64">
        <f>SUM(I5:I11)</f>
        <v>0</v>
      </c>
      <c r="J12" s="65">
        <f>SUM(J5:J11)</f>
        <v>0</v>
      </c>
    </row>
    <row r="13" spans="1:13" ht="21" customHeight="1" thickBot="1">
      <c r="A13" s="8"/>
      <c r="B13" s="8" t="s">
        <v>90</v>
      </c>
      <c r="C13" s="8"/>
      <c r="D13" s="8"/>
      <c r="E13" s="8"/>
      <c r="F13" s="8"/>
      <c r="G13" s="128"/>
      <c r="H13" s="124" t="s">
        <v>89</v>
      </c>
      <c r="I13" s="123"/>
      <c r="J13" s="125"/>
    </row>
    <row r="14" spans="1:13" ht="105.75" customHeight="1">
      <c r="A14" s="8"/>
      <c r="B14" s="129" t="s">
        <v>91</v>
      </c>
      <c r="C14" s="8"/>
      <c r="D14" s="8"/>
      <c r="E14" s="8"/>
      <c r="F14" s="116" t="s">
        <v>75</v>
      </c>
      <c r="G14" s="8"/>
      <c r="H14" s="126"/>
      <c r="I14" s="127"/>
      <c r="J14" s="8"/>
    </row>
    <row r="15" spans="1:13" ht="27" customHeight="1">
      <c r="A15" s="8"/>
      <c r="B15" s="117"/>
      <c r="C15" s="8"/>
      <c r="D15" s="8"/>
      <c r="E15" s="8"/>
      <c r="F15" s="116"/>
      <c r="G15" s="8"/>
      <c r="H15" s="8"/>
      <c r="I15" s="8"/>
      <c r="J15" s="78" t="s">
        <v>76</v>
      </c>
    </row>
    <row r="16" spans="1:13" ht="15">
      <c r="A16" s="8"/>
      <c r="B16" s="90" t="s">
        <v>45</v>
      </c>
      <c r="C16" s="8"/>
      <c r="D16" s="8"/>
      <c r="E16" s="8"/>
      <c r="F16" s="8"/>
      <c r="G16" s="8"/>
      <c r="H16" s="8"/>
      <c r="I16" s="8"/>
      <c r="J16" s="8"/>
    </row>
    <row r="17" spans="2:2">
      <c r="B17" t="s">
        <v>46</v>
      </c>
    </row>
    <row r="18" spans="2:2">
      <c r="B18" t="s">
        <v>47</v>
      </c>
    </row>
    <row r="19" spans="2:2">
      <c r="B19" s="118" t="s">
        <v>77</v>
      </c>
    </row>
    <row r="20" spans="2:2">
      <c r="B20" s="118" t="s">
        <v>78</v>
      </c>
    </row>
    <row r="21" spans="2:2">
      <c r="B21" s="118" t="s">
        <v>79</v>
      </c>
    </row>
    <row r="22" spans="2:2">
      <c r="B22" t="s">
        <v>48</v>
      </c>
    </row>
    <row r="23" spans="2:2">
      <c r="B23" t="s">
        <v>49</v>
      </c>
    </row>
    <row r="24" spans="2:2">
      <c r="B24" t="s">
        <v>50</v>
      </c>
    </row>
    <row r="25" spans="2:2">
      <c r="B25" t="s">
        <v>51</v>
      </c>
    </row>
    <row r="26" spans="2:2">
      <c r="B26" t="s">
        <v>52</v>
      </c>
    </row>
    <row r="27" spans="2:2">
      <c r="B27" t="s">
        <v>53</v>
      </c>
    </row>
    <row r="28" spans="2:2">
      <c r="B28" t="s">
        <v>54</v>
      </c>
    </row>
    <row r="30" spans="2:2" ht="15" customHeight="1">
      <c r="B30" s="43" t="s">
        <v>111</v>
      </c>
    </row>
    <row r="31" spans="2:2" ht="20.25" customHeight="1">
      <c r="B31" s="43" t="s">
        <v>12</v>
      </c>
    </row>
  </sheetData>
  <conditionalFormatting sqref="J5:J13 I5:I12">
    <cfRule type="cellIs" dxfId="8" priority="1" operator="lessThanOrEqual">
      <formula>0</formula>
    </cfRule>
  </conditionalFormatting>
  <pageMargins left="0.70866141732283472" right="0.31496062992125984" top="1.1417322834645669" bottom="0.74803149606299213" header="0.31496062992125984" footer="0.31496062992125984"/>
  <pageSetup paperSize="9" orientation="landscape" r:id="rId1"/>
  <rowBreaks count="1" manualBreakCount="1">
    <brk id="1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F5" sqref="F5"/>
    </sheetView>
  </sheetViews>
  <sheetFormatPr defaultRowHeight="12.75"/>
  <cols>
    <col min="1" max="1" width="4.7109375" customWidth="1"/>
    <col min="2" max="2" width="43.7109375" customWidth="1"/>
    <col min="3" max="3" width="6.5703125" customWidth="1"/>
    <col min="4" max="4" width="8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56</v>
      </c>
      <c r="B1" s="2"/>
      <c r="C1" s="142" t="s">
        <v>112</v>
      </c>
      <c r="D1" s="2"/>
      <c r="E1" s="3"/>
      <c r="J1" s="78" t="s">
        <v>113</v>
      </c>
    </row>
    <row r="2" spans="1:13" ht="18" customHeight="1">
      <c r="B2" s="8" t="s">
        <v>146</v>
      </c>
      <c r="D2" s="3"/>
      <c r="E2" s="3"/>
      <c r="H2" s="32" t="s">
        <v>17</v>
      </c>
      <c r="J2" s="78" t="s">
        <v>136</v>
      </c>
      <c r="K2" s="28"/>
    </row>
    <row r="3" spans="1:13" ht="39" customHeight="1">
      <c r="A3" s="18" t="s">
        <v>0</v>
      </c>
      <c r="B3" s="18" t="s">
        <v>9</v>
      </c>
      <c r="C3" s="19" t="s">
        <v>104</v>
      </c>
      <c r="D3" s="19" t="s">
        <v>97</v>
      </c>
      <c r="E3" s="62" t="s">
        <v>98</v>
      </c>
      <c r="F3" s="10" t="s">
        <v>7</v>
      </c>
      <c r="G3" s="19" t="s">
        <v>1</v>
      </c>
      <c r="H3" s="10" t="s">
        <v>8</v>
      </c>
      <c r="I3" s="19" t="s">
        <v>114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32.25" customHeight="1">
      <c r="A5" s="66" t="s">
        <v>4</v>
      </c>
      <c r="B5" s="143" t="s">
        <v>55</v>
      </c>
      <c r="C5" s="135" t="s">
        <v>22</v>
      </c>
      <c r="D5" s="135">
        <v>7</v>
      </c>
      <c r="E5" s="84">
        <v>10</v>
      </c>
      <c r="F5" s="108"/>
      <c r="G5" s="72"/>
      <c r="H5" s="71"/>
      <c r="I5" s="68">
        <f>E5*G5</f>
        <v>0</v>
      </c>
      <c r="J5" s="68">
        <f>I5*M5</f>
        <v>0</v>
      </c>
      <c r="K5">
        <v>1</v>
      </c>
      <c r="L5">
        <f>H5*0.01</f>
        <v>0</v>
      </c>
      <c r="M5">
        <f>K5+L5</f>
        <v>1</v>
      </c>
    </row>
    <row r="6" spans="1:13" ht="42" customHeight="1" thickBot="1">
      <c r="A6" s="25" t="s">
        <v>5</v>
      </c>
      <c r="B6" s="91" t="s">
        <v>85</v>
      </c>
      <c r="C6" s="111" t="s">
        <v>29</v>
      </c>
      <c r="D6" s="111">
        <v>35</v>
      </c>
      <c r="E6" s="84">
        <v>50</v>
      </c>
      <c r="F6" s="108"/>
      <c r="G6" s="72"/>
      <c r="H6" s="71"/>
      <c r="I6" s="68">
        <f>E6*G6</f>
        <v>0</v>
      </c>
      <c r="J6" s="68">
        <f>I6*M6</f>
        <v>0</v>
      </c>
      <c r="K6">
        <v>1</v>
      </c>
      <c r="L6">
        <f>H6*0.01</f>
        <v>0</v>
      </c>
      <c r="M6">
        <f>K6+L6</f>
        <v>1</v>
      </c>
    </row>
    <row r="7" spans="1:13" ht="20.25" customHeight="1" thickBot="1">
      <c r="B7" s="16"/>
      <c r="C7" s="131" t="s">
        <v>93</v>
      </c>
      <c r="D7" s="16"/>
      <c r="E7" s="16"/>
      <c r="F7" s="16"/>
      <c r="G7" s="67"/>
      <c r="H7" s="112" t="s">
        <v>3</v>
      </c>
      <c r="I7" s="69">
        <f>SUM(I5:I6)</f>
        <v>0</v>
      </c>
      <c r="J7" s="70">
        <f>SUM(J5:J6)</f>
        <v>0</v>
      </c>
    </row>
    <row r="8" spans="1:13" ht="18.75" customHeight="1" thickBot="1">
      <c r="H8" s="124" t="s">
        <v>89</v>
      </c>
      <c r="I8" s="123"/>
    </row>
    <row r="9" spans="1:13" ht="18.75" customHeight="1">
      <c r="B9" s="43" t="s">
        <v>111</v>
      </c>
    </row>
    <row r="10" spans="1:13" ht="20.25" customHeight="1">
      <c r="A10" s="8"/>
      <c r="B10" s="43" t="s">
        <v>12</v>
      </c>
      <c r="C10" s="8"/>
      <c r="D10" s="8"/>
      <c r="E10" s="8"/>
      <c r="F10" s="8"/>
      <c r="G10" s="8"/>
      <c r="H10" s="8"/>
      <c r="I10" s="8"/>
    </row>
    <row r="11" spans="1:13" ht="8.2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 ht="14.2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14"/>
      <c r="C14" s="8"/>
      <c r="D14" s="8"/>
      <c r="E14" s="8"/>
      <c r="F14" s="8"/>
      <c r="G14" s="8"/>
      <c r="H14" s="8"/>
      <c r="I14" s="8"/>
    </row>
    <row r="15" spans="1:13">
      <c r="A15" s="34"/>
      <c r="B15" s="119"/>
      <c r="C15" s="8"/>
      <c r="D15" s="8"/>
      <c r="E15" s="8"/>
      <c r="F15" s="8"/>
      <c r="G15" s="8"/>
      <c r="H15" s="8"/>
      <c r="I15" s="8"/>
    </row>
    <row r="16" spans="1:13">
      <c r="A16" s="120"/>
      <c r="B16" s="119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</sheetData>
  <conditionalFormatting sqref="I5:J7">
    <cfRule type="cellIs" dxfId="7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F5" sqref="F5"/>
    </sheetView>
  </sheetViews>
  <sheetFormatPr defaultRowHeight="12.75"/>
  <cols>
    <col min="1" max="1" width="5" customWidth="1"/>
    <col min="2" max="2" width="46.85546875" customWidth="1"/>
    <col min="3" max="4" width="6.28515625" customWidth="1"/>
    <col min="5" max="5" width="6.85546875" customWidth="1"/>
    <col min="6" max="6" width="21.7109375" customWidth="1"/>
    <col min="7" max="7" width="8.140625" customWidth="1"/>
    <col min="8" max="8" width="7.7109375" customWidth="1"/>
    <col min="9" max="9" width="11.5703125" customWidth="1"/>
    <col min="10" max="10" width="11.7109375" customWidth="1"/>
    <col min="11" max="11" width="6.5703125" hidden="1" customWidth="1"/>
    <col min="12" max="12" width="6.42578125" hidden="1" customWidth="1"/>
    <col min="13" max="13" width="6" hidden="1" customWidth="1"/>
  </cols>
  <sheetData>
    <row r="1" spans="1:13" ht="17.25" customHeight="1">
      <c r="A1" s="2" t="s">
        <v>125</v>
      </c>
      <c r="B1" s="7"/>
      <c r="C1" s="142" t="s">
        <v>112</v>
      </c>
      <c r="D1" s="8"/>
      <c r="J1" s="78" t="s">
        <v>113</v>
      </c>
    </row>
    <row r="2" spans="1:13" ht="18" customHeight="1">
      <c r="B2" s="8" t="s">
        <v>124</v>
      </c>
      <c r="D2" s="8"/>
      <c r="H2" s="32" t="s">
        <v>15</v>
      </c>
      <c r="J2" s="78" t="s">
        <v>137</v>
      </c>
      <c r="K2" s="28"/>
    </row>
    <row r="3" spans="1:13" ht="36">
      <c r="A3" s="74" t="s">
        <v>0</v>
      </c>
      <c r="B3" s="18" t="s">
        <v>9</v>
      </c>
      <c r="C3" s="19" t="s">
        <v>104</v>
      </c>
      <c r="D3" s="11" t="s">
        <v>96</v>
      </c>
      <c r="E3" s="62" t="s">
        <v>102</v>
      </c>
      <c r="F3" s="10" t="s">
        <v>7</v>
      </c>
      <c r="G3" s="19" t="s">
        <v>1</v>
      </c>
      <c r="H3" s="10" t="s">
        <v>8</v>
      </c>
      <c r="I3" s="19" t="s">
        <v>114</v>
      </c>
      <c r="J3" s="11" t="s">
        <v>2</v>
      </c>
    </row>
    <row r="4" spans="1:13">
      <c r="A4" s="4">
        <v>1</v>
      </c>
      <c r="B4" s="5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</row>
    <row r="5" spans="1:13" ht="29.25" customHeight="1" thickBot="1">
      <c r="A5" s="25" t="s">
        <v>4</v>
      </c>
      <c r="B5" s="81" t="s">
        <v>103</v>
      </c>
      <c r="C5" s="25" t="s">
        <v>29</v>
      </c>
      <c r="D5" s="25">
        <v>40</v>
      </c>
      <c r="E5" s="109">
        <v>60</v>
      </c>
      <c r="F5" s="110"/>
      <c r="G5" s="36"/>
      <c r="H5" s="37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8" customHeight="1" thickBot="1">
      <c r="D6" s="131" t="s">
        <v>93</v>
      </c>
      <c r="G6" s="9"/>
      <c r="H6" s="75" t="s">
        <v>3</v>
      </c>
      <c r="I6" s="64">
        <f>SUM(I5:I5)</f>
        <v>0</v>
      </c>
      <c r="J6" s="65">
        <f>SUM(J5:J5)</f>
        <v>0</v>
      </c>
    </row>
    <row r="7" spans="1:13" ht="17.25" customHeight="1" thickBot="1">
      <c r="H7" s="124" t="s">
        <v>89</v>
      </c>
      <c r="I7" s="123"/>
    </row>
    <row r="8" spans="1:13" ht="16.5" customHeight="1">
      <c r="A8" s="8"/>
      <c r="B8" s="43" t="s">
        <v>111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3" t="s">
        <v>12</v>
      </c>
      <c r="C9" s="8"/>
      <c r="D9" s="8"/>
      <c r="E9" s="8"/>
      <c r="F9" s="8"/>
      <c r="G9" s="8"/>
      <c r="H9" s="8"/>
      <c r="I9" s="8"/>
    </row>
    <row r="10" spans="1:13" ht="6.7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8"/>
      <c r="B11" s="14"/>
      <c r="C11" s="8"/>
      <c r="D11" s="8"/>
      <c r="E11" s="8"/>
      <c r="F11" s="8"/>
      <c r="G11" s="8"/>
      <c r="H11" s="8"/>
      <c r="I11" s="8"/>
    </row>
    <row r="12" spans="1:13">
      <c r="A12" s="34"/>
      <c r="B12" s="119"/>
      <c r="C12" s="8"/>
      <c r="D12" s="8"/>
      <c r="E12" s="8"/>
      <c r="F12" s="8"/>
      <c r="G12" s="8"/>
      <c r="H12" s="8"/>
      <c r="I12" s="8"/>
    </row>
    <row r="13" spans="1:13">
      <c r="A13" s="8"/>
      <c r="B13" s="8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</sheetData>
  <conditionalFormatting sqref="I5:J6">
    <cfRule type="cellIs" dxfId="6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F5" sqref="F5"/>
    </sheetView>
  </sheetViews>
  <sheetFormatPr defaultRowHeight="12.75"/>
  <cols>
    <col min="1" max="1" width="4.7109375" customWidth="1"/>
    <col min="2" max="2" width="37" customWidth="1"/>
    <col min="3" max="3" width="5.85546875" customWidth="1"/>
    <col min="4" max="4" width="7" customWidth="1"/>
    <col min="5" max="5" width="7.7109375" customWidth="1"/>
    <col min="6" max="6" width="24" customWidth="1"/>
    <col min="7" max="7" width="8.42578125" customWidth="1"/>
    <col min="9" max="9" width="11.28515625" customWidth="1"/>
    <col min="10" max="10" width="12.28515625" customWidth="1"/>
    <col min="11" max="14" width="0" hidden="1" customWidth="1"/>
  </cols>
  <sheetData>
    <row r="1" spans="1:13" ht="17.25" customHeight="1">
      <c r="A1" s="2" t="s">
        <v>130</v>
      </c>
      <c r="B1" s="7"/>
      <c r="C1" s="142" t="s">
        <v>112</v>
      </c>
      <c r="D1" s="8"/>
      <c r="J1" s="78" t="s">
        <v>113</v>
      </c>
    </row>
    <row r="2" spans="1:13" ht="17.25" customHeight="1">
      <c r="B2" s="8" t="s">
        <v>123</v>
      </c>
      <c r="D2" s="8"/>
      <c r="H2" s="32" t="s">
        <v>17</v>
      </c>
      <c r="J2" s="78" t="s">
        <v>138</v>
      </c>
      <c r="K2" s="9"/>
    </row>
    <row r="3" spans="1:13" ht="41.25" customHeight="1">
      <c r="A3" s="11" t="s">
        <v>0</v>
      </c>
      <c r="B3" s="18" t="s">
        <v>9</v>
      </c>
      <c r="C3" s="19" t="s">
        <v>104</v>
      </c>
      <c r="D3" s="19" t="s">
        <v>105</v>
      </c>
      <c r="E3" s="62" t="s">
        <v>99</v>
      </c>
      <c r="F3" s="11" t="s">
        <v>7</v>
      </c>
      <c r="G3" s="11" t="s">
        <v>1</v>
      </c>
      <c r="H3" s="11" t="s">
        <v>8</v>
      </c>
      <c r="I3" s="19" t="s">
        <v>114</v>
      </c>
      <c r="J3" s="11" t="s">
        <v>2</v>
      </c>
    </row>
    <row r="4" spans="1:13">
      <c r="A4" s="4">
        <v>1</v>
      </c>
      <c r="B4" s="93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</row>
    <row r="5" spans="1:13" ht="42.75" customHeight="1" thickBot="1">
      <c r="A5" s="25" t="s">
        <v>4</v>
      </c>
      <c r="B5" s="136" t="s">
        <v>57</v>
      </c>
      <c r="C5" s="25" t="s">
        <v>22</v>
      </c>
      <c r="D5" s="25">
        <v>200</v>
      </c>
      <c r="E5" s="42">
        <v>270</v>
      </c>
      <c r="F5" s="110"/>
      <c r="G5" s="138"/>
      <c r="H5" s="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16.5" customHeight="1" thickBot="1">
      <c r="C6" s="131" t="s">
        <v>93</v>
      </c>
      <c r="G6" s="9"/>
      <c r="H6" s="113" t="s">
        <v>3</v>
      </c>
      <c r="I6" s="64">
        <f>SUM(I5:I5)</f>
        <v>0</v>
      </c>
      <c r="J6" s="64">
        <f>SUM(J5:J5)</f>
        <v>0</v>
      </c>
    </row>
    <row r="7" spans="1:13" ht="17.25" customHeight="1" thickBot="1">
      <c r="H7" s="124" t="s">
        <v>89</v>
      </c>
      <c r="I7" s="123"/>
    </row>
    <row r="8" spans="1:13" ht="18" customHeight="1">
      <c r="A8" s="8"/>
      <c r="B8" s="43" t="s">
        <v>111</v>
      </c>
      <c r="C8" s="8"/>
      <c r="D8" s="8"/>
      <c r="E8" s="8"/>
      <c r="F8" s="8"/>
      <c r="G8" s="8"/>
      <c r="H8" s="8"/>
      <c r="I8" s="8"/>
      <c r="J8" s="8"/>
    </row>
    <row r="9" spans="1:13" ht="18" customHeight="1">
      <c r="A9" s="8"/>
      <c r="B9" s="43" t="s">
        <v>12</v>
      </c>
      <c r="C9" s="8"/>
      <c r="D9" s="8"/>
      <c r="E9" s="8"/>
      <c r="F9" s="8"/>
      <c r="G9" s="8"/>
      <c r="H9" s="8"/>
      <c r="I9" s="8"/>
    </row>
    <row r="10" spans="1:13">
      <c r="B10" s="14"/>
    </row>
    <row r="11" spans="1:13">
      <c r="B11" s="8"/>
    </row>
  </sheetData>
  <conditionalFormatting sqref="I5:J6">
    <cfRule type="cellIs" dxfId="5" priority="2" operator="lessThanOrEqual">
      <formula>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F5" sqref="F5"/>
    </sheetView>
  </sheetViews>
  <sheetFormatPr defaultRowHeight="12.75"/>
  <cols>
    <col min="1" max="1" width="5.140625" customWidth="1"/>
    <col min="2" max="2" width="46.5703125" customWidth="1"/>
    <col min="3" max="3" width="5.85546875" customWidth="1"/>
    <col min="4" max="4" width="8.5703125" customWidth="1"/>
    <col min="5" max="5" width="9.7109375" customWidth="1"/>
    <col min="6" max="6" width="20" customWidth="1"/>
    <col min="7" max="7" width="7.7109375" customWidth="1"/>
    <col min="8" max="8" width="7.5703125" customWidth="1"/>
    <col min="9" max="9" width="10.7109375" customWidth="1"/>
    <col min="10" max="10" width="11.28515625" customWidth="1"/>
    <col min="11" max="13" width="0" hidden="1" customWidth="1"/>
  </cols>
  <sheetData>
    <row r="1" spans="1:13" ht="17.25" customHeight="1">
      <c r="A1" s="2" t="s">
        <v>131</v>
      </c>
      <c r="B1" s="7"/>
      <c r="C1" s="142" t="s">
        <v>112</v>
      </c>
      <c r="D1" s="8"/>
      <c r="J1" s="78" t="s">
        <v>113</v>
      </c>
    </row>
    <row r="2" spans="1:13" ht="15" customHeight="1">
      <c r="B2" s="8" t="s">
        <v>122</v>
      </c>
      <c r="D2" s="8"/>
      <c r="H2" s="32" t="s">
        <v>15</v>
      </c>
      <c r="J2" s="78" t="s">
        <v>139</v>
      </c>
      <c r="K2" s="28"/>
    </row>
    <row r="3" spans="1:13" ht="36">
      <c r="A3" s="74" t="s">
        <v>0</v>
      </c>
      <c r="B3" s="18" t="s">
        <v>9</v>
      </c>
      <c r="C3" s="19" t="s">
        <v>104</v>
      </c>
      <c r="D3" s="19" t="s">
        <v>106</v>
      </c>
      <c r="E3" s="62" t="s">
        <v>107</v>
      </c>
      <c r="F3" s="11" t="s">
        <v>7</v>
      </c>
      <c r="G3" s="19" t="s">
        <v>1</v>
      </c>
      <c r="H3" s="10" t="s">
        <v>8</v>
      </c>
      <c r="I3" s="19" t="s">
        <v>114</v>
      </c>
      <c r="J3" s="11" t="s">
        <v>2</v>
      </c>
    </row>
    <row r="4" spans="1:13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3" ht="28.5" customHeight="1">
      <c r="A5" s="25" t="s">
        <v>4</v>
      </c>
      <c r="B5" s="81" t="s">
        <v>74</v>
      </c>
      <c r="C5" s="25" t="s">
        <v>29</v>
      </c>
      <c r="D5" s="25">
        <v>14</v>
      </c>
      <c r="E5" s="84">
        <v>20</v>
      </c>
      <c r="F5" s="110"/>
      <c r="G5" s="137"/>
      <c r="H5" s="25"/>
      <c r="I5" s="36">
        <f>E5*G5</f>
        <v>0</v>
      </c>
      <c r="J5" s="36">
        <f>I5*M5</f>
        <v>0</v>
      </c>
      <c r="K5">
        <v>1</v>
      </c>
      <c r="L5">
        <f>H5*0.01</f>
        <v>0</v>
      </c>
      <c r="M5">
        <f>K5+L5</f>
        <v>1</v>
      </c>
    </row>
    <row r="6" spans="1:13" ht="31.5" customHeight="1">
      <c r="A6" s="25" t="s">
        <v>5</v>
      </c>
      <c r="B6" s="94" t="s">
        <v>86</v>
      </c>
      <c r="C6" s="114" t="s">
        <v>22</v>
      </c>
      <c r="D6" s="114">
        <v>1800</v>
      </c>
      <c r="E6" s="84">
        <v>2500</v>
      </c>
      <c r="F6" s="110"/>
      <c r="G6" s="137"/>
      <c r="H6" s="25"/>
      <c r="I6" s="36">
        <f t="shared" ref="I6:I13" si="0">E6*G6</f>
        <v>0</v>
      </c>
      <c r="J6" s="36">
        <f t="shared" ref="J6:J13" si="1">I6*M6</f>
        <v>0</v>
      </c>
      <c r="K6">
        <v>1</v>
      </c>
      <c r="L6">
        <f>H6*0.01</f>
        <v>0</v>
      </c>
      <c r="M6">
        <f>K6+L6</f>
        <v>1</v>
      </c>
    </row>
    <row r="7" spans="1:13" ht="42" customHeight="1">
      <c r="A7" s="25" t="s">
        <v>6</v>
      </c>
      <c r="B7" s="81" t="s">
        <v>87</v>
      </c>
      <c r="C7" s="25" t="s">
        <v>58</v>
      </c>
      <c r="D7" s="25">
        <v>200</v>
      </c>
      <c r="E7" s="84">
        <v>300</v>
      </c>
      <c r="F7" s="110"/>
      <c r="G7" s="137"/>
      <c r="H7" s="25"/>
      <c r="I7" s="36">
        <f t="shared" si="0"/>
        <v>0</v>
      </c>
      <c r="J7" s="36">
        <f t="shared" si="1"/>
        <v>0</v>
      </c>
    </row>
    <row r="8" spans="1:13" ht="17.25" customHeight="1">
      <c r="A8" s="25" t="s">
        <v>67</v>
      </c>
      <c r="B8" s="95" t="s">
        <v>59</v>
      </c>
      <c r="C8" s="25" t="s">
        <v>22</v>
      </c>
      <c r="D8" s="25">
        <v>200</v>
      </c>
      <c r="E8" s="84">
        <v>320</v>
      </c>
      <c r="F8" s="110"/>
      <c r="G8" s="137"/>
      <c r="H8" s="25"/>
      <c r="I8" s="36">
        <f t="shared" si="0"/>
        <v>0</v>
      </c>
      <c r="J8" s="36">
        <f t="shared" si="1"/>
        <v>0</v>
      </c>
    </row>
    <row r="9" spans="1:13" ht="53.25" customHeight="1">
      <c r="A9" s="25" t="s">
        <v>68</v>
      </c>
      <c r="B9" s="95" t="s">
        <v>60</v>
      </c>
      <c r="C9" s="25" t="s">
        <v>22</v>
      </c>
      <c r="D9" s="25">
        <v>70</v>
      </c>
      <c r="E9" s="84">
        <v>100</v>
      </c>
      <c r="F9" s="110"/>
      <c r="G9" s="137"/>
      <c r="H9" s="25"/>
      <c r="I9" s="36">
        <f t="shared" si="0"/>
        <v>0</v>
      </c>
      <c r="J9" s="36">
        <f t="shared" si="1"/>
        <v>0</v>
      </c>
    </row>
    <row r="10" spans="1:13" ht="15.75" customHeight="1">
      <c r="A10" s="25" t="s">
        <v>69</v>
      </c>
      <c r="B10" s="81" t="s">
        <v>82</v>
      </c>
      <c r="C10" s="25" t="s">
        <v>22</v>
      </c>
      <c r="D10" s="25">
        <v>150</v>
      </c>
      <c r="E10" s="84">
        <v>220</v>
      </c>
      <c r="F10" s="110"/>
      <c r="G10" s="137"/>
      <c r="H10" s="25"/>
      <c r="I10" s="36">
        <f t="shared" si="0"/>
        <v>0</v>
      </c>
      <c r="J10" s="36">
        <f t="shared" si="1"/>
        <v>0</v>
      </c>
    </row>
    <row r="11" spans="1:13" ht="15">
      <c r="A11" s="25" t="s">
        <v>70</v>
      </c>
      <c r="B11" s="79" t="s">
        <v>83</v>
      </c>
      <c r="C11" s="25" t="s">
        <v>22</v>
      </c>
      <c r="D11" s="25">
        <v>80</v>
      </c>
      <c r="E11" s="84">
        <v>120</v>
      </c>
      <c r="F11" s="110"/>
      <c r="G11" s="137"/>
      <c r="H11" s="25"/>
      <c r="I11" s="36">
        <f t="shared" si="0"/>
        <v>0</v>
      </c>
      <c r="J11" s="36">
        <f t="shared" si="1"/>
        <v>0</v>
      </c>
    </row>
    <row r="12" spans="1:13" ht="15">
      <c r="A12" s="25" t="s">
        <v>71</v>
      </c>
      <c r="B12" s="79" t="s">
        <v>84</v>
      </c>
      <c r="C12" s="25" t="s">
        <v>22</v>
      </c>
      <c r="D12" s="25">
        <v>160</v>
      </c>
      <c r="E12" s="84">
        <v>230</v>
      </c>
      <c r="F12" s="110"/>
      <c r="G12" s="137"/>
      <c r="H12" s="25"/>
      <c r="I12" s="36">
        <f t="shared" si="0"/>
        <v>0</v>
      </c>
      <c r="J12" s="36">
        <f t="shared" si="1"/>
        <v>0</v>
      </c>
    </row>
    <row r="13" spans="1:13" ht="31.5" customHeight="1" thickBot="1">
      <c r="A13" s="25" t="s">
        <v>72</v>
      </c>
      <c r="B13" s="79" t="s">
        <v>61</v>
      </c>
      <c r="C13" s="25" t="s">
        <v>22</v>
      </c>
      <c r="D13" s="25">
        <v>150</v>
      </c>
      <c r="E13" s="84">
        <v>210</v>
      </c>
      <c r="F13" s="110"/>
      <c r="G13" s="137"/>
      <c r="H13" s="25"/>
      <c r="I13" s="36">
        <f t="shared" si="0"/>
        <v>0</v>
      </c>
      <c r="J13" s="36">
        <f t="shared" si="1"/>
        <v>0</v>
      </c>
    </row>
    <row r="14" spans="1:13" ht="15.75" customHeight="1" thickBot="1">
      <c r="C14" s="131" t="s">
        <v>93</v>
      </c>
      <c r="H14" s="75" t="s">
        <v>11</v>
      </c>
      <c r="I14" s="51">
        <f>SUM(I5:I13)</f>
        <v>0</v>
      </c>
      <c r="J14" s="96">
        <f>SUM(J5:J13)</f>
        <v>0</v>
      </c>
    </row>
    <row r="15" spans="1:13" ht="18" customHeight="1" thickBot="1">
      <c r="H15" s="124" t="s">
        <v>89</v>
      </c>
      <c r="I15" s="123"/>
    </row>
    <row r="16" spans="1:13" ht="17.25" customHeight="1">
      <c r="B16" s="43" t="s">
        <v>111</v>
      </c>
    </row>
    <row r="17" spans="1:2" ht="18.75" customHeight="1">
      <c r="B17" s="43" t="s">
        <v>12</v>
      </c>
    </row>
    <row r="19" spans="1:2">
      <c r="A19" s="121"/>
      <c r="B19" s="119"/>
    </row>
    <row r="20" spans="1:2">
      <c r="A20" s="34"/>
      <c r="B20" s="119"/>
    </row>
    <row r="21" spans="1:2">
      <c r="A21" s="34"/>
      <c r="B21" s="119"/>
    </row>
    <row r="22" spans="1:2">
      <c r="A22" s="34"/>
      <c r="B22" s="119"/>
    </row>
    <row r="23" spans="1:2">
      <c r="A23" s="34"/>
      <c r="B23" s="119"/>
    </row>
  </sheetData>
  <conditionalFormatting sqref="I5:J14">
    <cfRule type="cellIs" dxfId="4" priority="1" operator="lessThanOrEqual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5" sqref="F5"/>
    </sheetView>
  </sheetViews>
  <sheetFormatPr defaultRowHeight="12.75"/>
  <cols>
    <col min="1" max="1" width="5.42578125" customWidth="1"/>
    <col min="2" max="2" width="43.7109375" customWidth="1"/>
    <col min="3" max="3" width="6.140625" customWidth="1"/>
    <col min="4" max="4" width="7.28515625" customWidth="1"/>
    <col min="5" max="5" width="7.7109375" customWidth="1"/>
    <col min="6" max="6" width="19.85546875" customWidth="1"/>
    <col min="7" max="7" width="9.5703125" customWidth="1"/>
    <col min="8" max="8" width="9.28515625" customWidth="1"/>
    <col min="9" max="9" width="11.42578125" customWidth="1"/>
    <col min="10" max="10" width="11" customWidth="1"/>
    <col min="11" max="11" width="5.140625" hidden="1" customWidth="1"/>
    <col min="12" max="12" width="6" hidden="1" customWidth="1"/>
    <col min="13" max="13" width="6.28515625" hidden="1" customWidth="1"/>
  </cols>
  <sheetData>
    <row r="1" spans="1:13" ht="17.25" customHeight="1">
      <c r="A1" s="2" t="s">
        <v>19</v>
      </c>
      <c r="B1" s="2"/>
      <c r="C1" s="142" t="s">
        <v>112</v>
      </c>
      <c r="D1" s="2"/>
      <c r="E1" s="3"/>
      <c r="J1" s="78" t="s">
        <v>113</v>
      </c>
    </row>
    <row r="2" spans="1:13" ht="18" customHeight="1">
      <c r="B2" s="8" t="s">
        <v>121</v>
      </c>
      <c r="D2" s="3"/>
      <c r="E2" s="3"/>
      <c r="H2" s="32" t="s">
        <v>17</v>
      </c>
      <c r="J2" s="78" t="s">
        <v>140</v>
      </c>
      <c r="K2" s="76"/>
    </row>
    <row r="3" spans="1:13" ht="36.75" customHeight="1">
      <c r="A3" s="18" t="s">
        <v>0</v>
      </c>
      <c r="B3" s="18" t="s">
        <v>9</v>
      </c>
      <c r="C3" s="19" t="s">
        <v>104</v>
      </c>
      <c r="D3" s="19" t="s">
        <v>92</v>
      </c>
      <c r="E3" s="62" t="s">
        <v>99</v>
      </c>
      <c r="F3" s="10" t="s">
        <v>7</v>
      </c>
      <c r="G3" s="19" t="s">
        <v>1</v>
      </c>
      <c r="H3" s="10" t="s">
        <v>8</v>
      </c>
      <c r="I3" s="19" t="s">
        <v>114</v>
      </c>
      <c r="J3" s="19" t="s">
        <v>2</v>
      </c>
    </row>
    <row r="4" spans="1:13">
      <c r="A4" s="1">
        <v>1</v>
      </c>
      <c r="B4" s="20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3" ht="40.5" customHeight="1">
      <c r="A5" s="66" t="s">
        <v>4</v>
      </c>
      <c r="B5" s="82" t="s">
        <v>62</v>
      </c>
      <c r="C5" s="115" t="s">
        <v>22</v>
      </c>
      <c r="D5" s="115">
        <v>25</v>
      </c>
      <c r="E5" s="84">
        <v>40</v>
      </c>
      <c r="F5" s="108"/>
      <c r="G5" s="72"/>
      <c r="H5" s="71"/>
      <c r="I5" s="68">
        <f>E5*G5</f>
        <v>0</v>
      </c>
      <c r="J5" s="68">
        <f>I5*M5</f>
        <v>0</v>
      </c>
      <c r="K5">
        <v>1</v>
      </c>
      <c r="L5">
        <f>H5*0.01</f>
        <v>0</v>
      </c>
      <c r="M5">
        <f>K5+L5</f>
        <v>1</v>
      </c>
    </row>
    <row r="6" spans="1:13" ht="30" customHeight="1">
      <c r="A6" s="25" t="s">
        <v>5</v>
      </c>
      <c r="B6" s="81" t="s">
        <v>88</v>
      </c>
      <c r="C6" s="25" t="s">
        <v>22</v>
      </c>
      <c r="D6" s="25">
        <v>35</v>
      </c>
      <c r="E6" s="84">
        <v>50</v>
      </c>
      <c r="F6" s="108"/>
      <c r="G6" s="72"/>
      <c r="H6" s="71"/>
      <c r="I6" s="68">
        <f>E6*G6</f>
        <v>0</v>
      </c>
      <c r="J6" s="68">
        <f>I6*M6</f>
        <v>0</v>
      </c>
      <c r="K6">
        <v>1</v>
      </c>
      <c r="L6">
        <f>H6*0.01</f>
        <v>0</v>
      </c>
      <c r="M6">
        <f>K6+L6</f>
        <v>1</v>
      </c>
    </row>
    <row r="7" spans="1:13" ht="19.5" customHeight="1" thickBot="1">
      <c r="A7" s="66" t="s">
        <v>6</v>
      </c>
      <c r="B7" s="81" t="s">
        <v>63</v>
      </c>
      <c r="C7" s="25" t="s">
        <v>22</v>
      </c>
      <c r="D7" s="25">
        <v>700</v>
      </c>
      <c r="E7" s="84">
        <v>1030</v>
      </c>
      <c r="F7" s="108"/>
      <c r="G7" s="72"/>
      <c r="H7" s="71"/>
      <c r="I7" s="68">
        <f>E7*G7</f>
        <v>0</v>
      </c>
      <c r="J7" s="68">
        <f>I7*M7</f>
        <v>0</v>
      </c>
      <c r="K7">
        <v>1</v>
      </c>
      <c r="L7">
        <f>H7*0.01</f>
        <v>0</v>
      </c>
      <c r="M7">
        <f>K7+L7</f>
        <v>1</v>
      </c>
    </row>
    <row r="8" spans="1:13" ht="19.5" customHeight="1" thickBot="1">
      <c r="B8" s="16"/>
      <c r="C8" s="131" t="s">
        <v>93</v>
      </c>
      <c r="D8" s="16"/>
      <c r="E8" s="16"/>
      <c r="F8" s="16"/>
      <c r="G8" s="67"/>
      <c r="H8" s="112" t="s">
        <v>3</v>
      </c>
      <c r="I8" s="69">
        <f>SUM(I5:I7)</f>
        <v>0</v>
      </c>
      <c r="J8" s="70">
        <f>SUM(J5:J7)</f>
        <v>0</v>
      </c>
    </row>
    <row r="9" spans="1:13" ht="19.5" customHeight="1" thickBot="1">
      <c r="H9" s="124" t="s">
        <v>89</v>
      </c>
      <c r="I9" s="123"/>
    </row>
    <row r="10" spans="1:13" ht="18.75" customHeight="1">
      <c r="B10" s="43" t="s">
        <v>111</v>
      </c>
    </row>
    <row r="11" spans="1:13" ht="20.25" customHeight="1">
      <c r="A11" s="8"/>
      <c r="B11" s="43" t="s">
        <v>12</v>
      </c>
      <c r="C11" s="8"/>
      <c r="D11" s="8"/>
      <c r="E11" s="8"/>
      <c r="F11" s="8"/>
      <c r="G11" s="8"/>
      <c r="H11" s="8"/>
      <c r="I11" s="8"/>
    </row>
    <row r="12" spans="1:13" ht="8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13">
      <c r="A13" s="8"/>
      <c r="B13" s="14"/>
      <c r="C13" s="8"/>
      <c r="D13" s="8"/>
      <c r="E13" s="8"/>
      <c r="F13" s="8"/>
      <c r="G13" s="8"/>
      <c r="H13" s="8"/>
      <c r="I13" s="8"/>
    </row>
    <row r="14" spans="1:13">
      <c r="A14" s="8"/>
      <c r="B14" s="8"/>
      <c r="C14" s="8"/>
      <c r="D14" s="8"/>
      <c r="E14" s="8"/>
      <c r="F14" s="8"/>
      <c r="G14" s="8"/>
      <c r="H14" s="8"/>
      <c r="I14" s="8"/>
    </row>
    <row r="15" spans="1:13">
      <c r="A15" s="8"/>
      <c r="B15" s="8"/>
      <c r="C15" s="8"/>
      <c r="D15" s="8"/>
      <c r="E15" s="8"/>
      <c r="F15" s="8"/>
      <c r="G15" s="8"/>
      <c r="H15" s="8"/>
      <c r="I15" s="8"/>
    </row>
    <row r="16" spans="1:13">
      <c r="A16" s="8"/>
      <c r="B16" s="8"/>
      <c r="C16" s="8"/>
      <c r="D16" s="8"/>
      <c r="E16" s="8"/>
      <c r="F16" s="8"/>
      <c r="G16" s="8"/>
      <c r="H16" s="8"/>
      <c r="I16" s="8"/>
    </row>
  </sheetData>
  <conditionalFormatting sqref="I5:J8">
    <cfRule type="cellIs" dxfId="3" priority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cz.1</vt:lpstr>
      <vt:lpstr>cz.2</vt:lpstr>
      <vt:lpstr>cz.3</vt:lpstr>
      <vt:lpstr>cz.4</vt:lpstr>
      <vt:lpstr>cz.5</vt:lpstr>
      <vt:lpstr>cz.6</vt:lpstr>
      <vt:lpstr>cz.7</vt:lpstr>
      <vt:lpstr>cz.8</vt:lpstr>
      <vt:lpstr>cz.9</vt:lpstr>
      <vt:lpstr>cz.10</vt:lpstr>
      <vt:lpstr>cz.11</vt:lpstr>
      <vt:lpstr>cz.12</vt:lpstr>
      <vt:lpstr>cz.4!Tytuły_wydruku</vt:lpstr>
    </vt:vector>
  </TitlesOfParts>
  <Company>KPR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Gorczańska</dc:creator>
  <cp:lastModifiedBy>Piotr Michno</cp:lastModifiedBy>
  <cp:lastPrinted>2022-09-25T07:55:38Z</cp:lastPrinted>
  <dcterms:created xsi:type="dcterms:W3CDTF">2008-06-23T10:22:55Z</dcterms:created>
  <dcterms:modified xsi:type="dcterms:W3CDTF">2022-10-07T10:19:03Z</dcterms:modified>
</cp:coreProperties>
</file>