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35" yWindow="1335" windowWidth="29040" windowHeight="16440" tabRatio="500" firstSheet="17" activeTab="17"/>
  </bookViews>
  <sheets>
    <sheet name="Zadanie 1" sheetId="1" r:id="rId1"/>
    <sheet name="Zadanie 2" sheetId="2" r:id="rId2"/>
    <sheet name="Zadanie 3" sheetId="3" r:id="rId3"/>
    <sheet name="Zadanie 4" sheetId="4" r:id="rId4"/>
    <sheet name="Zadanie 5" sheetId="5" r:id="rId5"/>
    <sheet name="Zadanie 6" sheetId="6" r:id="rId6"/>
    <sheet name="Zadanie 7" sheetId="7" r:id="rId7"/>
    <sheet name="Zadanie 8" sheetId="8" r:id="rId8"/>
    <sheet name="Zadanie 9" sheetId="9" r:id="rId9"/>
    <sheet name="Zadanie 10" sheetId="10" r:id="rId10"/>
    <sheet name="Zadanie 11" sheetId="11" r:id="rId11"/>
    <sheet name="Zadanie 12" sheetId="12" r:id="rId12"/>
    <sheet name="Zadanie 13" sheetId="13" r:id="rId13"/>
    <sheet name="Zadanie 14" sheetId="14" r:id="rId14"/>
    <sheet name="Zadanie 15" sheetId="15" r:id="rId15"/>
    <sheet name="Zadanie 16" sheetId="16" r:id="rId16"/>
    <sheet name="Zadanie 17" sheetId="17" r:id="rId17"/>
    <sheet name="Zadanie 18" sheetId="18" r:id="rId18"/>
    <sheet name="Zadanie 19" sheetId="19" r:id="rId19"/>
    <sheet name="Zadanie 20" sheetId="20" r:id="rId20"/>
    <sheet name="Zadanie 21" sheetId="21" r:id="rId21"/>
    <sheet name="Zadanie 22" sheetId="22" r:id="rId22"/>
    <sheet name="Zadanie 23" sheetId="23" r:id="rId23"/>
    <sheet name="Zadanie 24" sheetId="24" r:id="rId24"/>
    <sheet name="Zadanie 25" sheetId="25" r:id="rId25"/>
    <sheet name="Zadanie 26" sheetId="26" r:id="rId26"/>
    <sheet name="Zadanie 27" sheetId="27" r:id="rId27"/>
  </sheets>
  <definedNames>
    <definedName name="_xlnm.Print_Area" localSheetId="9">'Zadanie 10'!$A$1:$I$75</definedName>
    <definedName name="_xlnm.Print_Area" localSheetId="2">'Zadanie 3'!$A$1:$I$28</definedName>
    <definedName name="_xlnm.Print_Area" localSheetId="4">'Zadanie 5'!$A$1:$I$59</definedName>
  </definedNames>
  <calcPr fullCalcOnLoad="1"/>
</workbook>
</file>

<file path=xl/sharedStrings.xml><?xml version="1.0" encoding="utf-8"?>
<sst xmlns="http://schemas.openxmlformats.org/spreadsheetml/2006/main" count="1359" uniqueCount="578">
  <si>
    <t>Lp.</t>
  </si>
  <si>
    <t>Nr. kat.</t>
  </si>
  <si>
    <t>Ilość</t>
  </si>
  <si>
    <t>Cena netto</t>
  </si>
  <si>
    <t>Wartość netto</t>
  </si>
  <si>
    <t>VAT</t>
  </si>
  <si>
    <t>Wartość VAT</t>
  </si>
  <si>
    <t>Wartość brutto</t>
  </si>
  <si>
    <t>Trzpień bezcementowy</t>
  </si>
  <si>
    <t>1.</t>
  </si>
  <si>
    <t>Trzpień prosty cementowany</t>
  </si>
  <si>
    <t>Trzpień prosty cementowany lateralny</t>
  </si>
  <si>
    <t>Trzpień bezcementowy typu coxa vara</t>
  </si>
  <si>
    <t>Panewka cementowa</t>
  </si>
  <si>
    <t>Panewka rewizyjna wielootworowa bezcementowa</t>
  </si>
  <si>
    <t>Panewka bezcementowa w kształcie spłaszczonej hemisfery typu press-fit wykonana ze stopu tytanowego, pokryta dodatkowo tytanowym stopem o strukturze kości gąbczastej dla ułatwienia osteointegracji, z otworami do śrub stabilizujących na całym obwodzie panewki, wyposażona fabrycznie w zaślepki do śrudoperacyjnego usunięcia, w rozmiarach od 42mm do 72mm ze skokiem co 2mm</t>
  </si>
  <si>
    <t>Panewka antyluksacyjna bezcementowa i cementowana</t>
  </si>
  <si>
    <t>Panewka antyluksacyjna bezcementowa w 12 rozmiarach o średnicy zewnętrznej 42mm – 64mm ze skokiem do 2 mm, wykonana ze stopu CoCrMo pokryta czystym tytanem oraz dodatkowo hydroksyapatytem i panewka cementowana ze stopu CoCrMo w 11 rozmiarach o średnicy zewnętrznej od 44m do 64mm ze skokiem co 2mm. Głowa 2M wykonana z polietylenu z witaminą E dla głowy wewnętrznej 22mm, 28mm, i 32mm rosnącej wraz ze średnicą panewki</t>
  </si>
  <si>
    <t>Głowa tytanowa</t>
  </si>
  <si>
    <t>Głowa w średnicy 28mm, 32mm, 36mm wykonana ze stopu tytanu pokryta okładziną ceramiczną (TiN) w 4 długościach szyjki</t>
  </si>
  <si>
    <t>Głowa metalowa</t>
  </si>
  <si>
    <t>Głowa w średnicy 28mm, 32mm, 36mm wykonana ze stopu CoCr w 4 długościach szyjki</t>
  </si>
  <si>
    <t xml:space="preserve">Głowa ceramiczna </t>
  </si>
  <si>
    <t>Głowa ceramiczna Biolax Delta o średnicy 28mm, 32mm, 36mm i 40mm w 3-ch długościach szyjki</t>
  </si>
  <si>
    <t>Wkładki polietylenowe</t>
  </si>
  <si>
    <t>Wkładki do panewek bezcementowych, wykonane z polietylenu typu cross link, standard i z 10-cio stopniowym kołnierzem antyluksayjnym, o średnicach wewnętrznych 28mm, 32mm, 36mm</t>
  </si>
  <si>
    <t>Wkładki ceramiczne</t>
  </si>
  <si>
    <t>Wkładki do panewek bezcementowych z ceramiki Biolax Delta standard, o średnicach wewnętrznych 28mm, 32mm, 36mm, 40mm</t>
  </si>
  <si>
    <t>Głowa bipolarna</t>
  </si>
  <si>
    <t>Śruby panewkowe tytanowe</t>
  </si>
  <si>
    <t>Spacery panewkowe</t>
  </si>
  <si>
    <t>Spacery do uzupełnienia ubytków kostnych w panewce; wykonane ze stopu tytanowego o strukturze kości gąbczastej dla poprawy osteointegracji ( beleczki w strukturze spacera o średnicy 330-390μm. Spacery dostępne w trzech wysokościach 10mm, 15mm i 20mm dla każdej z czterech średnic (54mm, 58mm, 62mm, 66mm)</t>
  </si>
  <si>
    <t>Obejmy tytanowe</t>
  </si>
  <si>
    <t>Obejmy tytanowe do zespalania złamań około protezowych, szerokość min. 8mm. Na taśmie fabrycznie umieszczony jest zacisk. Wymagany jest specjalistyczny zestaw narzędzi do przeciągania, napinania i zaciskania opaski</t>
  </si>
  <si>
    <t>Ostrze jednorazowe</t>
  </si>
  <si>
    <t>Cement 1x40g</t>
  </si>
  <si>
    <t>Cement kostny z antybiotykiem pakowany 1x40g o średniej gęstości do mieszania próżniowego zawierający barwnik dla odróżnienia od struktur tkankowych</t>
  </si>
  <si>
    <t>Cement 2x40g</t>
  </si>
  <si>
    <t>Cement kostny z antybiotykiem pakowany 2x40g o średniej gęstości do mieszania próżniowego zawierający barwnik dla odróżnienia od struktur tkankowych</t>
  </si>
  <si>
    <t>Śruba kompresyjna</t>
  </si>
  <si>
    <t xml:space="preserve">Opis przedmiotu zamówienia </t>
  </si>
  <si>
    <t>Drut Kirschnera  L 310   fi 1,0</t>
  </si>
  <si>
    <t>Drut Kirschnera  L 310   fi 1,2</t>
  </si>
  <si>
    <t>Drut Kirschnera  L 310   fi 1,4</t>
  </si>
  <si>
    <t>Drut Kirschnera  L 310   fi 1,6</t>
  </si>
  <si>
    <t>Drut Kirschnera  L 310   fi 1,8</t>
  </si>
  <si>
    <t>Drut Kirschnera  L 310   fi 2,0</t>
  </si>
  <si>
    <t>GWOŹDZIE STEINMANNA (końcówka czworokątne)</t>
  </si>
  <si>
    <t>Gwóźdź Rusha fi 2,4 długość L= od 140 do 190 mm (w odstępach co 10mm )</t>
  </si>
  <si>
    <t>Gwóźdź Rusha fi 3,2 długość L= od 100 do 180 mm (w odstępach co 10mm )</t>
  </si>
  <si>
    <t>Gwóźdź Rusha fi 3,2 długość L= od 190 do 280 mm (w odstępach co 10mm )</t>
  </si>
  <si>
    <t>Gwóźdź Rusha fi 4mm  długość L= 300</t>
  </si>
  <si>
    <t>DRUT PLASTYCZNY DO WIĄZANIA ODŁAMÓW KOSTNYCH</t>
  </si>
  <si>
    <t>Drut do wiązania odłamów fi 0,7  L5m</t>
  </si>
  <si>
    <t>Drut do wiązania odłamów fi 1,0 L5m</t>
  </si>
  <si>
    <t>Drut do wiązania odłamów fi 1,2 L5m</t>
  </si>
  <si>
    <t>Drut do wiązania odłamów fi 1,5 L5m</t>
  </si>
  <si>
    <t>Drut do wiązania odłamów fi 1,8 L5m</t>
  </si>
  <si>
    <t>Drut do wiązania odłamów fi 2,0  L5m</t>
  </si>
  <si>
    <t>Wkręty kaniulowane, o średnicy 4,5mm, długość śruby 45 mm</t>
  </si>
  <si>
    <t>Wkręty kaniulowane, o średnicy 4,5mm, długość śruby 50 mm</t>
  </si>
  <si>
    <t>Wkręty kaniulowane, o średnicy 4,5mm, długość śruby 55 mm</t>
  </si>
  <si>
    <t>Wkręty kaniulowane, o średnicy 4,5mm, długość śruby 60 mm</t>
  </si>
  <si>
    <t>Wkręty kaniulowane, o średnicy 4,5mm, długość śruby 65 mm</t>
  </si>
  <si>
    <t>Wkręty kaniulowane, o średnicy 4,5mm, długość śruby 70 mm</t>
  </si>
  <si>
    <t>Endoproteza stawu biodrowego</t>
  </si>
  <si>
    <t>Koszt wypożyczenia instrumentariów w okresie 24 miesięcy. Liczba instrumentariów: …………(np 20 zł x 1 instrumentaria) x 24 miesiące). Wykonawca jest zobowiązany jest podać ilość instrumentariów do wyposażenia</t>
  </si>
  <si>
    <t>Koszt wypożyczenia instrumentariów oraz napędów w okresie 24 miesięcy. Liczba instrumentariów: …………(np 20 zł x 1 instrumentaria) x 24 miesiące). Wykonawca jest zobowiązany jest podać ilość instrumentariów do wyposażenia</t>
  </si>
  <si>
    <t>Nr.kat.</t>
  </si>
  <si>
    <t xml:space="preserve">Śruba kompresyjna </t>
  </si>
  <si>
    <t>Śruba zaślepiająca. W długościach od 0 - 15mm</t>
  </si>
  <si>
    <t>Śruba zaślepiająca do śruby zespalającej</t>
  </si>
  <si>
    <t xml:space="preserve">Nakrętka </t>
  </si>
  <si>
    <t>2.</t>
  </si>
  <si>
    <t>3.</t>
  </si>
  <si>
    <t>4.</t>
  </si>
  <si>
    <t>5.</t>
  </si>
  <si>
    <t>4 x 5 = 6</t>
  </si>
  <si>
    <t>7.</t>
  </si>
  <si>
    <t>6 x 7% = 8</t>
  </si>
  <si>
    <t>6 + 8 = 9</t>
  </si>
  <si>
    <t>Koszyki rewizyjne anatomiczne</t>
  </si>
  <si>
    <t>Koszyki rewizyjne uniwersalne</t>
  </si>
  <si>
    <t>Panewka bezcementowa w kształcie spłaszczonej hemisfery typu press-fit wykonana ze stopu tytanowego, pokryta dodatkowo porowatym tytanem (cpTi) dla ułatwienia osteointegracji, z trzema otworami do śrub stabilizujących, wyposażona fabrycznie w zaślepki do śródoperacyjnego usunięcia lub panewka bezotworowa, w rozmiarach od 46mm do 68mm ze skokiem co 2mm lub panewka bezcementowa w kształcie spłaszczonej hemisfery typu press-fit wykonana ze stopu tytanowego, pokryta dodatkowo tytanowym stopem o strukturze kości gąbczastej dla ułatwienia osteointegracji, z trzema otworami do śrub stabilizujących, wyposażona fabrycznie w zaślepki do śródoperacyjnego usunięcia lub panewka bezotworowa, w rozmiarach od 42mm o 72mm ze skokiem co 2mm</t>
  </si>
  <si>
    <t xml:space="preserve">Panewka bezcementowa </t>
  </si>
  <si>
    <t>Trzpień bezcementowy typu „shortstem”, wykonany ze stopu tytanowego, zwężający się dystalnie, prosty (nie anatomiczny ), prostokątny o przekroju dla dobrej stabilizacji antyrotacyjnej, pokryty w 1/2 proksymalnej części porowata okładziną tytanową i dodatkowo hydroksyapatytem, w części dystalnej polerowany. Dostępny w 9 rozmiarach dla wersji standardowej 130 ° i lateralizowanej 125 ° (high offset), stożek 12/14</t>
  </si>
  <si>
    <t>6.</t>
  </si>
  <si>
    <t>8.</t>
  </si>
  <si>
    <t>9.</t>
  </si>
  <si>
    <t>10.</t>
  </si>
  <si>
    <t>11.</t>
  </si>
  <si>
    <t>12.</t>
  </si>
  <si>
    <t>13.</t>
  </si>
  <si>
    <t>14.</t>
  </si>
  <si>
    <t>15.</t>
  </si>
  <si>
    <t>16.</t>
  </si>
  <si>
    <t>17.</t>
  </si>
  <si>
    <t>18.</t>
  </si>
  <si>
    <t>19.</t>
  </si>
  <si>
    <t>20.</t>
  </si>
  <si>
    <t>21.</t>
  </si>
  <si>
    <t>22.</t>
  </si>
  <si>
    <t>23.</t>
  </si>
  <si>
    <t>24.</t>
  </si>
  <si>
    <t>25.</t>
  </si>
  <si>
    <t>26.</t>
  </si>
  <si>
    <t>27.</t>
  </si>
  <si>
    <t>Razem</t>
  </si>
  <si>
    <t xml:space="preserve">UWAGA: WARUNKIEM  ZŁOŻENIA OFERTY W TYM ZADANIU JEST ZAGWARANTOWANIE DOSTARCZENIA IMPLANTÓW I INSTRUMENTARIUM DO 72 GODZIN OD ZŁOŻENIA ZAMÓWIENIA PRZEZ ZAMAWIAJĄCEGO. PO WYKONANYM ZABIEGU INSTRUMENTARIUM ZOSYTANIE ODESŁANE DO DOSTAWCY.                                                                                                                                                                                                                                                                                                                                                                                                                                                                                                                                                                                                                                                                                            </t>
  </si>
  <si>
    <t>Trzpień krótki przynasadowy bezcementowy</t>
  </si>
  <si>
    <t>28.</t>
  </si>
  <si>
    <t>29.</t>
  </si>
  <si>
    <t>30.</t>
  </si>
  <si>
    <t>31.</t>
  </si>
  <si>
    <t>32.</t>
  </si>
  <si>
    <t>33.</t>
  </si>
  <si>
    <t>34.</t>
  </si>
  <si>
    <t>35.</t>
  </si>
  <si>
    <t>36.</t>
  </si>
  <si>
    <t>37.</t>
  </si>
  <si>
    <t>Płytka kształtowa blokowana 2-otworowa do kości stopy. Otwory w płycie z walcowym gwintem ze stożkową częścią oporową ułatwiającą blokowanie wkrętu i późniejsze jego wykręcenie . Grubość płytki 1,8mm , Płyta w trzech rozmiarach 16mm,20mm i 24mm.Średnica wkrętów blokujących 2,7mm, gniazda wkrętow typu torx. Materiał - tytan.</t>
  </si>
  <si>
    <t>Płytka blokowana T ukośna  do kości stopy 4-otworowa w wersji prawej i lewej , długościach  28mm, 30mm i 32mm . Grubość płyty 1,8mm .Gniazda wkrętów typu torx. Materiał - tytan.</t>
  </si>
  <si>
    <t>Płytka blokowana 4-otworowa X do kości stopy .Otwory w płycie z walcowym gwintem ze stożkową częścią oporową , ułatwiajacą blokowanie wkretu i późniejsze jego wykręcenie. Przynajmniej dwa otwory w płycie na druty Kirschnera pozwalające na czasową jej stabilizację . Grubość płyty 1,8mm. Płyta w czterech rozmiarach 23mm - 35mm.Średnica wkrętów 2,7mm , gniazda wkrętów typu torx . Materiał - tytan.</t>
  </si>
  <si>
    <t>Płytka T 4-otworowa w pięciu rozmiarach od długości 38mm - 46mm ze skokiem co dwa milimetry,</t>
  </si>
  <si>
    <t>Płytka kształtowa blokowana wygieta, lewa i prawa, 4 - 6  otworów blokowanych. Otwory blokowane z oporową częścią stożkową oraz gwintowaną walcową. Długość płytki od 39mm do 54mm. Materiał - tytan.</t>
  </si>
  <si>
    <t xml:space="preserve">Płytka kształtowa blokowana prosta ,szeroka , o długościach 51mm ,60mm , 66mm .     4  otwory blokowane i rozdzielnie położone 2 otwory kompresyjne .Otwory blokowane mają posiadać oporową część stożkową oraz gwintowaną walcową.Otwory kompresyjne z dwukierunkową kompesją. Do otworów blokowanych wkręty korowe blokowane o średnicy 2,7mm , łeb wkrętu blokowanego z oporową częścią stożkową oraz gwintowaną walcową. Do otworów kompresyjnych wkręty korowe 2,7mm z łbem kulistym. Łby wkrętów z gniazdami sześciokarbowymi. Materiał -  tytan. </t>
  </si>
  <si>
    <r>
      <t>Wkręty blokowane do korekcji pierwszej kości śródstopia ze zmienną średnicą gwintu na długości wkręta. Wkręty dostępne w dwóch rozmiarach. Wkręt o średnicy gwintu 3,0 mm w części dalszej i 4,2 mm w części bliższej , z kaniulą pod drut prowadzący 1,0 mm. Wkręt o średnicy gwintu 4,0mm w części dalszej i 5,0mm w części bliższej , z kaniulą pod drut prowadzący 1,5 mm. Gwint na całej długości wkręta z płynnym przejściem z części  dalszej w bliższą .Wkrety o długości 30mm - 60 mm co 2mm . Zacięcia samogwintujące w części bliższej i dalszej wkręta. Ścięcie 40</t>
    </r>
    <r>
      <rPr>
        <sz val="10"/>
        <rFont val="Calibri"/>
        <family val="2"/>
      </rPr>
      <t>°</t>
    </r>
    <r>
      <rPr>
        <sz val="10"/>
        <rFont val="Times New Roman"/>
        <family val="1"/>
      </rPr>
      <t>-60</t>
    </r>
    <r>
      <rPr>
        <sz val="10"/>
        <rFont val="Calibri"/>
        <family val="2"/>
      </rPr>
      <t>°</t>
    </r>
    <r>
      <rPr>
        <sz val="10"/>
        <rFont val="Times New Roman"/>
        <family val="1"/>
      </rPr>
      <t xml:space="preserve"> części bliższej umożliwiające całkowite zagłębienie wkręta w kości. Gniazdo typu zmodyfikowany torx współpracujący z dedykowanym wkrętakiem zapewniające jednoznaczne określenie pozycji ścięcia po wkręceniu wkręta. Celownik do Przezskórnej metody małoinwazyjnej z regulacją kąta ustawienia wkrętów oraz umożliwiający </t>
    </r>
  </si>
  <si>
    <t>Wkręty typu Herberta śr. 2,0-5,0 mm L- 12-50 mm. Materiał- stop tytanu</t>
  </si>
  <si>
    <t>Wkręt  blokowany samogwintujący o śr. 2,7mm, dł. 6-40 mm.Łby wkrętów z oporową częścią stożkową oraz gwintowaną walcową.Gniazda wkrętów sześciokarbowe. Materiał - tytan.</t>
  </si>
  <si>
    <t>Wkręt  blokowany samogwintujący o śr. 2,4mm, dł. 6-40 mm.Łby wkrętów z oporową częścią stożkową oraz gwintowaną walcową.Gniazda wkrętów sześciokarbowe. Materiał - tytan.</t>
  </si>
  <si>
    <r>
      <t xml:space="preserve">Wkręt blokowany samogwintujący o śr. 2,4mm, dł. 6-40mm ,zmiennokątowy.Zakres zmiany kąta wprowadzenia wkręta do </t>
    </r>
    <r>
      <rPr>
        <sz val="10"/>
        <rFont val="Calibri"/>
        <family val="2"/>
      </rPr>
      <t>±15</t>
    </r>
    <r>
      <rPr>
        <sz val="10"/>
        <rFont val="Times New Roman"/>
        <family val="1"/>
      </rPr>
      <t>° Gniazda wkrętów sześciokarbowe . Materiał - kobalt.</t>
    </r>
  </si>
  <si>
    <t>Wkręt korowy samogwintujący z łbem kulistym, o śr. 2,7mm, dł. 6-40mm .Łby wkrętów z gniazdami sześciokarbowymi. Materiał - tytan.</t>
  </si>
  <si>
    <t>Płytka  prosta , blokowana, o grubości płyty 1,8 mm. 2 otwory  blokowane w nasadzie,  w części trzonowej 3-4 otwory blokowane i rozdzielnie położone kompresyjne. Otwory blokowane z oporową częścią stożkową oraz gwintowaną walcową. Otwory kompresyjne z dwukierunkową kompresją.Długość płytki  od 47mm - 58mm . Do otworów blokowanych wkręty korowe blokowane o średnicy 2,4mm , łeb wkrętu blokowanego z oporową częścią stożkową oraz gwintowaną walcową .Do otworów kompresyjnych wkręty korowe 2,7 z łbem kulistym. Wszystkie wkręty z gniazdami sześciokarbowymi.Ta sama barwa płytek i wkrętów blokowanych ułatwiająca identyfikację i dobór implantów.    Materiał – tytan.</t>
  </si>
  <si>
    <t>Płytka kształtowa blokowana do dalszej nasady kości promieniowej, dłoniowa, lewa i prawa , w części trzonowej od 4  , 6  otworów blokowanych i otworu kompresyjnego . W części nasadowej  6 otworów blokowanych w wersji wąskiej(19mm) oraz 7 otworów blokowanych w wersji neutralnej(23mm) oraz 9 otwor w wersji szerokiej (27mm). Otwory blokowane z oporową częścią stożkową oraz gwintowaną walcową. Otwory kompresyjne z dwukierunkową kompresją. Wyprofilowana powierzchnia boczna płytki ma ułatwiać jej doginanie.Długość płytek 4 otworowych  54mm ,  6 otworowych 70mm. Do części gwintowanej otworu  wkręty korowe blokowane o średnicy 2,4mm lub 2,7mm , do części kompresyjnej wkręt 2,7mm z łbem kulistym. Łeb wkrętu blokowanego z oporową częścią stożkową oraz gwintowaną walcową.Opcjonalnie możliwość zastosowania wkrętów zmiennokątowych - kobaltowych . Łby wkrętów z gniazdami sześciokarbowymi.Ta sama barwa płytek i wkrętów blokowanych ułatwiająca identyfikację i dobór implantów. Materiał –  tytan.</t>
  </si>
  <si>
    <t>Płytka kształtowa blokowana do dalszej nasady kości promieniowej, dłoniowa rozszerzona , lewa i prawa , w części trzonowej od 4  , 6  otworów blokowanych i otworu kompresyjnego . W części nasadowej  7 otworów blokowanych w wersji wąskiej(19,5mm) oraz 8 otworów blokowanych w wersji neutralnej(24mm) oraz 10 otwor w wersji szerokiej (28mm). Otwory blokowane z oporową częścią stożkową oraz gwintowaną walcową. Otwory kompresyjne z dwukierunkową kompresją. Wyprofilowana powierzchnia boczna płytki ma ułatwiać jej doginanie.Długość płytek 4 otworowych  56mm ,  6 otworowych 72mm. Do części gwintowanej otworu  wkręty korowe blokowane o średnicy 2,4mm lub 2,7mm , do części kompresyjnej wkręt 2,7mm z łbem kulistym. Łeb wkrętu blokowanego z oporową częścią stożkową oraz gwintowaną walcową.Opcjonalnie możliwość zastosowania wkrętów zmiennokątowych - kobaltowych . Łby wkrętów z gniazdami sześciokarbowymi.Ta sama barwa płytek i wkrętów blokowanych ułatwiająca identyfikację i dobór implantów. Materiał –  tytan.</t>
  </si>
  <si>
    <t xml:space="preserve">Płytka promieniowa grzbietowa Delta. W wersji lewej i prawej . Grubość płytki 2mm , szerokość w części nasadowej 34mm . Liczba otworów w części trzonowej 4-6. . Długość odpowiednio do ilości otworów - 75mm-82mm-90mm. Materiał - tytan </t>
  </si>
  <si>
    <t xml:space="preserve">Płytka promieniowa grzbietowa Y. W wersji lewej i prawej . Grubość płytki 2mm , szerokość w części nasadowej 34mm . Liczba otworów w części trzonowej 4-6. . Długość odpowiednio do ilości otworów- 75mm-82mm-90mm. Materiał - tytan </t>
  </si>
  <si>
    <t xml:space="preserve">Płytka promieniowa grzbietowa H w wersji wąskiej 24mm i szerokiej 37mm. Grubość płytki 2mm  . Długość odpowiednio do szerokości  - 63mm lub 64mm.wersja prawa i lewa. Materiał - tytan </t>
  </si>
  <si>
    <t xml:space="preserve">Płytka promieniowa grzbietowa ℼ , w wersji wąskiej 24mm i szerokiej 37mm. Grubość płytki 2mm  . Długość odpowiednio do szerokości  - 63mm lub 64mm.wersja prawa i lewa. Materiał - tytan </t>
  </si>
  <si>
    <t>Płytka kształtowa blokowana ukośna L, do dalszej nasady kości promieniowej, lewa i prawa, 2-4  otworów blokowanych i rozdzielnie położonych kompresyjnych w części trzonowej. W części nasadowej 2 otwory blokowane. Otwory blokowane z oporową częścią stożkową oraz gwintowaną walcową. Otwory kompresyjne z dwukierunkową kompresją. Wyprofilowana powierzchnia boczna płytki ma ułatwiać jej doginanie. Przynajmniej 2otwory do wprowadzenia Kirschnera 1,0 lub nici. Długość płytki od 30mm do 52mm. Do części gwintowanej otworu  wkręty korowe blokowane o średnicy 2,4mm zaś do części kompresyjnej wkręt 2,7mm z łbem kulistym. Łeb wkrętu blokowanego z oporową częścią stożkową oraz gwintowaną walcową. Łby wkrętów z gniazdami sześciokarbowymi. Materiał –  tytan.</t>
  </si>
  <si>
    <t>Płytka kształtowa blokowana ukośna L, do dalszej nasady kości promieniowej, lewa i prawa, 2-4 otworów blokowanych i rozdzielnie położonych  kompresyjnych w części trzonowej. W części nasadowej 3 otwory blokowane. Otwory blokowane z oporową częścią stożkową oraz gwintowaną walcową.Otwory kompresyjne z dwukierunkową kompresją .Długość płytki od 32mm do 54mm. Materiał -  tytan.</t>
  </si>
  <si>
    <t>Płytka do kości łokciowej dalszej z zaczepami o długości 45mm,53mm i 61mm .  Odpowiednio do długości - 3- 5 otworów blokowanych.Materiał - tytan</t>
  </si>
  <si>
    <t>Płytka do głowy kości promieniowej lewa i prawa w dwóch wersjach : mała do średnic głowy 20-22mm i duża do średnic głowy 24-26mm . W dwóch rozmiarach wysokości 36mmi 47mm. W części trzonowej 1-2  otworów blokowanych i dwa otwory kompresyjne.</t>
  </si>
  <si>
    <t>Płytka do głowy kości promieniowej szyjkowa  . W dwóch rozmiarach wysokości 32mmi 43mm. W części trzonowej 1-2  otworów blokowanych i dwa otwory kompresyjne.</t>
  </si>
  <si>
    <t>Płytka promieniowa dłoniowa długa do stabilizacji złamań kości promieniowej w jej dalszej części oraz złamań rozszerzonych do trzonu kości promieniowej. Długość od 73mm do 148mm i odpowiednio od 5 do 11 otworów blokowanych i kompresyjnych w części trzonowej . Otwory kompresyjne z możliwością wykonania kompresji w dwóch kierunkach. W części nasadowej 5 otworów blokowanych pod wkręty 2,4mm . Materiał - tytan</t>
  </si>
  <si>
    <t>Płytka kształtowa ramienna tylna przyśrodkowa, blokowana do dalszej nasady kości ramiennej,zakładana od strony przyśrodkowej. Wersja lewa i prawa . W części trzonowej 4 do 12  otworów - blokowanych i kompresyjnych. W części nasadowej 4 otwory blokowane o wielokierunkowym ustawieniu w celu pewnej stabilizacji odłamów.Długość płytki od 84mm - 164mm. Ustalone kątowo ustawienie wkrętów blokowanych. Materiał - tytan.</t>
  </si>
  <si>
    <t>Płytka kształtowa ramienna dalsza boczna, blokowana do dalszej nasady kości ramiennej,zakładana od strony bocznej. Wersja lewa i prawa . W części trzonowej 4 do 12  otworów - blokowanych i kompresyjnych. W części nasadowej 4 otwory blokowane o wielokierunkowym ustawieniu w celu pewnej stabilizacji odłamów.Długość płytki od 91mm - 171mm. Ustalone kątowo ustawienie wkrętów blokowanych. Materiał - tytan.</t>
  </si>
  <si>
    <t>Płytka kształtowa ramienna dalsza tylna- boczna, blokowana do dalszej nasady kości ramiennej,zakładana od strony bocznej. Wersja lewa i prawa . W części trzonowej 4 do 12  otworów - blokowanych i kompresyjnych. W części nasadowej 5 otworów blokowanych o wielokierunkowym ustawieniu w celu pewnej stabilizacji odłamów.Długość płytki od 75mm - 150mm. Ustalone kątowo ustawienie wkrętów blokowanych. Materiał - tytan.</t>
  </si>
  <si>
    <t>Płytka ramienna dalsza Y, w wersji lewej i prawej i  pięciu długościach od 116mm do 207mm oraz odpowiednio do długości 5,6,8,10 i 12 otworach blokowanych i kompresyjnych w części trzonowej. W części nasadowej po 3 otwory blokowane na każdym ramieniu .</t>
  </si>
  <si>
    <t>Płytka kształtowa ramienna dalsza grzbietowo- boczna, blokowana do dalszej nasady kości ramiennej,zakładana od strony bocznej. Wersja lewa i prawa . W części trzonowej 4 do 12  otworów - blokowanych i kompresyjnych. W części nasadowej 5 otworów blokowanych o wielokierunkowym ustawieniu w celu pewnej stabilizacji odłamów.Długość płytki od 75mm - 151mm. Ustalone kątowo ustawienie wkrętów blokowanych. Materiał - tytan.</t>
  </si>
  <si>
    <t>Płytka wąska prosta komprecyjna, przedramienna , blokowana,  6 lub 8 otworów blokowanych i  kompresyjnych. Otwory kompresyjne z dwukierunkową kompresją .do otworów blokowanych wkręty 3,5mm. Długość płytek odpowiednio do ilości otworów 82mm lub 102mm . Do otworów kompresyjnych wkręty korowe 3,5 z łbem kulistym.Materiał tytan.</t>
  </si>
  <si>
    <t>Płytka prosta rekonstrukcyjna, blokowana,  4 - 10 otworów blokowanych i po 2  otwory kompresyjne. Otwory kompresyjne z dwukierunkową kompresją .do otworów blokowanych wkręty 3,5mm.  Do otworów kompresyjnych wkręty korowe 3,5 z łbem kulistym.Ta sama barwa płytek i wkrętów ułatwiająca identyfikację i dobór implantów. Materiał stop tytanu.</t>
  </si>
  <si>
    <t>Płytka kształtowa blokowana do bliższej nasady kości ramiennej, z ograniczonym kontaktem, od 4 do 10  otworów blokowanych i kompresyjnego w części trzonowej. W części nasadowej 9 otworów blokowanych. Otwory blokowane mają posiadać oporową część stożkową oraz gwintowaną walcową.Otwór kompresyjny z dwukierunkową  kompresją . Zakończenie części trzonowej płytki  odpowiednio wyprofilowane do wprowadzenia płytki metodą minimalnego cięcia. Płytka ma posiadać przynajmniej 10 otworów do wprowadzenia Kirschnera 2,0mm lub nici w części nasadowej oraz jeden od strony wyprofilowanej. Do otworów blokowanych wkręty  samogwintujące blokowane o średnicy 3,5mm,  łeb wkrętu z oporową częścią stożkową oraz gwintowaną walcową. Do otworów kompresyjnych wkręty korowe 3,5 z łbem kulistym. Łby wkrętów z gniazdami sześciokarbowymi. Materiał – stop tytanu.</t>
  </si>
  <si>
    <t>Płytka kształtowa  ,blokowana do bliższej nasady kości piszczelowej , z ograniczonym kontaktem,zakładana od strony tylnej.Wersja wąska i szeroka , szerokość części nasadowej odpowiednio 24mm i 28mm.W części trzonowej 4 lub 6 otworów blokowanych i jeden lub dwa otwory kompresyjny . W części nasadowej 3 otwory blokowane o wielokierunkowym ustawieniu w celu pewnej stabilizacji odłamów.Otwory blokowane posiadające oporową część stożkową oraz gwintowaną walcową.Ograniczone podrażnienie tkanek okołowszczepowych- niewystające łby wkrętów blokowanych ponad powierzchnię górną i dolną płytki oraz ścięcie części bliższej . Otwór kompresyjny z dwukierunkową kompresją. Zakończenie części trzonowej płytki  odpowiednio wyprofilowane do wprowadzenia płytki metodą minimalnego cięcia. Płytka ma posiadać przynajmniej 2 otwory do wprowadzenia Kirschnera 2,0mm w celu tymczasowej stabilizacji. Do otworów blokowanych wkręty  samogwintujące blokowane o średnicy 3,5 mm. Do otworów kompresyjnych wkręty korowe 3,5 z łbem kulistym.Wszystkie otwory kompatybilne z wkrętami zmiennoosiowymi 3,5mm. Łby wkrętów z gniazdami sześciokarbowymi. Materiał – stop tytanu. Nakładka celująca ułatwiająca wprowadzenie wkrętów w części nasadowej.</t>
  </si>
  <si>
    <t>Płytka kształtowa blokowana do bliższej nasady kości piszczelowej, wąska , prawa i lewa, z ograniczonym kontaktem,zakładana od strony bocznej. Od 3 do 9  otworów blokowanych i kompresyjnych w części trzonowej. W części nasadowej 6 otworów blokowanych. Otwory blokowane mają posiadać oporową część stożkową oraz gwintowaną walcową. Otwory kompresyjne z dwukierunkową kompresją. Długość płytki od 100mm do 178mm odpowiednio do ilości otworów.Zakończenie części trzonowej płytki  odpowiednio wyprofilowane do wprowadzenia płytki metodą minimalnego cięcia. Płytka ma posiadać przynajmniej 3 otwory do wprowadzenia Kirschnera 2,0mm lub nici w części nasadowej oraz jeden od strony wyprofilowanej. Do otworów blokowanych wkręty  samogwintujące blokowane o średnicy 3,5 mm, łeb wkrętu z oporową częścią stożkową oraz gwintowaną walcową. Do otworów kompresyjnych wkręty korowe 3,5 z łbem kulistym. Łby wkrętów z gniazdami sześciokarbowymi. Materiał – stop tytanu</t>
  </si>
  <si>
    <t>Płytka kształtowa T ,blokowana do bliższej nasady kości piszczelowej,  prawa i lewa, z ograniczonym kontaktem,zakładana od strony bocznej. Od 4 do 8 otworów blokowanych i jeden kompresyjny w części trzonowej. W części nasadowej 6 otworów blokowanych o wielokierunkowym ustawieniu w celu pewnej stabilizacji odłamów.wkręty blokowane posiadające oporową część stożkową oraz gwintowaną walcową. Otwory kompresyjne z dwukierunkową kompresją. Zakończenie części trzonowej płytki  odpowiednio wyprofilowane do wprowadzenia płytki metodą minimalnego cięcia. Płytka ma posiadać przynajmniej 5 otworów do wprowadzenia Kirschnera 2,0mm w celu tymczasowej stabilizacji. Do otworów blokowanych wkręty  samogwintujące blokowane o średnicy 3,5 mm. Do otworów kompresyjnych wkręty korowe 3,5 z łbem kulistym.Wszystkie otwory kompatybilne z wkrętami zmiennoosiowymi 3,5mm. Łby wkrętów z gniazdami sześciokarbowymi. Materiał – stop tytanu. Nakładka celująca ułatwiająca wprowadzenie wkrętów w części nasadowej.</t>
  </si>
  <si>
    <t>Płytka kształtowa piszczelowa bliższa boczna ,  prawa i lewa, z ograniczonym kontaktem,zakładana od strony bocznej. O długości od 121mm do 173mm i odpowiednio od 4 do 8 otworów blokowanych i jeden kompresyjny w części trzonowej. W części nasadowej 9 otworów blokowanych o wielokierunkowym ustawieniu w celu pewnej stabilizacji odłamów.wkręty blokowane posiadające oporową część stożkową oraz gwintowaną walcową. Otwory kompresyjne z dwukierunkową kompresją. Zakończenie części trzonowej płytki  odpowiednio wyprofilowane do wprowadzenia płytki metodą minimalnego cięcia. Płytka ma posiadać przynajmniej 5 otworów do wprowadzenia Kirschnera 2,0mm w celu tymczasowej stabilizacji. Do otworów blokowanych wkręty  samogwintujące blokowane o średnicy 3,5 mm. Do otworów kompresyjnych wkręty korowe 3,5 z łbem kulistym.Wszystkie otwory kompatybilne z wkrętami zmiennoosiowymi 3,5mm. Łby wkrętów z gniazdami sześciokarbowymi. Materiał – stop tytanu. Nakładka celująca ułatwiająca wprowadzenie wkrętów w części nasadowej.</t>
  </si>
  <si>
    <t>Płytka kształtowa V ,blokowana do dalszej nasady kości piszczelowej , z ograniczonym kontaktem,zakładana od strony przyśrodkowej .W części trzonowej 4 lub 5 otworów blokowanych i jeden  kompresyjny . W części nasadowej 2 skośne otwory blokowane o wielokierunkowym ustawieniu w celu pewnej stabilizacji odłamów.Otwory blokowane posiadające oporową część stożkową oraz gwintowaną walcową.Ograniczone podrażnienie tkanek okołowszczepowych- niewystające łby wkrętów blokowanych ponad powierzchnię górną i dolną płytki oraz . Otwór kompresyjny z dwukierunkową kompresją. Zakończenie części trzonowej płytki  odpowiednio wyprofilowane do wprowadzenia płytki metodą minimalnego cięcia. Płytka ma posiadać przynajmniej 3 otwory do wprowadzenia Kirschnera 2,0mm w celu tymczasowej stabilizacji. Do otworów blokowanych wkręty  samogwintujące blokowane o średnicy 3,5 mm. Do otworów kompresyjnych wkręty korowe 3,5 z łbem kulistym.Wszystkie otwory kompatybilne z wkrętami zmiennoosiowymi 3,5mm. Łby wkrętów z gniazdami sześciokarbowymi. Materiał – stop tytanu. Nakładka celująca ułatwiająca wprowadzenie wkrętów w części nasadowej.</t>
  </si>
  <si>
    <t>Płytka piszczelowa,kształtowa blokowana do dalszej nasady zakładana od strony przyśrodkowej.Wersja prawa i lewa.W części trzonowej od 4 do 8 otworów blokowanych i kompresyjnych, wczęści nasadowej 9 otworów blokowanych o wielokierunkowym ustawieniu w celu pewnej stabilizacji odłamów ,w tym jeden do stabilizacji kostki przyśrodkowej. Otwory blokowane z oporową częścią stożkową oraz gwintowaną walcową. Otwory kompresyjne z dwukierunkową kompresją.Wydłużony otwór do pozycjonowania płyty. Płytka ma posiadać jeden koniec odpowiednio wyprofilowany umożliwiający wprowadzenie jej metodą minimalnego cięcia. Płytka ma posiadać przynajmniej 4 otwory  do wprowadzenia Kirschnera o średnicy 2,0mm do tymczasowego ustalenia płytki. Do otworów blokowanych odpowiednie wkręty korowe samogwintujące blokowane o średnicy 3,5 mm, łeb wkrętu z oporową częścią stożkową oraz gwintowaną walcową. Do otworów kompresyjnych wkręty korowe o średnicy 3,5 mm z łbem kulistym. Łby wkrętów z gniazdami sześciokarbowymi. Materiał – stop tytanu.</t>
  </si>
  <si>
    <t>Płytka kształtowa blokowana do dalszej nasady kości piszczelowej, zakładana od strony przednio- bocznej, od 4 do 8 par otworów blokowanych i kompresyjnych w części trzonowej . W części nasadowej 7 otworów blokowanych. Otwory blokowane mają posiadać oporową część stożkową oraz gwintowaną walcową.Otwory kompresyjne z dwkierunkową kompresją. Zakończenie płytki ma umożliwić wprowadzenie jej metodą minimalnego cięcia . Przynajmniej 4 otwory pod drut Kirschnera 2,0mm do tymcasowej stabilizacji płytki.Do otworów blokowanych odpowiednie wkręty korowe samogwintujące blokowane, łeb wkrętu z oporową częścią stożkową oraz gwintowaną walcową. Do otworów kompresyjnych odpowiednie wkręty korowe z łbem kulistym. Wszystkie wkręty z gniazdami sześciokarbowymi. Materiał –stop tytanu.</t>
  </si>
  <si>
    <t xml:space="preserve">Płytka obojczykowa blokowana S trzonowa , w wersji lewej i prawej, 6 - 10 otworów blokowanych . Otwory blokowane posiadające oporową część stożkową oraz gwintowaną walcową. </t>
  </si>
  <si>
    <t>Płytka blokowana  do pięty lewa i prawa o grubości 2,0mm.Również w wersji z zaczepami. Otwory blokowane z oporową częścią stożkową oraz gwintowaną walcową . Materiał - tytan.</t>
  </si>
  <si>
    <t>Płytka dynamiczna do leczenia złamań szyjki kości udowej, złamań przezkretarzowych, okołokretarzowych oraz złamań trzonu kości udowej. Płytka w wersji krótkiej - 2otworowa i długiej od 3 -8 otworowa .Część trzonowa z ograniczonym kontaktem płytki z kością. W części szyjkowej trzy otwory blokowane do zastosowania śrub teleskopowych. Płytka dostosowana do zastosowania z zestawem przeziernych celowników z możliwością zastosowania technik małoinwazyjnych. Materiał - tytan.</t>
  </si>
  <si>
    <t>Śruby teleskopowe o śr 7,3mm</t>
  </si>
  <si>
    <t>Płytka szeroka kompresyjna z ograniczonym kontaktem .Długość płytki od 131mm do 299mm i odpowiednio od 6 do 14 otworów blokowanych położonych naprzemianstronnie , dwa otwory kompresyjne z dwukierunkową kompresją. Materiał - tytan.</t>
  </si>
  <si>
    <r>
      <t>Płytka kształtowa blokowana kłykciowa piszczelowa , prawa i lewa, od 4 do 8 otworów blokowanych i otwór kompresyjny w części trzonowej . Długość płytki od 129mm - 213mm.</t>
    </r>
    <r>
      <rPr>
        <sz val="10"/>
        <color indexed="10"/>
        <rFont val="Times New Roman"/>
        <family val="1"/>
      </rPr>
      <t xml:space="preserve"> </t>
    </r>
    <r>
      <rPr>
        <sz val="10"/>
        <rFont val="Times New Roman"/>
        <family val="1"/>
      </rPr>
      <t>W części nasadowej -6 otworów blokowanych. Otwory blokowane z oporową część stożkową oraz gwintowaną walcową .Otwory kompresyjne z dwukierunkową kompresją. Zakończenie części trzonowej płytki odpowiednio wyprofilowane do wprowadzenia płytki metodą minimalnego cięcia. Ma posiadać przynajmniej 5 otworów do wprowadzenia Kirschnera 2,0mm do tymczasowej stabilizacji płytki. Do otworów blokowanych odpowiednie wkręty korowe samogwintujące blokowane o średnicy  5,0 mm, łeb wkrętu z oporową częścią stożkową oraz gwintowaną walcową. Do otworów kompresyjnych wkręty korowe 4,5mm z łbem kulistym. Łby wkrętów z gniazdami sześciokarbowymi. Materiał – stop tytanu.</t>
    </r>
  </si>
  <si>
    <t>Płytka kształtowa blokowana L do bliższej nasady kości piszczelowej,zakładana od stron bocznej, prawa i lewa, z ograniczonym kontaktem, od 4 do 10  otworów blokowanych i otwór kompresyjny w części trzonowej ,położonych rozdzielnie. W części nasadowej 5 otworów blokowanych . Otwory blokowane posiadają oporową część stożkową oraz gwintowaną walcową.Otwory kompresyjne z dwukierunkową kompresją.Długość płytek od 116mm-242mm . Zakończenie części trzonowej płytki odpowiednio wyprofilowano celem umożliwienia wprowadzenia płytki metodą minimalnego cięcia. Posiada przynajmniej 3 otwory do wprowadzenia Kirschnera 2,0mm do tymczasowej stabilizacji płytki. Materiał – stop tytanu. Do otworów blokowanych stosuje się wkręty korowe samogwintujące blokowane o średnicy 5,0 mm, łeb wkrętu z oporową częścią stożkową oraz gwintowaną walcową. Do otworu kompresyjnego wkręty korowe 4,5mm z łbem kulistym. Łby wkrętów posiadają gniazda sześciokarbowe. Materiał – stop tytanu.</t>
  </si>
  <si>
    <t xml:space="preserve">Płytka okołoprotezowa nakrętarzowa kształtowa blokowana do bliższej nasady kości udowej. Wersja z krótką częścią nakrętarzową . Płytka posiada haki do dodatkowej stabilizacji. Płytka w rozmiarze 42 mm . Płytka posiadająca 1 parę otworów odsadzonych symetrycznie umożliwiających wprowadzenie wkrętów z ominięciem trzpienia protezy. Otwory blokowane posiadające oporową część stożkową oraz gwintowaną walcową . Wszystkie otwory blokowane z pogłębieniem kulistym umożliwiającym użycie wkrętów nieblokowanych.  Posiadająca poprzeczne otwory, w części nasadowej i trzonowej , do zastosowania cerklarzu bez użycia dodatkowych elementów łaczących z płytką . Do otworów wkręty blokowane 5mm, samogwintujące. Do otworów wkręty korowe 4,5mm z łbem kulistym. </t>
  </si>
  <si>
    <t xml:space="preserve">Płytka okołoprotezowa nakrętarzowa kształtowa blokowana do bliższej nasady kości udowej. Wersja z długą częścią nakrętarzową . Płytka posiada haki do dodatkowej stabilizacji. Płytka w rozmiarze 50 mm . Płytka posiadająca 1 parę otworów odsadzonych symetrycznie umożliwiających wprowadzenie wkrętów z ominięciem trzpienia protezy. Otwory blokowane posiadające oporową część stożkową oraz gwintowaną walcową . Wszystkie otwory blokowane z pogłębieniem kulistym umożliwiającym użycie wkrętów nieblokowanych.  Posiadająca poprzeczne otwory, w części nasadowej i trzonowej , do zastosowania cerklarzu bez użycia dodatkowych elementów łaczących z płytką . Do otworów wkręty blokowane 5mm, samogwintujące. Do otworów wkręty korowe 4,5mm z łbem kulistym. </t>
  </si>
  <si>
    <t>Wkręt korowy blokowany samogwintujący gąbczasty o śr 6,5mm , dł 30mm - 95mm. Gniazda wkrętów typu torx . Materiał - tytan</t>
  </si>
  <si>
    <t>Wkręt  blokowany samowiercący kaniulowany o śr. 7,3mm , dł 45mm - 100mm.Łby wkrętów z oporową częścią stożkową oraz gwintowaną walcową. Gniazda wkrętów sześciokarbowe. Materiał - tytan.</t>
  </si>
  <si>
    <t>Wkręt  blokowany samogwintujący o śr. 5,0 , dł. 16mm - 95mm.Łby wkrętów z oporową częścią stożkową oraz gwintowaną walcową. Gniazda wkrętów sześciokarbowe. Materiał - tytan.</t>
  </si>
  <si>
    <t>Wkręt  blokowany gąbczasty, samogwintujący o śr. 5,4 , dł. 35mm - 80mm.Łby wkrętów z oporową częścią stożkową oraz gwintowaną walcową. Gniazda wkrętów sześciokarbowe. Materiał - tytan.</t>
  </si>
  <si>
    <t>Wkręt korowy samogwintujący z łbem kulistym , o śr. 4,5 mm . Łby wkrętów z gniazdami sześciokarbowymi . Materiał - tytan.</t>
  </si>
  <si>
    <t>Wkręt  blokowany o śr.2,4 samogwintujący kompatybilny z płytkami do dalszej nasady ramienia o dł. 16mm- 40mm.Gniazda wkrętów sześciokarbowe. Materiał - tytan.</t>
  </si>
  <si>
    <t>Wkręt  blokowany samogwintujący o śr. 3,5mm, dł. 16mm-85mm.Łby wkrętów z oporową częścią stożkową oraz gwintowaną walcową. Gniazda wkrętów sześciokarbowe. Materiał - tytan.</t>
  </si>
  <si>
    <t>Wkręt korowy samogwintujący z łbem kulistym, o śr. 3,5mm , dł. 12mm -85mm .Łby wkretów z gniazdami sześciokarbowymi. Materiał - tytan.</t>
  </si>
  <si>
    <t>Gwoździe</t>
  </si>
  <si>
    <t>Instrumentarium do gw udowych w użyczenie na czas trwania umowy</t>
  </si>
  <si>
    <r>
      <t xml:space="preserve">Wkręty blokujące </t>
    </r>
    <r>
      <rPr>
        <sz val="10"/>
        <rFont val="Czcionka tekstu podstawowego"/>
        <family val="0"/>
      </rPr>
      <t>ø</t>
    </r>
    <r>
      <rPr>
        <sz val="10"/>
        <rFont val="Times New Roman"/>
        <family val="1"/>
      </rPr>
      <t>5,0. L- 30mm - 90mm</t>
    </r>
  </si>
  <si>
    <t>Wkręty blokujące ø5,5. L-30mm - 90mm</t>
  </si>
  <si>
    <r>
      <t xml:space="preserve">Wkręt rekonstrukcyjny kaniulowany </t>
    </r>
    <r>
      <rPr>
        <sz val="10"/>
        <rFont val="Czcionka tekstu podstawowego"/>
        <family val="0"/>
      </rPr>
      <t>ø</t>
    </r>
    <r>
      <rPr>
        <sz val="10"/>
        <rFont val="Times New Roman"/>
        <family val="1"/>
      </rPr>
      <t xml:space="preserve"> 7,5 L-60mm - 120mm</t>
    </r>
  </si>
  <si>
    <r>
      <t>Gwóźdź piszczelowy rekonstrukcyjny (kompresyjno – rekonstrukcyjny). Długość L=285÷390mm (ze skokiem co 15mm) w całości pokryty celownikiem dalszym, średnica d=8÷10mm w wersji kaniulowanej ze skokiem (co 1mm) .Profilowane przejście części bliższej w stosunku do dalszejw przedziale 9-10</t>
    </r>
    <r>
      <rPr>
        <sz val="10"/>
        <rFont val="Calibri"/>
        <family val="2"/>
      </rPr>
      <t>°</t>
    </r>
    <r>
      <rPr>
        <sz val="10"/>
        <rFont val="Times New Roman"/>
        <family val="1"/>
      </rPr>
      <t>. 3</t>
    </r>
    <r>
      <rPr>
        <sz val="10"/>
        <rFont val="Calibri"/>
        <family val="2"/>
      </rPr>
      <t>°</t>
    </r>
    <r>
      <rPr>
        <sz val="10"/>
        <rFont val="Times New Roman"/>
        <family val="1"/>
      </rPr>
      <t xml:space="preserve"> zagięcie części dalszej gwoździa.Instrumentarium zapewniające wykonanie kompresji odłamów bez demontażu celownika. W części bliższej co najmniej 5 otworów (w tym 2 gwintowane obwodowe otwory rekonstrukcyjne  oraz jeden dynamiczny) zapewniających opcje blokowania w przynajmniej trzech różnych płaszczyznach. W części dalszej posiadający min. 5 otworów , zapewniające co najmniej trzypłaszczyznową stabilizację, z bardzo niskim blokowaniem, usytuowanie środka pierwszego otworu dystalnego max. 5mm od końca gwoździa w przypadku gwoździ kaniulowanych. Spłaszczone dwie boczne powierzchnie gwoździa  w części dalszej  zapewniający obniżenie ciśnienia śródszpikowego w trakcie implantacji.
Wymagania:
W otworach rekonstrukcyjnych gwoździa ø8,ø9 zapewniają  alternatywne, zamienne stosowanie zarówno rygli o średnicy ø4,0 jak i ø4,5,w otworach rekonstrukcyjnych dla średnicy gwoździa ø10mm, zamienne stosowanie rygli ø5,0 i ø5,5.
Kaniulowane śruby zaślepiające pozwalające na wydłużenie części bliższej 
gwoździa w zakresie 0÷15mm stopniowane co 5mm. 
System wykonany ze stopu tytanu.Gniazda we wszystkich elementach blokujących typu TORX.</t>
    </r>
  </si>
  <si>
    <r>
      <t xml:space="preserve">Gwóźdź piszczelowy odpiętowy L- 160mm- 320mm </t>
    </r>
    <r>
      <rPr>
        <sz val="10"/>
        <rFont val="Calibri"/>
        <family val="2"/>
      </rPr>
      <t>Ø</t>
    </r>
    <r>
      <rPr>
        <sz val="10"/>
        <rFont val="Times New Roman"/>
        <family val="1"/>
      </rPr>
      <t xml:space="preserve">10,11,12mm .Zapewniający usztywnienie stawu skokowego, z możliwością śródoperacyjnej kompresji stawu. W części bliższej 3 otwory zapewniające opcje blokowania w przynajmniej dwóch płaszczyznach. W części dalszejminimum trzy otwory w tymjeden kompresyjny zapewniające dwupłaszczyznową stabilizację i zapewniające możliwość stosowania rygli </t>
    </r>
    <r>
      <rPr>
        <sz val="10"/>
        <rFont val="Calibri"/>
        <family val="2"/>
      </rPr>
      <t>Ø</t>
    </r>
    <r>
      <rPr>
        <sz val="10"/>
        <rFont val="Times New Roman"/>
        <family val="1"/>
      </rPr>
      <t xml:space="preserve">5,0mm jak również </t>
    </r>
    <r>
      <rPr>
        <sz val="10"/>
        <rFont val="Calibri"/>
        <family val="2"/>
      </rPr>
      <t>Ø</t>
    </r>
    <r>
      <rPr>
        <sz val="10"/>
        <rFont val="Times New Roman"/>
        <family val="1"/>
      </rPr>
      <t>5,5mm.Gniazda wkrętów typu torx . materiał - tytan.</t>
    </r>
  </si>
  <si>
    <t>Instrumentarium do gw piszczelowych w użyczenie na czas trwania umowy</t>
  </si>
  <si>
    <t>Instrumentarium do gw piszczelowych wstecznych na zabieg pod zamówienie.</t>
  </si>
  <si>
    <r>
      <t xml:space="preserve">Wkręt blokujący </t>
    </r>
    <r>
      <rPr>
        <sz val="10"/>
        <rFont val="Czcionka tekstu podstawowego"/>
        <family val="0"/>
      </rPr>
      <t>ø</t>
    </r>
    <r>
      <rPr>
        <sz val="10"/>
        <rFont val="Times New Roman"/>
        <family val="1"/>
      </rPr>
      <t>4,0 z gniazdem typu torx , L -25mm - 80mm</t>
    </r>
  </si>
  <si>
    <t>Wkręt blokujący ø4,5 z gniazdem typu torx , L -25mm - 80mm</t>
  </si>
  <si>
    <t>Śruba zaślepiająca do gw piszczelowego. W długościach od 0 - 15mm</t>
  </si>
  <si>
    <t>Śruba kompresyjna do gw piszczelowego.</t>
  </si>
  <si>
    <t>Śruba zaślepiająca do gw piszczelowego wstecznego.</t>
  </si>
  <si>
    <r>
      <t xml:space="preserve">Śruba zespalająca </t>
    </r>
    <r>
      <rPr>
        <sz val="10"/>
        <rFont val="Calibri"/>
        <family val="2"/>
      </rPr>
      <t>Ø</t>
    </r>
    <r>
      <rPr>
        <sz val="10"/>
        <rFont val="Times New Roman"/>
        <family val="1"/>
      </rPr>
      <t xml:space="preserve">10,5mm . L= 80mm - 120mm . </t>
    </r>
  </si>
  <si>
    <r>
      <t xml:space="preserve">Śruba zespalająca </t>
    </r>
    <r>
      <rPr>
        <sz val="10"/>
        <rFont val="Calibri"/>
        <family val="2"/>
      </rPr>
      <t>Ø</t>
    </r>
    <r>
      <rPr>
        <sz val="10"/>
        <rFont val="Times New Roman"/>
        <family val="1"/>
      </rPr>
      <t xml:space="preserve"> 5,0mm. L =80mm - 120mm</t>
    </r>
  </si>
  <si>
    <r>
      <t xml:space="preserve">Śruba teleskopowa </t>
    </r>
    <r>
      <rPr>
        <sz val="10"/>
        <rFont val="Calibri"/>
        <family val="2"/>
      </rPr>
      <t>Ø</t>
    </r>
    <r>
      <rPr>
        <sz val="10"/>
        <rFont val="Times New Roman"/>
        <family val="1"/>
      </rPr>
      <t xml:space="preserve"> 10,5mm. L= 80mm - 120mm</t>
    </r>
  </si>
  <si>
    <t xml:space="preserve">Śruba ustalająca </t>
  </si>
  <si>
    <t>Śruba zaślepiająca do gwoździa w wysokościach 0 - 15mm(co 5mm)</t>
  </si>
  <si>
    <t>Wkręt blokujący ø5,0 z gniazdem typu torx , L -30mm - 80mm</t>
  </si>
  <si>
    <t>Wkręt blokujący ø5,5 z gniazdem typu torx , L -30mm - 80mm</t>
  </si>
  <si>
    <t>instrumentarium do gw krętarzowych w użyczenie na czas trwania umowy.</t>
  </si>
  <si>
    <r>
      <t xml:space="preserve">Gwóźdź śródszpikowy udowy wsteczny - kondylarny.
Wymagania:
Jeden uniwersalny  gwóźdź przeznaczony do leczenia złamań kości udowej lewej i prawej kończyny używany przy metodzie  wstecznej.
Długość L=180÷ 420mm (ze skokiem co 20mm) do długości 440mm pokryty celownikiem dalszym, średnica d=10÷12mm ze skokiem (co 1mm)  w wersji kaniulowanej </t>
    </r>
    <r>
      <rPr>
        <sz val="10"/>
        <color indexed="10"/>
        <rFont val="Times New Roman"/>
        <family val="1"/>
      </rPr>
      <t xml:space="preserve"> .</t>
    </r>
    <r>
      <rPr>
        <sz val="10"/>
        <rFont val="Times New Roman"/>
        <family val="1"/>
      </rPr>
      <t xml:space="preserve"> W części dalszej posiadający min. 8 otwory w tym:2 otwory o średnicy6,5mm i 2 otwory o średnicy 5mm w płaszczyźnie strzałkowej, 2 otwory o średnicy 5mm w płaszczyźnie poprzecznej co najmniej 2 otwory kondylarneo kącie 30 °w płaszczyznach - AP i poprzecznej . W części bliższej posiadający min. 3 otworów w dwóch płaszczyznach (w tym co najmniej jeden dynamiczny).  Blokowany w części bliższej w zależności od typu złamania 2 ryglami z nakrętkami lub zestawem blokującym o średnicy ø6,5 z zakresem długości 50-105mm.
Zapewnia zastosowanie 2 dodatkowych rygli o średnicy ø5,0 i 5,5mm przy wieloodłamowych złamaniach.
W części dalszej blokowany ryglami o średnicy ø5,0 lub 5,5.
Wszystkie elementy blokujące z gniazdami typu torx
System wykonany z tytanu .</t>
    </r>
  </si>
  <si>
    <r>
      <t xml:space="preserve">Wkręty blokujące </t>
    </r>
    <r>
      <rPr>
        <sz val="10"/>
        <rFont val="Czcionka tekstu podstawowego"/>
        <family val="0"/>
      </rPr>
      <t>ø</t>
    </r>
    <r>
      <rPr>
        <sz val="10"/>
        <rFont val="Times New Roman"/>
        <family val="1"/>
      </rPr>
      <t>6,5mm, o dł. 50mm - 120mm.</t>
    </r>
  </si>
  <si>
    <r>
      <t xml:space="preserve">Zestawy blokujące </t>
    </r>
    <r>
      <rPr>
        <sz val="10"/>
        <rFont val="Czcionka tekstu podstawowego"/>
        <family val="0"/>
      </rPr>
      <t>ø</t>
    </r>
    <r>
      <rPr>
        <sz val="10"/>
        <rFont val="Times New Roman"/>
        <family val="1"/>
      </rPr>
      <t>6,5mm w przedziałach długości 50mm - 90mm.</t>
    </r>
  </si>
  <si>
    <t xml:space="preserve">Śruba zaślepiająca </t>
  </si>
  <si>
    <t>Instrumentarium w użyczenie na czas trwania umowy</t>
  </si>
  <si>
    <t>"Gwóźdź śródszpikowy ramienny uniwersalny
Wymagania:
Długość L=180÷320mm (ze skokiem co 20mm) do długości 320mm  pokryty celownikiem, średnica d=7÷9mm ze skokiem (co 1mm)  . W części bliższej ścięcie anatomiczne. W części bliższej co najmniej 6 otworów do blokowania w przynajmniej trzech płaszczyznach , wszystkie otwory gwintowane w tym otwór fasolkowy ma posiadać w środkowej części otwór gwintowny pozwalający na wprowadzenie wkrętu 5,5mm.
Kaniulowane śruby zaślepiające pozwalające na wydłużenie części bliższej gwoździa w przynajmniej trzech rozmiarach.wszystkie elementy blokujące z gniazdami typu torx. Wkręty blokujące i gwoździe kodowane kolorami - każda średnica inny kolor.
System wykonany z tytanu ."</t>
  </si>
  <si>
    <r>
      <t xml:space="preserve">Wkręty blokujace </t>
    </r>
    <r>
      <rPr>
        <sz val="10"/>
        <rFont val="Czcionka tekstu podstawowego"/>
        <family val="0"/>
      </rPr>
      <t>ø</t>
    </r>
    <r>
      <rPr>
        <sz val="10"/>
        <rFont val="Times New Roman"/>
        <family val="1"/>
      </rPr>
      <t>3,0mm.</t>
    </r>
  </si>
  <si>
    <r>
      <t xml:space="preserve">Wkręty blokujace </t>
    </r>
    <r>
      <rPr>
        <sz val="10"/>
        <rFont val="Czcionka tekstu podstawowego"/>
        <family val="0"/>
      </rPr>
      <t>ø4</t>
    </r>
    <r>
      <rPr>
        <sz val="10"/>
        <rFont val="Times New Roman"/>
        <family val="1"/>
      </rPr>
      <t>,5mm i 4,0mm</t>
    </r>
  </si>
  <si>
    <t>Śruba zaslepiająca do gw. ramiennych o dł. od 0 - 5mm.</t>
  </si>
  <si>
    <t>Śruba kompresyjna do gw. ramiennych .</t>
  </si>
  <si>
    <t>instrumentarium do gw ramiennych w użyczenie na czas trwania umowy.</t>
  </si>
  <si>
    <t>Gwóźdż piętowy do leczenia złamań kości piętowej lub artrodezy stawu skokowo-piętowego.Wprowadzany od strony guza piętowego , kaniulowany , prosty o przekroju okrągłym na całej długości. Wersja prawa i lewa . Anatomiczne ścięcie części bliższej. Wierzchołek gwoździa z atraumatyczną powierzchniąoporową pod kość skokową. Długość od 45mm - 60mm ze skokiem co 5mm oraz przedłużony 70mm .Średnica 10, 12mm. . W wersji krótkiej trzy otwory gwintowane . W wersji 70mm cztery otwory gwintowane oraz jeden kompresyjny o dł 5mm.Możliwość zastosowania wkrętów kompresyjnych5,0 lub 5,5mm . Połaczenie wkrętów 5,5mm stabilne kątowo. Śruby zaślepiające pozwalające na wydłużenie części bliższej gwoździa w przynajmniej 5 rozmiarach . Gniazda we wszystkich elementach blokujących typu torx.. Materiał tytan.</t>
  </si>
  <si>
    <t>Wkręty blokujące kaniulowane o średnicy 5,0mm i 5,5mm</t>
  </si>
  <si>
    <t>Zaślepki w zakresie 0-30mm</t>
  </si>
  <si>
    <t>Śruba zaślepiająca do gwoździa przedramienia</t>
  </si>
  <si>
    <t>Śruba kompresyjna do gwoździa przedramienia</t>
  </si>
  <si>
    <t>Wkręt blokujący śr. 1,5/2,7mm L-10-30mm</t>
  </si>
  <si>
    <t>Wkręt korowy samogwintujący śr.2,7mm L-10-30mm</t>
  </si>
  <si>
    <r>
      <t>Dynamiczny stabilizator biodrowy/kłykciowy. Wymagania: płyty ustalające DSB/DSK klasyczne.  Śruba kompresyjna o długości całkowitej max. 31mm. Instrumentarium umożliwiające stabilizację złamań zarówno w obrębie bliższej części kości udowej jak i obrębie międzykłykciowym,  nadkłykciowym i przezkłykciowym. Płytka ustalająca DSB - 130</t>
    </r>
    <r>
      <rPr>
        <sz val="10"/>
        <rFont val="Arial"/>
        <family val="2"/>
      </rPr>
      <t>°</t>
    </r>
    <r>
      <rPr>
        <sz val="10"/>
        <rFont val="Times New Roman"/>
        <family val="1"/>
      </rPr>
      <t xml:space="preserve"> - 135</t>
    </r>
    <r>
      <rPr>
        <sz val="10"/>
        <rFont val="Arial"/>
        <family val="2"/>
      </rPr>
      <t>°</t>
    </r>
    <r>
      <rPr>
        <sz val="10"/>
        <rFont val="Times New Roman"/>
        <family val="1"/>
      </rPr>
      <t xml:space="preserve">  4 - 12 otworowa lub płytka DSK 95</t>
    </r>
    <r>
      <rPr>
        <sz val="10"/>
        <rFont val="Arial"/>
        <family val="2"/>
      </rPr>
      <t>°</t>
    </r>
    <r>
      <rPr>
        <sz val="10"/>
        <rFont val="Times New Roman"/>
        <family val="1"/>
      </rPr>
      <t xml:space="preserve"> , 6 - 14 otworowa</t>
    </r>
  </si>
  <si>
    <t>Instrumentarium do płytek DSB/DSK w użyczenie na czas trwania umowy.</t>
  </si>
  <si>
    <t>Wkręty korowe lub łódkowate samogwintujące Ø 3,5 L-18mm -50mm</t>
  </si>
  <si>
    <t>Wkręty korowe samogwintujące Ø 4,5 L-20mm-60mm</t>
  </si>
  <si>
    <t>Wkręty gąbczaste samogwintujące Ø 6,5 L-25mm -70mm(pełny gwint)</t>
  </si>
  <si>
    <t>Wkręty gąbczaste samogwintujące Ø 6,5 L-40mm -70mm( gwint L-32mm)</t>
  </si>
  <si>
    <r>
      <t xml:space="preserve">Śruba zespalająca gąbczasta </t>
    </r>
    <r>
      <rPr>
        <sz val="10"/>
        <rFont val="Czcionka tekstu podstawowego"/>
        <family val="0"/>
      </rPr>
      <t>ø 16mm</t>
    </r>
  </si>
  <si>
    <t>Śruba zespalająca z dł. gwintu 18mm lub 27mm.</t>
  </si>
  <si>
    <t>Płytki nakretarzowe</t>
  </si>
  <si>
    <t xml:space="preserve">Wkręty kaniulowane gąbczaste samogwintujące Ø 4,5 L-20mm-70mm </t>
  </si>
  <si>
    <t xml:space="preserve">Wkręty kaniulowane korowe , samogwintujące Ø 3,5 L-20mm-70mm </t>
  </si>
  <si>
    <t xml:space="preserve">Wkręty kaniulowane gąbczaste samogwintujące Ø 3,5 L-20mm-70mm </t>
  </si>
  <si>
    <t>Wkręty kaniulowane , samogwintujące, z gwintem 16mm, Ø 5,0 L-25mm-70mm</t>
  </si>
  <si>
    <t>Wkręty kaniulowane , samogwintujące, z gwintem 32mm, Ø 5,0 L-40mm-70mm</t>
  </si>
  <si>
    <r>
      <t xml:space="preserve">Wkręty kaniulowane gąbczaste, z gwintem 16mm , </t>
    </r>
    <r>
      <rPr>
        <sz val="10"/>
        <rFont val="Calibri"/>
        <family val="2"/>
      </rPr>
      <t>Ø</t>
    </r>
    <r>
      <rPr>
        <sz val="10"/>
        <rFont val="Times New Roman"/>
        <family val="1"/>
      </rPr>
      <t>7,0 . L- 40mm - 130mm</t>
    </r>
  </si>
  <si>
    <r>
      <t xml:space="preserve">Wkręty kaniulowane z gwintem 32mm </t>
    </r>
    <r>
      <rPr>
        <sz val="10"/>
        <rFont val="Calibri"/>
        <family val="2"/>
      </rPr>
      <t>Ø</t>
    </r>
    <r>
      <rPr>
        <sz val="10"/>
        <rFont val="Times New Roman"/>
        <family val="1"/>
      </rPr>
      <t>7,0 . L -40mm - 130mm.</t>
    </r>
  </si>
  <si>
    <t>Wkręty gąbczaste,samogwintujące Ø 4,5 L-25mm-70mm</t>
  </si>
  <si>
    <t>Wkręty gąbczaste z niepełnym gwintem  Ø 4,5mm L-25mm-70mm</t>
  </si>
  <si>
    <t>Wkręty korowe Ø 4,5mm L-14mm-120mm</t>
  </si>
  <si>
    <t>Wkręty kostkowe, gąbczaste samogwintujące- trokar z niepełnym gwintem Ø 4,5mm L- 20mm-70mm</t>
  </si>
  <si>
    <t>Wkręty kostkowe gąbczaste samogwintujące Ø 4,5mm L-20mm-70mm</t>
  </si>
  <si>
    <t>Podkładki Ø 4,5x15</t>
  </si>
  <si>
    <t>Podkładki Ø 4,5x10</t>
  </si>
  <si>
    <t>Podkładki Ø 5,0x11</t>
  </si>
  <si>
    <t>Podkładki Ø 5,0x13</t>
  </si>
  <si>
    <t>Podkładki Ø 5,5x20</t>
  </si>
  <si>
    <t>Podkładki Ø 5,5x15</t>
  </si>
  <si>
    <t>Podkładki Ø 5,5x10</t>
  </si>
  <si>
    <t>Podkładki Ø 4,5x11</t>
  </si>
  <si>
    <r>
      <t xml:space="preserve">Podkładki pod wkręty </t>
    </r>
    <r>
      <rPr>
        <sz val="10"/>
        <rFont val="Calibri"/>
        <family val="2"/>
      </rPr>
      <t>Ø</t>
    </r>
    <r>
      <rPr>
        <sz val="10"/>
        <rFont val="Times New Roman"/>
        <family val="1"/>
      </rPr>
      <t>7,0  - x16</t>
    </r>
  </si>
  <si>
    <t xml:space="preserve">Płytka prosta wąska cienka w długościach 71mm,87mm i 103mm i odpowiednio 4 ,5 i  6 otworowa . Materiał stal. </t>
  </si>
  <si>
    <t>Płytka prosta rurkowa 1/2 rurki w długościach 71mm,87mm i 103mm i odpowiednio 4 ,5 i 6 otworowa</t>
  </si>
  <si>
    <t>Wiertła 3,2/180</t>
  </si>
  <si>
    <t>Wiertła 4,5/180</t>
  </si>
  <si>
    <r>
      <t xml:space="preserve">Sruby kompresyjne Herberta </t>
    </r>
    <r>
      <rPr>
        <sz val="10"/>
        <rFont val="Calibri"/>
        <family val="2"/>
      </rPr>
      <t>Ø</t>
    </r>
    <r>
      <rPr>
        <sz val="10"/>
        <rFont val="Times New Roman"/>
        <family val="1"/>
      </rPr>
      <t xml:space="preserve">2/3,0mm, </t>
    </r>
    <r>
      <rPr>
        <sz val="10"/>
        <rFont val="Calibri"/>
        <family val="2"/>
      </rPr>
      <t>Ø2,5/3,2mm, Ø3,0/4,0mm,4,0/5,0mm</t>
    </r>
  </si>
  <si>
    <t>Płytki proste wąskie o grubości 2,5 mm w długościach od 39mm - 263mm i ilości otworów odpowiednio od 2- 16 .materiał - stal.</t>
  </si>
  <si>
    <t xml:space="preserve">Rozwiertaki śródszpikowe giętkie czołowe ,  w przedziale średnic od 6mm - 13mm. </t>
  </si>
  <si>
    <t>Instrumentaria do wkrętów kompresyjnych w użyczenie na czas trwania umowy.</t>
  </si>
  <si>
    <t>Endoproteza głowy kości promieniowej. Endoproteza cementowa, modularna składana z 2 części: głowy i trzpienia. Głowa dostępna w 3 średnicach fi 20; fi 22; fi 24mm i trzech wysokościach 10, 12, 14mm. Głowa wykonana z polietylenu wysokocząsteczkowego. Trzpień kompatybilny ze wszystkimi głowami oferowanej endoprotezy, wykonany ze stopu kobaltowo-chromowego o przekroju kwadratu z kołnierzem spełniającym rolę ogranicznika. Obie części endoprotezy (głowa i trzpień) połączone na zasadzie przegubu kulistego, umożliwiając głowie endoprotezy ruchy rotacyjne o kat 15° w stosunku do długiej osi trzpienia zarówno do góry jak i do dołu. W sumie pełny zakres ruchu odchylenia na boki głowy endoprotezy powinien wynosić 30°. Wymagania: trzpień standardowy prosty oraz dodatkowo trzpień kątowy pozwalający na rekonstrukcyjne zespolenie. Trzpień kątowy odgięty od osi protezy o kąt 15°. Głowa endoprotezy ma posiadać zewnętrzną powierzchnię uwypukloną do kontaktu z wklęsłą powierzchnią stawową wcięcia promieniowego kości łokciowej. Od góry natomiast ma być wklęsła do kontaktu z wypukłą powierzchnią główki kości ramiennej. Ruchu głowy endoprotezy w stosunku do trzpienia ma zapewniać automatyczne ustawianie się głowy implantu w stosunku do główki kości ramiennej i wcięcia promieniowego kości łokciowej, zmniejszając siły nacisku i siły tarcia systemu głowa endoprotezy – główka kości ramiennej. Modułowa konstrukcja implantu powinna umożliwiać w pierwszej kolejności zaimplantowane trzpienia a następnie głowy endoprotezy o odpowiednim rozmiarze.</t>
  </si>
  <si>
    <t>Instrumentarium wraz z implantami na zabieg pod zamówienie.</t>
  </si>
  <si>
    <t>Gwoździe elastyczne dla dzieci o średnicy 1,5mm,2,0mm,2,5mm,3,0mm3,5mm,4,0mm o dł 440mm . Materiał - tytan.</t>
  </si>
  <si>
    <t>Instrumentarium do gw elastycznych w użyczenie na czas trwania umowy</t>
  </si>
  <si>
    <t xml:space="preserve">Wiertła L - 150mm , o średnicy od 2,0mm - 2,8mm </t>
  </si>
  <si>
    <t>Wiertła L - 180mm , o średnicy od 3,2mm - 3,7mm</t>
  </si>
  <si>
    <t>Wiertła L- 180mm - 300mm o średnicy 3,2mm - 6,5mm</t>
  </si>
  <si>
    <t>Filtry do kontenerów</t>
  </si>
  <si>
    <t>Zestaw do szycia łąkotki technika all-inside. System składający się z dwóch implantów PEEK, połączonych za pomocą polietylenowego, niewchłanialnego, wzmocnionego szwu 2-0. Szew posiada samozaciskowy węzeł umożliwiający zmniejszanie dystansu pomiędzy implantami. Implanty załadowane są rzędowo w pojedynczą, półotwartą, jednorazową igłę. Igła z podziałką posiada regulowany ogranicznik zabezpieczający jej zbyt głębokie wbicie w łąkotkę. Implanty wypychane są z igły poza jamę stawu za pomocą pierścieniowego spustu na rękojeści z jednoczesnym sygnałem dźwiękowym. Kąty zagięcia igieł : 0, 12, 27 stopni.</t>
  </si>
  <si>
    <t xml:space="preserve">Płytka z  8 otworami wykonana ze stopu tytanu o kształcie prostokąta z zaokrąglonymi bokami o dł. 12mm na stałe połączona z grubą pętlą chroniącą przeszczep, z nici niewchłanialnej UHMWP, pozwalającą na zawieszenie przeszczepu w kanale udowym  oraz z nici do przeciągnięcia implantu na zewnętrzną korówkę. System pdwóch pętli do podciągnięcia przeszczepu  musi posiadać możliwość redukcji długości pętli w zakresie 90 mm - 10  mm za pomocą jednej ręki. Implant wstępnie załadowany na kartonik, ułatwiający założenie przeszczepu. </t>
  </si>
  <si>
    <t>Sterylny, okrągły, tytanowy guzik, o średnicy 15 i 17 mm, przeznaczony do mocowania piszczelowego w rekonstrukcji więzadła krzyżowego przedniego.</t>
  </si>
  <si>
    <t>Sterylna, biowchłanialana interferencyjna śruba z polimeru PLA z hydroksyapatytem ( HA) o średniach 7- 12 mm i długościach 20-25-30-35mm, w tym również lewoskrętne. Kaniulacja 1,5 mm.</t>
  </si>
  <si>
    <t>Wiertło kaniulowane o średnicy 4.5 mm</t>
  </si>
  <si>
    <t xml:space="preserve">Trzpień  bezcementowy, wykonany  ze  stopu tytanu, posiadający na swojej powierzchni w części dystalnej pionowe ożebrowanie oraz  poziome w części przynasadowej zapewniając bardzo  dobrą  stabilizację  trzpienia,  jednocześnie zapobiegając jego rotacji.  Trzpień napylony na całej długości podwójna warstwą: czystego tytanu o grubości 300 micronów oraz  hydroksyapatytu o grubości 80 micronów ( napylenie techniką vacum-plasma-spray).  Trzpień  w wersji standard  o kącie CCD 135 ° oraz  lateralizowany  o kącie 127°, offset  6 mm, konus 12/14,  w 12   rozmiarach,  zmiana   offsetu  i  dł. szyjki  wraz  ze  wzrostem  rozmiaru,           </t>
  </si>
  <si>
    <t xml:space="preserve">Trzpień  bezcementowy,  krótki , wykonany  ze  stopu  tytanu ( Tytan- Aluminium-Niob   Ti-Al-Nb ),  trzpień  na  całej  długości  napylony podwójną  porowatą  warstwą: tytanowu o grubości 300 micronów i hydroksyapatytu  o grubości 80 micronów ( napylenie  techniką  vacum-plasma-spray). Trzpień  standardowy  o kącie CCD 135 ° oraz  lateralizowany  o kącie 127°, offset  6 mm, konus 12/14, w co najmniej ośmiu  rozmiarach  w  każdej wersji,  zmiana  offsetu  i  dł. szyjki  wraz  ze  wzrostem  rozmiaru,  pionowe  ożebrowanie  w  części  dalszej i  poziome w części  bliżej  zapewniającą stabilizację  trzpienia, zapobiegając jego  rotacji.                                                                                                                             </t>
  </si>
  <si>
    <t>Szyjka  eliptyczna,  wykonana  ze  stopu   Co-Cr  , może  być   z  pokryciem  antyalergicznym TiNbN   -  BIOLOY , szyjka  prosta  w  trzech  długościach , szyjka  do  korekty  Varus/Walgus  nachylona  pod  kątem  5° lub  10 °  w  dwóch  długościach, korekta   Ante/ Retrowersja   kąt  szyjki  20 ° również  w  dwóch  długościach , 16  możliwych  konfiguracji. System musi posiadać   szyjkę do  bioder  dysplastycznych.</t>
  </si>
  <si>
    <t>Głowa metalowa wykonana z CoCr , głowy o średnicy 28 , 32, 36 mm w 4 dł. szyjki, opcjonalnie głowy fi 22mm w 3 dł. szyjki</t>
  </si>
  <si>
    <t>Głowa ceramiczna z ceramiki nowej generacji o wzrastających rozmiarach 28,32,36 i 40 mm w zależności od rozmiaru panewki, głowy fi 28mm w 3 dł. szyjki, głowy 32-36-40 w 4 dł. szyjki</t>
  </si>
  <si>
    <t>Panewka b/cementowa typu pressfit, wykonana ze stopu  tytanu napylona warstwą czystego tytanu oraz hydroksyapatytu metodą plasma spray, hemisferyczna. Wnętrze panewki w 1/3 wysokości wyposażone jest w system do stabilizacji wkładki. Dostępna od rozmiaru 44 do 70mm, skok co 2 mm, Panewka posiada od rozmiaru 48 do 70,  3 otwory na śruby, zamknięte zaślepkami.</t>
  </si>
  <si>
    <t>Centralna zaślepka do panewki.</t>
  </si>
  <si>
    <t>Wkład panewkowy wykonany z polietylenu UHMWPE o ultra wysokiej masie cząsteczkowej bez stearynianu wapnia dla głów o  średnicy 28,32,36 i 40mm.</t>
  </si>
  <si>
    <t xml:space="preserve">Wkład panewkowy wykonany z ceramiki nowej generacji dla głów o średnicy 32,36mm, opcjonalnie dla głów fi 40mm </t>
  </si>
  <si>
    <t>Śruby panewkowe wykonane z  tytanu do mocowania panewki w rozmiarach od 20 do 60mm, skok co 5 mm</t>
  </si>
  <si>
    <t>1. Dostawca zobowiązuje się do dostarczenia instrumentarium do dostępów małoinwazyjnych, w tym dedykowanego do dostępu przedniego</t>
  </si>
  <si>
    <t>2. Czas uzupełnienia implantów - 24 godziny</t>
  </si>
  <si>
    <t>3. Dostawca zobowiązuje się do dostarczenia napędu do roziertaków panewkowych i piły oscylacyjnej</t>
  </si>
  <si>
    <t xml:space="preserve">Część udowa cementowana anatomiczna lewa/prawa, z możliwością ustawienia zewnętrznej rotacji od 0 do 6 stopni dostępna w 7 rozmiarach dla każdej ze stron, wykonana ze stopu CoCr. Możliwośc zastosowania podkładki udowej tylnej, dystalnej i L-wedge (dystalna i tylna w jednym) do elementu udowego pierwotnego oraz wkładki polietylenowej półzwiązej (CC). </t>
  </si>
  <si>
    <t>Część udowa cementowana anatomiczna lewa/prawa, z możliwością ustawienia zewnętrznej rotacji od 0 do 6 stopni dostępna w 7 rozmiarach dla każdej ze stron, ze stopu ZrNb, którego zewnętrzna warstwa została przekształcona w ceramikę, przeznaczona dla pacjentów uczulonych na metal. Możliwośc zastosowania podkładki udowej tylnej, dystalnej i L-wedge (dystalna i tylna w jednym) do elementu udowego pierwotnego oraz wkładki polietylenowej półzwiązej (CC).</t>
  </si>
  <si>
    <t>Taca piszczelowa tytanowa anatomiczna lewa/prawa dostępna w 8 rozmiarach dla każdej ze stron, gładko polerowana ze specjalnym mechanizmem zatrzaskowym umożliwiająca zastosowanie trzpienia i podkładki połowiczej.</t>
  </si>
  <si>
    <t xml:space="preserve">Przedłużki rewizyjne piszczelowe w 2 długościach 100 mm i 150 mm o średnicach dla 100 mm od 10 mm do 24 mm co 2 mm oraz dla 150 mm od 10 mm do 16 mm co 2 mm. </t>
  </si>
  <si>
    <t xml:space="preserve">Podkładki tytanowe połowicze montowane za pomocą cementu kostnego do pierwotnych tac piszczelowych niezbędne do wykonania trudnych pierwotnych procedur ortopedycznych. Dostępne w grubościach 10 mm i 15 mm. </t>
  </si>
  <si>
    <t xml:space="preserve">Podkładki udowe rewizyjne - tytanowe, dystalne, tylne lub łączone "L", mocowane do komponentu udowego za pomoc śruby. </t>
  </si>
  <si>
    <t>Endoproteza jednoprzedziałowa stawu kolanowego w wersji przyśrodkowej i pobocznej.
Komponent udowy ze stopu CoCr w minimum 5 rozmiarach.
Komponent piszczelowy anatomiczny ze stopu CoCr w minimum 7 rozmiarach. Możliwość użycia wersji bezcementowej oraz wersji ze stopu TiNbN (antyalergicznej).
Wkładka stawowa polietylenowa w minimum 7 grubościach. Wkładka anatomiczna ruchoma poruszająca się swobodnie pomiędzy komponentem udowym i piszczelowym. Dostępna wersja antyalergiczna</t>
  </si>
  <si>
    <t>Endoproteza stawu kolanowego jednoprzedziałowa</t>
  </si>
  <si>
    <t>2. Dostawca zobowiązuje się do cyklicznych szkoleń w zakresie endoprotezoplastyki stawu biodrowego z wykorzystaniem dostarczanego sprzętu</t>
  </si>
  <si>
    <t>Zestaw do szycia łąkotki</t>
  </si>
  <si>
    <t>Drut Kirschnera  L 310   fi 1,5</t>
  </si>
  <si>
    <t>Drut Kirschnera  L 380   fi 2,2</t>
  </si>
  <si>
    <t>Drut Kirschnera  L 380   fi 2,4</t>
  </si>
  <si>
    <t>Drut Kirschnera  L 380   fi 3,0</t>
  </si>
  <si>
    <t>4. Dostawca zobowiązuje się do minimum 2  szkoleń praktycznych w zakresie endoprotezoplastyki stawu biodrowego w ośrodkach referencyjnych lub na preparatach nieutrwalonych</t>
  </si>
  <si>
    <t>Element proksymalny</t>
  </si>
  <si>
    <t>Element dystalny</t>
  </si>
  <si>
    <t>Śruba łącząca</t>
  </si>
  <si>
    <t xml:space="preserve">Przedłużka dająca możliwość dodatkowego wydłużenia o 30mm (o średnicy 20 i 22mm), łączona długą śrubą.
</t>
  </si>
  <si>
    <t xml:space="preserve">3. Dostawca zobowiązuje się do dostarczenia nepędu z piłą posuwisto-zwrotną </t>
  </si>
  <si>
    <t>Wkładka polietylenowa uniwersalna o minimum 5 grubościach, przy czym najniższa o grubości nie większej niż 9 mm a najwyższa o grubości nie większej niż 18 mm w wersji CR oraz min 2 dodatkowych grubościach, do 25 mm w wersji PS i CR</t>
  </si>
  <si>
    <t>Mieszalnik</t>
  </si>
  <si>
    <t>Membrana zarejstrowana w leczeniu ubytków chrzęstnych oraz chrzęstno-kostnych, stanowiąca podłoże dla mezenchymalnych komórek macierzystych ludzkiego szpiku kostnego oparta na kwasie hialuronowym. Powierzchnia jednostkowej membrany – 2cm x 2 cm, grubość 2mm.</t>
  </si>
  <si>
    <t xml:space="preserve">Materiał kościozastępczy płynny z podajnikiem. Substytut kostny składający się z bioprzebudowywalnego, niskotemperaturowego, nietoksycznego oraz bezzapachowego cementu kostnego, w pełni resorbowalnego, o składzie: 40% hydroksyapatytu, 60% siarczanu wapnia oraz z zestawu mieszalników i podajników, przeznaczony do wypełnienia ubytków kostnych. Maksymalna temperatura podczas formowania nie większa niż 40°C. Wytrzymałość na ściskanie powinna być zbliżona do parametrów kości gąbczastej ( tj. około 5-8 MPa). Czas tężenia nie dłuższy niż 20-25 min. Objętości, 5 ml, 10 ml, 18 ml. Możliwość wyboru substytutu z antybiotykiem (genamecyną lub vankomecyną). </t>
  </si>
  <si>
    <t>Cement bioprzebudowywalny – pojemność 5 ml</t>
  </si>
  <si>
    <t>Cement bioprzebudowywalny – pojemność 10 ml</t>
  </si>
  <si>
    <t>Cement bioprzebudowywalny – pojemność 18 ml</t>
  </si>
  <si>
    <t xml:space="preserve">Cement bioprzebudowywalny z antybiotykiem G/V– pojemność 10 ml </t>
  </si>
  <si>
    <t xml:space="preserve">Igły do podawania o różnej długości i grubości </t>
  </si>
  <si>
    <t>Jednorazowy system naprawy łąkotki, umożliwiający  naprawę uszkodzeń poprzez umieszczenie stabilizującego obwodowego szwu kompresyjnego wokół uszkodzenia. ​Szew ma zapewniać anatomiczną redukcję i równomierną kompresję krawędzi rozerwania/ uszkodzenia łąkotki. Niski profil 1,6 mm zapewniający dojście do ciasnych przestrzeni w stawie. Niski profil 1,6 mm zapewniający dojście do ciasnych przestrzeni w stawie. Zakrzywiona górna szczęka z tępą końcówka oraz specjalnie zakrzywiona igła śródstawowa w celu zapobiegania uszkodzenia chrząstki w trakcie zabiegu. Urządzenie umożliwia naprawę uszkodzeń radialnych, horyzontalnych oraz uszkodzonego korzenia łąkotki. Urządzenie posiada możliwość załadowania dodatkowych nici w trakcie zabiegu. Wymagane rozmiary nici- 2-0 lub 0.</t>
  </si>
  <si>
    <t>Zestaw do szycia łąkotki technika all-inside. System składający się z dwóch implantów PEEK, połączonych za pomocą polietylenowego, niewchłanialnego, wzmocnionego szwu 2-0. Szew posiada samozaciskowy węzeł umożliwiający zmniejszanie dystansu pomiędzy implantami. Implanty załadowane są rzędowo w pojedynczą, półotwartą, jednorazową elastyczną igłę.Igła z podziałką posiada regulowany ogranicznik zabezpieczający jej zbyt głębokie wbicie w łąkotkę. Implanty wypychane są z igły poza jamę stawu za pomocą pierścieniowego spustu na rękojeści z jednoczesnym sygnałem dźwiękowym.. Dostępne dwa rodzaje rekojeści- zagięta i odwrotnie zagięta. Igła posiada możliwość  mechanicznego wygięcia w górnej częsci do 35% a w dolnej części do 80%. W zestawie z rękojeścią wymagany aplikator do doginania igły oraz jednorazowa półkaniula</t>
  </si>
  <si>
    <t>Gładka taśma chirurgiczna, która w porównaniu z tradycyjną nicią chirurgiczną nr 2 daje o 75% większy kontakt między ścięgnem a kością, jednocześnie oferując istotnie niższy poziom bardziej równomiernie rozłożonego nacisku. Do zabiegów bezwęzłowych, jak i do zbiegów wymagających wiązania węzła.  Sterylna, pakowana pojedyńczo, w opakowaniach zbiorczych po 6 szt. Długość 38"( 95 cm).</t>
  </si>
  <si>
    <t>Ładunek do systemu naprawy łąkotki,umożliwiający  naprawę uszkodzeń poprzez umieszczenie stabilizującego obwodowego szwu kompresyjnego wokół uszkodzenia w rozmiarze nici 0</t>
  </si>
  <si>
    <t>Ładunek do systemu naprawy łąkotki,umożliwiający  naprawę uszkodzeń poprzez umieszczenie stabilizującego obwodowego szwu kompresyjnego wokół uszkodzenia w rozmiarze nici 2-0</t>
  </si>
  <si>
    <t>ACL</t>
  </si>
  <si>
    <t xml:space="preserve">Drut kierunkowy, wiercący o średnicy 2.4 mm x 381 mm z oczkiem </t>
  </si>
  <si>
    <t xml:space="preserve">Nakładka rewizyjna służąca do zabiegów rewizyjnych </t>
  </si>
  <si>
    <t>Instrumentarium</t>
  </si>
  <si>
    <t>System do płukania kolana typu Pulslavage</t>
  </si>
  <si>
    <t xml:space="preserve">Mieszalnik </t>
  </si>
  <si>
    <t>Mieszalnik do cementu</t>
  </si>
  <si>
    <t xml:space="preserve"> Dostawca zobowiązuje się do minimum 2  szkoleń praktycznych w zakresie endoprotezoplastyki stawu biodrowego w ośrodkach referencyjnych lub na preparatach nieutrwalonych</t>
  </si>
  <si>
    <t>UWAGA</t>
  </si>
  <si>
    <t>38.</t>
  </si>
  <si>
    <t>39.</t>
  </si>
  <si>
    <t>40.</t>
  </si>
  <si>
    <t>41.</t>
  </si>
  <si>
    <t>42.</t>
  </si>
  <si>
    <t>43.</t>
  </si>
  <si>
    <t>44.</t>
  </si>
  <si>
    <t>45.</t>
  </si>
  <si>
    <t>46.</t>
  </si>
  <si>
    <t>47.</t>
  </si>
  <si>
    <t>48.</t>
  </si>
  <si>
    <t>49.</t>
  </si>
  <si>
    <t>1. Dostawca zobowiązuje się do minimum 2  szkoleń praktycznych w zakresie endoprotezoplastyki stawu biodrowego w ośrodkach referencyjnych lub na preparatach nieutrwalonych</t>
  </si>
  <si>
    <t>Wkręty kaniulowane</t>
  </si>
  <si>
    <t>Panewka rewizyjna wykonana w całości z tantalu o budowie i strukturze gąbczastej dla pełnego przeniknięcia autogenicznego materiału dla zapewnienia stabilizacji oraz pełnej przebudowy. Panewka  w   rozmiarach od 48-80mm ze skokiem co 2mm, wielootworowa</t>
  </si>
  <si>
    <t>Wkładka XLPE panewkowe z polietylenu cross-link neutralne lub z nachyleniem 10º dla średnicy głowy 28, 32, 36</t>
  </si>
  <si>
    <t>Augment  do uzupełnienia stropu,   tantalowe  elementy uzupełniające ubytki stropu w 6 średnicach (50, 54, 58, 62, 66 i 70mm) i 4 wysokościach/grubościach (10, 15, 20 i 30mm)</t>
  </si>
  <si>
    <t>Łaty  do dna panewki 26, 32, 36 mm wykonane z tantalu</t>
  </si>
  <si>
    <t>Protezy  kolumny miednicy  miednicy w 4 rozmiarach 54 i 58 mm prawe i lewe wykonana z tantalu</t>
  </si>
  <si>
    <t>Podkładki  do augmentów 5, 10,15° wykonane z tantalu</t>
  </si>
  <si>
    <t>Śruba panewkowa tytanowa średnica  6,5 mm o długościach 15-80mm</t>
  </si>
  <si>
    <t>Kosze rewizyjne  wykonane z tytanu rekonstrukcyjne anatomiczne (prawy, lewy) po 10 rozmiarów każdy 48-68 mm</t>
  </si>
  <si>
    <t>Płyta  do osteotomii otwierającej sześciootworowa prawa/lewa</t>
  </si>
  <si>
    <t xml:space="preserve">Płyta do osteotomii otwierającej ośmiootworowa prawa/lewa </t>
  </si>
  <si>
    <t>Płyta do jednoczasowej rekonstrukcji ACL bez otworu pod endobutton prawa/lewa</t>
  </si>
  <si>
    <t>Płyta do jednoczasowej rekonstrukcji ACL z otworem pod endobuton prawa/lewa</t>
  </si>
  <si>
    <t>Śruba samogwintująca</t>
  </si>
  <si>
    <t>Śruba korowa</t>
  </si>
  <si>
    <t>Płyta do osteotomii zamykającej czterootworowa boczna prawa/lewa, przyśrodkowa prawa/lewa</t>
  </si>
  <si>
    <t>Śruba samogwintująca do płyt do osteotomii zamykającej</t>
  </si>
  <si>
    <t>Śruba korowa do płyt do osteotomii zamykającej</t>
  </si>
  <si>
    <t>Płyta do osteotomii uda przyśrodkowa zamykająca prawa/lewa dziewięciootworowa</t>
  </si>
  <si>
    <t>Płyta do osteotomii uda boczna otwierająca prawa/lewa dziewięciootworowa</t>
  </si>
  <si>
    <t>Instrumentarium oraz implanty dostarczane na zabieg. Zamówienie min.48h przed zabiegiem</t>
  </si>
  <si>
    <t xml:space="preserve"> Dostawca zobowiązuje się do minimum dwóch szkoleń praktycznych w ośrodkach referencyjnych z wykorzystaniem dostarczanego sprzętu</t>
  </si>
  <si>
    <t>Wkręt blokujący ø5,0 z gniazdem typu torx , L -30mm - 90mm</t>
  </si>
  <si>
    <t>Wkręt blokujący ø5,5 z gniazdem typu torx , L -30mm - 90mm</t>
  </si>
  <si>
    <t>Endoproteza cementowa całkowita stawu kolanowego</t>
  </si>
  <si>
    <t xml:space="preserve">Element udowy anatomiczny, cementowany w opcji z zachowaniem lub wycięciem PCL, kompatybilny z wkładka typu „fixed bearing”. Minimum w 6 rozmiarach. Pośredni rozmiar elementu udowego, opcjonalnie ze zmniejszonym wymiarem przyśrodkowo-bocznym. Stop CoCr. Element piszczelowy cementowany, kompatybilny z wkładką typu „fixed bearing”, minimum w 6 rozmiarach, tytanowy. Wkładka polietylenowa typu „fixed bearing”mocowana zatrzaskowo na obwodzie w opcji z zachowaniem lub usunięciem PCL. Polietylen wysokiej gęstości „cross-link”, w grubościach 8, 10, 12,5, 15, 17,5 mm dla każdego z rozmiarów. , oraz wkładka umozliwiajaca półzwiazanie protezy oraz trzpienie piszczelowe w długościach 30 i 60 mm cementowane. </t>
  </si>
  <si>
    <t>komponent udowy</t>
  </si>
  <si>
    <t>komponent piszczelowy</t>
  </si>
  <si>
    <t>wkładka</t>
  </si>
  <si>
    <t>trzpienie piszczelowe</t>
  </si>
  <si>
    <t xml:space="preserve">Element udowy anatomiczny, do implantacji bezcementowej, w opcji z zachowaniem lub wycięciem PCL, kompatybilny z wkładka typu „mobile bearing”. Minimum w 6 rozmiarach. Stop CoCr pokryty porowatym tytanem. Element piszczelowy do implantacji bezcementowej, kompatybilny z wkładką typu „mobile bearing”, minimum w 6 rozmiarach, z trzpieniem posiadającym skrzydełka antyrotacyjne. Stop CoCr z wysoce polerowaną powierzchnią górną i pokrytą porowatym tytanem powierzchnią dolną. Wkładka polietylenowa typu „mobile bearing” ze stozkowatym trzpieniem stanowiacym środek rotacji wkładki, w opcji CR i PS, w 8 rozmiach grubości. Polietylen wysokiej gęstości „cross-link”, w grubościach 10, 12,5, 15, 17,5, 20, 22,5, mm dla każdego z rozmiarów. </t>
  </si>
  <si>
    <t>ostrze piły kompatybilne do napędu</t>
  </si>
  <si>
    <t>ENDOPROTEZA REWIZYJNA Z WKŁADKĄ ZATRZASKOWĄ</t>
  </si>
  <si>
    <t>Element udowy anatomiczny protezy stawu kolanowego cementowego z wycięciem PCL, kompatybilny z cementowym elementem piszczelowym oraz z wkładą typu ''mobile bearing''i ''fixed bearing'' protezy w rozmiarach 2;3;4;5; Stop CoCr</t>
  </si>
  <si>
    <t>element piszczelowy stawu kolanowego cenentowy kompatybilny z elementem udowym oraz wkładką typu 'fixed bearing", protezy w rozmiarach 2;3;4;5. Stop tytanowy lub do wyboru śródoperacyjnie Element piszczelowy stawu kolanowego cementowy kompatybilny z wkładka typu 'mobile bearing'', trzpień protezy posiada skrzydełka antyrotacyjne, protezy w rozmiarach 2;2,5;3;4;5;6. Stop CoCr z wysoce polerowana powierzchnią górną</t>
  </si>
  <si>
    <t>Wkładka polietylenowa typu ''mobile bearing'',mocowana zatrzaskowo na obwodzie w opcji z wycięciem PCL. Polietylen wysokiej gestości ''cross-link'', w grubosciach; 10mm, 12,5mm, 15mm,17,5mm, 20mm, 25mm, 30mm, dla każdego z rozmiarów.Opcjonalnie wkładka umozliwiająca półzwiazanie protezy, lub do wyboru śródoperacyjnie wkładka polietylenowa typu ''mobile bearing'' ze stozkowym trzpieniem stanowiacym środek rotacji wkładki w opcji z zachowaniem lub wycieciem PCL, w grubosciach ; 10mm, 12,5mm, 15mm, 17,5mm, 20mm, 22,5mm, 25mm, 30mm dla wszystkich rozmiarów.</t>
  </si>
  <si>
    <t>Trzpień przedłuzający 75mm, 115mm, 150mm uniwersalny bezcementowy zapobiegajacy rotacji.</t>
  </si>
  <si>
    <t>Podkładki udowe wyrównawcze dystalne w grubościach 4mm, 8mm, 12mm, 16mm i tylnie w grubosciach 4mm i 8 mm.</t>
  </si>
  <si>
    <t>Kołnierz udowy bezcementowy w 5 rozmiarach uzupełniający ubytki kostne wewnatrz przynasady</t>
  </si>
  <si>
    <t>adapter 5 i 7 koslawości umozliwiajacy zastosowanie kołnierzy i trzpieni jednoczesnie</t>
  </si>
  <si>
    <t>Śruba mocujaca adapter neutralna 0, lub offset 2</t>
  </si>
  <si>
    <t>podkładki piszczelowe wyrównawcze 10 i 15 mm lub kliny uzupełniajace 10 i 20.</t>
  </si>
  <si>
    <t>ENDOPROTEZA REWIZYJNA Z WKŁADKĄ ROTACYJNĄ I REKAWAMI PRZYNASADOWYMI</t>
  </si>
  <si>
    <t>Element udowy anatomiczny protezy stawu kolanowego cementowy z wycięciem PCL kompatybilny z cementowym elementem piszczelowym oraz z wkładką typu ''mobile bearing'' i ''fixed bearing'', protezy w rozmiarach 2;3;4;5. stop CoCr</t>
  </si>
  <si>
    <t>Element piszczelowy stawu kolanowego cementowy kompatybilny z cementowym elementem udowym oraz wkładką typu ''mobile bearing'', protezy w rozmiarach 2;2,5;3;4;5. stop CoCr z wysoce polerowana powierzchnią górną.</t>
  </si>
  <si>
    <t>Wkładka polietylenowa typu ''mobile bearing'', tylnie stabilizowana. Polietylen wysokiej gestości ''cross-link'', w rozmiarach ; 10mm,12,5mm, 15mm,17,5mm, 20mm, 22,5mm, 25mm, 30mm.</t>
  </si>
  <si>
    <t>Trzpień przedłuzający 75mm, 115mm, 150mm, uniwersalny zapobiegajacy rotacji.</t>
  </si>
  <si>
    <t xml:space="preserve">Podkładki udowe wyrównawcze dystalne w grubościach 4mm, 8mm, 12mm, 16mm, i tylnie w grubościach 4mm, 8mm, </t>
  </si>
  <si>
    <t>Kołnierz udowy bezcementowy w 5-ciu rozmiarach uzupełniajacy ubytki kostne wewnatrz przynasady</t>
  </si>
  <si>
    <t>Adapter 5 i 7 koślawości umozliwiajacy zastosowanie kołnierzy i trzpieni jednocześnie.</t>
  </si>
  <si>
    <t>Śruba mocująca adapter neutralna 0, lub offset 2.</t>
  </si>
  <si>
    <t xml:space="preserve">1. </t>
  </si>
  <si>
    <t xml:space="preserve">2. </t>
  </si>
  <si>
    <t xml:space="preserve">3. </t>
  </si>
  <si>
    <t xml:space="preserve">4. </t>
  </si>
  <si>
    <t xml:space="preserve">5. </t>
  </si>
  <si>
    <t xml:space="preserve">6. </t>
  </si>
  <si>
    <t xml:space="preserve">7. </t>
  </si>
  <si>
    <t xml:space="preserve">8. </t>
  </si>
  <si>
    <t>ENDOPROTEZA REWIZYJNA Z ELEMENTAMI ZAWIASOWYMI</t>
  </si>
  <si>
    <t>Element udowy anatomiczny Prawy i Lewy w 3 rozmiarach z możliwością zamocowania bezcementowych kołnierzy udowych niwelujących ubytki przynasadowe kości udowej w 5 rozmiarach z możliwością mocowania trzpieni przedłużających w długościach 100 i 150 mm, o 6 średnicach 11-17mm w wersjach prostych i zagiętych. Materiał: stop CrCo.</t>
  </si>
  <si>
    <t>Klin udowy 5mm i 10 mm grubości.</t>
  </si>
  <si>
    <t>Wkładka polietylenowa rotacyjna o wzmocnionej odporności na działające siły przez zastosowanie metalowego rdzenia, stabilizowana z możliwością związania protezy do systemu zawiasowego poprzez użycie metalowego pinu, w 3 rozmiarach i 5 grubościach od 12 do 31 mm dla każdego rozmiaru.</t>
  </si>
  <si>
    <t xml:space="preserve">Membrana dwuwarstwowa,
kolagenowa, biodegradowalna do wypełniania i napraw ubytków chrzęstnych. Kolagen typu I i III pochodzenia wieprzowego. Warstwa dolna o luźnej strukturze włókien kolagenowych a warstwa górna o strukturze zbitej oznaczona piktogramem. Membrana posiada wymiary min. 20x30mm +/- 1% skuteczność potwierdzona min 9 letnimi badaniami klinicznymi w rekonstrukcji chrząstki stawowej. W zestawie aluminiowy szablon do odwzorowania kształtu i rozmiaru ubytku.
</t>
  </si>
  <si>
    <t xml:space="preserve">Zamawiający oczekuje aby na czas trwania umowy przetargowej dostawca użyczył inserter do zabiegów szycia łąkotki z użyciem w/w bioimplantu.
Specjalistyczne kleszcze, umożliwiające trwałe nadanie membranie kolagenowej pożądanego ułożenia, a następnie wprowadzenie tak uformowanej struktury przez port artroskopowy i precyzyjne umiejscowienie jej na łąkotce.
</t>
  </si>
  <si>
    <t>Element udowy ze stopu ZrNb</t>
  </si>
  <si>
    <t>Część udowa anatomiczna lewa/prawa, dostępna w 9 rozmiarach dla każdej ze stron, wykonana ze stopu CoCr lub ze stopu ZrNb, którego zewnętrzna warstwa została przekształcona w ceramikę, przeznaczona dla pacjentów uczulonych na metal. Budowa komponentów umożliwia ruch kolana analogiczny do kolana naturalnego, włączając w to mechanizm blokowania kolana w pełnym wyproście, medial pivot i translację tylną kłykci podczas zginania.  Endoproteza odwzorowująca kolano anatomiczne dzięki asymetrycznym kłykciom udowym, asymetrycznej wkładce i asymetrycznej  tacy piszczelowej.</t>
  </si>
  <si>
    <t>Element piszczelowy - Taca piszczelowa tytanowa anatomiczna lewa/prawa dostępna w 8 rozmiarach dla każdej ze stron, umożliwiająca zastosowanie trzpienia.</t>
  </si>
  <si>
    <t xml:space="preserve">Wkład – Wkładka polietylenowa anatomiczna lewa/prawa o grubościach: 9, 10, 11, 12, 13, 15 i 18 mm sterylizowana w EtO. Oferowana w wersji z zachowaniem i wycięciem więzadła PCL. </t>
  </si>
  <si>
    <t xml:space="preserve"> Dostawca zobowiązuje się do minimum 1  szkolenia praktycznego w zakresie endoprotezoplastyki stawu biodrowego w ośrodkach referencyjnych lub na preparatach nieutrwalonych</t>
  </si>
  <si>
    <t>Cement z gentamycyną 20g lub 40 g</t>
  </si>
  <si>
    <t xml:space="preserve"> Dostawca zobowiązuje się do minimum 2  szkoleń praktycznych w zakresie endoprotezoplastyki stawu barkowego w ośrodkach referencyjnych lub na preparatach nieutrwalonych</t>
  </si>
  <si>
    <t xml:space="preserve"> Dostawca zobowiązuje się do minimum 2  szkoleń praktycznych w zakresie artroskopii kolana w ośrodkach referencyjnych lub na preparatach nieutrwalonych</t>
  </si>
  <si>
    <t xml:space="preserve"> Dostawca zobowiązuje się do minimum 2  szkoleń praktycznych w zakresie endoprotezoplastyki stawu kolanowego w ośrodkach referencyjnych lub na preparatach nieutrwalonych</t>
  </si>
  <si>
    <t xml:space="preserve"> Dostawca zobowiązuje się do minimum 1  szkolenia praktycznego w zakresie rekonstrukcji chrząstki w ośrodkach referencyjnych lub na preparatach nieutrwalonych</t>
  </si>
  <si>
    <t xml:space="preserve"> Dostawca zobowiązuje się do minimum 1 szkolenia praktycznego w ośrodkach referencyjnych z wykorzystaniem dostarczanego sprzętu</t>
  </si>
  <si>
    <t xml:space="preserve"> Dostawca zobowiązuje się do minimum jednego szkolenia praktycznego w ośrodkach referencyjnych z wykorzystaniem dostarczanego sprzętu</t>
  </si>
  <si>
    <t xml:space="preserve"> Dostawca zobowiązuje się do minimum 1  szkolenia praktycznego w zakresie endoprotezoplastyki stawu kolanowego w ośrodkach referencyjnych lub na preparatach nieutrwalonych</t>
  </si>
  <si>
    <t>UWAGA: WARUNKIEM  ZŁOŻENIA OFERTY W TYM ZADANIU JEST WYDZIERŻAWIENIE I UTWORZENIE BANKU IMPLANTÓW</t>
  </si>
  <si>
    <t xml:space="preserve"> Endoprotezoplastyka całkowita stawu kolanowego</t>
  </si>
  <si>
    <t xml:space="preserve"> płytki HTO</t>
  </si>
  <si>
    <t>Gwóźdź śródszpikowy ramienny, blokowany, tytanowy. Gwóźdź kaniulowany z ugięciem lateralnym w części bliższej. Możliwość implantacji retrograde i antegrade. Możliwość wielopłaszczyznowego blokowania dystalnego. Możliwość zastosowania śruby spiralnej przy blokowaniu proksymalnym. Instrumentarium z możliwością śródoperacyjnej kompresji odłamów. Gwóźdź w rozmiarze - 150mm oraz od 190mm do 320mm z przeskokiem, co 10mm. Średnica gwoździa: 7.0mm, 9.0mm, 11.0mm.</t>
  </si>
  <si>
    <t>śruba blokująca samogwintująca, z gniazdem gwiazdkowym, średnica 4.0mm w długości  : od 18mm do 60mm z przeskokiem, co 2mm.</t>
  </si>
  <si>
    <t>śruba spiralna w długości  od 32mm do 54mm z przeskokiem, co 2mm.</t>
  </si>
  <si>
    <t>zaślepki kaniulowane o przedłużeniu: 0mm, 5mm, 10mm, 15mm.</t>
  </si>
  <si>
    <t>Gwóźdź tytanowy podudziowy: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465mm ze skokiem, co 15mm. Średnica gwoździ: 
- gwoździe lite: 8.0mm, 9.0mm, 10.0mm
- gwoździe kaniulowane: 8.0mm, 9.0mm, 10.0mm, 11.0mm, 12.0mm, 13.0mm</t>
  </si>
  <si>
    <t>Śruby ryglujące samogwintujące, tytanowe, z gniazdem gwiazdkowym – w rozmiarach:
korowe 4.0mm w długości   od 18mm do 80mm z przeskokiem, co 2mm. (do blokowania gwoździ o średnicy  8.0mm i 9.0 mm)</t>
  </si>
  <si>
    <t>Śruby ryglujące samogwintujące, tytanowe, z gniazdem gwiazdkowym – w rozmiarach:
korowe 5.0mm w długości   od 26mm do 80mm z przeskokiem, co 2mm i od 85mm  do 100mm z przeskokiem, co 5mm. (do blokowania gwoździ o średnicy od  10.0mm do 13.0 mm)</t>
  </si>
  <si>
    <t>Śruby ryglujące samogwintujące, tytanowe, z gniazdem gwiazdkowym – w rozmiarach:
korowo/gąbczaste o średnicy 5.0mm w długości   od 30mm do 90mm z przeskokiem, co 5 mm. (do blokowania w obrębie nasady bliższej)</t>
  </si>
  <si>
    <t>Zaślepki kaniulowane o przedłużeniu: 0 mm, 5 mm, 10 mm, 15mm oraz zaślepka 0 mm do blokowania śruby ryglującej gąbczastej gwoździa podudziowego.</t>
  </si>
  <si>
    <t>Gwóźdź udowy, blokowany kaniulowany, tytanowy. Proksymalne ugięcie umożliwiające założenie z dostępu bocznego w stosunku do krętarza większego. Promień ugięcia gwoździa w projekcji A/P – 1.5 m. Gwóźdź z możliwością blokowania proksymalnego 120 stopni antegrade. Możliwość wielopłaszczyznowego blokowania dystalnego. Możliwość blokowania proksymalnego z użyciem dwóch śrub doszyjkowych, umożliwiających leczenie złamań podkrętarzowych. Gwoździe do prawej i lewej nogi. Gwóźdź w rozmiarach od 300mm do 480 mm ze skokiem, co 20mm. Średnica gwoździ: od 9mm do 16mm, ze skokiem, co 1mm.</t>
  </si>
  <si>
    <t xml:space="preserve">Gwoździe udowe średnica od  14mm do 16mm </t>
  </si>
  <si>
    <t>Śruby ryglujące samogwintujące, tytanowe, z gniazdem gwiazdkowym – w rozmiarach:
korowe o średnicy 5.0mm w długości   od 26mm do 80mm z przeskokiem, co 2mm i od 85mm do 100mm z przeskokiem, co 5mm. (do blokowania gwoździ o średnicy od  9.0mm do 13.0mm)</t>
  </si>
  <si>
    <t>Śruby ryglujące samogwintujące, tytanowe, z gniazdem gwiazdkowym – w rozmiarach:
korowe 6,0mm w długości   od 26mm do 60mm z przeskokiem, co 2mm i od 60mm do 100mm z przeskokiem, co 4-5mm. (do blokowania gwoździ od o średnicy od 14.0mm do 16.0 mm)</t>
  </si>
  <si>
    <t>Zaślepki kaniulowane o przedłużeniu: 0 mm, 5 mm, 10 mm, 15mm 20 mm.</t>
  </si>
  <si>
    <t xml:space="preserve">Śruba doszyjkowa o średnicy 6.5mm w długości   od 60mm do 130 mm </t>
  </si>
  <si>
    <t>śruba doszyjkowa perforowana o średnicy 10,35mm z gwintem owalnym w długości  : od 70 mm do 130 mm z przeskokiem co 5 mm</t>
  </si>
  <si>
    <t>ostrze heliakalne perforowane (spiralno-nożowego) o średnicy 10,35mm, w długości  : od 70 mm do 130 mm z przeskokiem co 5 mm</t>
  </si>
  <si>
    <t>zaślepka kaniulowana z gniazdem gwiazdkowym , przedłużenie 0, 5, 10, 15mm (zaślepka 0mm z możliwością wprowadzenia przez rękojeść do wprowadzania gwoździa), sterylnie pakowana.</t>
  </si>
  <si>
    <t>Śruba blokująca o średnicy 5,0mm z gniazdem  gwiazdkowym , w długości  26-80mm, ze skokiem co 2mm i 80-100mm ze skokiem co 5mm.</t>
  </si>
  <si>
    <t>Gwóźdź udowy, blokowany, kaniulowany, tytanowy.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 Zaślepki kaniulowane w długości  od 0mm do 20mm.Średnice gwoździa od 9mm do 15mm, w długości  od 160mm do 280mm ( co 20 mm) - gwoździe krótkie proste oraz od 300m  do 480 mm ( co 20 mm)  - gwóźdź długi wygięty anotomicznie.</t>
  </si>
  <si>
    <t>Śruby ryglujące samogwintujące, tytanowe, z gniazdem gwiazdkowym – w rozmiarach:
korowe o średnicy 5.0mm w długości   od 26mm do 80mm z przeskokiem, co 2mm i od 85mm do 100mm z przeskokiem, co 5mm. (do blokowania gwoździ o średnicy  od 9 do  13mm)</t>
  </si>
  <si>
    <t>Śruby ryglujące samogwintujące, tytanowe, z gniazdem gwiazdkowym – w rozmiarach:
korowe o średnicy 6,0 mm w długości   od 26mm do 60mm z przeskokiem, co 2mm i od 60mm do 100mm z przeskokiem, co 4-5mm. (do blokowania gwoździ o średnicy  od 14mm do 16 mm)</t>
  </si>
  <si>
    <t>Śruba spiralna do gwoździa udowego odkolanowego od 45 mm do 100 mm co 5 mm</t>
  </si>
  <si>
    <t>zaślepki kaniulowane o przedłużeniu: 0 mm, 5 mm, 10 mm, 15mm i 20 mm</t>
  </si>
  <si>
    <t xml:space="preserve"> Jednorazowa pompa do wytwarzania podciśnienia wraz ze źródłem zasilania, Opatrunek piankowy do terapii podciśnieniowej - 2szt,  Taśma mocująca opatrunki - minimum 8szt</t>
  </si>
  <si>
    <t>WARUNKIEM ZŁOŻENIA OFERTY W TYM ZADANIU JEST WYDZIERŻAWIENIE  INSTRUMENTARIUM DO IMPLANTACJI PŁYT  W KONTENERZE DO STERYLIZACJI. (koszty z tym związane podnoszą cenę sumaryczną implantów). Implanty niesterylne umieszczone w kontenerach oraz dodatkowy bank do uzupełnienia</t>
  </si>
  <si>
    <r>
      <t>Trzpień prosty, uniwersalny, bezkołnierzowy o przekroju prostokątnym, wykonany ze stopu tytanowego w wersji standard, bezcementowy, pokryty w ½ części proksymalnej porowatą okładziną tytanową i dodatkowo hydroksyapatytem na całej długości, dostępny w 10 rozmiarach od 6,25mm do 20mm (długość trzpieni od 132mm do 160mm), z dodatkowymi wzdłużonymi rowkami dla poprawienia stabilizacji pierwotnej, konus 12/14, kąt CCD 138</t>
    </r>
    <r>
      <rPr>
        <sz val="10"/>
        <color indexed="51"/>
        <rFont val="Arial"/>
        <family val="2"/>
      </rPr>
      <t>° opcjonalnie dostępny trzpień lateralizowany pokryty w ½ części proksymalnej porowatą okładziną tytanową i dodatkową hydroksyapatytem, dostępny w 10 rozmiarach od 6,25mm do 20mm (długość trzpieni od 132mm do 160mm), z dodatkowymi wzdłużnymi rowkami dla poprawienia stabilizacji pierwotnej, konus 12/14, kąt CCD 138° w dziesięciu rozmiarach</t>
    </r>
  </si>
  <si>
    <r>
      <t>Trzpień prosty, uniwersalny, bezkołnierzowy o przekroju prostokątnym, wykonany ze stopu tytanowego w wersji coxa vara bezcementowy, pokryty w ½ części proksymalnej porowatą okładziną tytanową i dodatkowo hydroksyapatytemna całejj długości, dostępny w 10 rozmiarach od 6,25mm do 20mm (długość trzpieni od 132mm do 160mm), z dodatkowymi wzdłużonymi rowkami dla poprawienia stabilizacji pierwotnej , konus 12/14, kąt CCD 123</t>
    </r>
    <r>
      <rPr>
        <b/>
        <sz val="10"/>
        <color indexed="50"/>
        <rFont val="Arial"/>
        <family val="2"/>
      </rPr>
      <t>°</t>
    </r>
  </si>
  <si>
    <r>
      <t xml:space="preserve">Śruby do kości gąbczastej </t>
    </r>
    <r>
      <rPr>
        <sz val="10"/>
        <color indexed="50"/>
        <rFont val="Arial"/>
        <family val="2"/>
      </rPr>
      <t>Ø 6,5mm o długości od 15mm do 80mm ze skokiem co 5mm</t>
    </r>
  </si>
  <si>
    <t>Załącznik 2.1 do swz</t>
  </si>
  <si>
    <t>Zadanie 1- Endoproteza stawu biodrowego wraz z wypożyczeniem instrumentariów oraz napędów</t>
  </si>
  <si>
    <t xml:space="preserve">UWAGA: WARUNKIEM  ZŁOŻENIA OFERTY W TYM ZADANIU JEST WYDZIERŻAWIENIE I UTWORZENIE BANKU IMPLANTÓW                                                                                                                                                                                           1. INSTRUMENTARIUM DO IMPLANTACJI PROTEZ ORAZ UTWORZENIA BANKU IMPLANTÓW STERYLNYCH                                                                                                                                                                                                                     2. NAPĘD ORTOPEDYCZNY SKŁADAJĄCY SIĘ Z MIN: RĘKOJEŚĆ PIŁA, RĘKOJĘŚĆ WIERTARKA, BATERIE X2, ŁADOWARKA, ZŁĄCZKA JACOBS                                                                                                                                                            3. IMPLANTY Z POZYCJI 1, 2, 3, 4, 7, 10, 11, 12, 13, 14, 15, 16,17,18, 20, 21, 22, 23, 24 TWORZĄ BANK IMPLANTÓW, NATOMIAST IMPLANTY Z POZYCJI 5, 8, 9,  19 DOSTAWCA ZOBOWIĄZUJE SIĘ DOSTARCZYĆ MAX. DO 48 GODZIN OD ZŁOŻENIA ZAMÓWIENIA  (koszty z tym związane podnoszą sumaryczną cenę implantów) </t>
  </si>
  <si>
    <t>Załącznik 2.2 do swz</t>
  </si>
  <si>
    <t>Trzpień przynasadowy, krótki, w wersji modularnej, wykonany ze stopu tytanu ( Tytan- Aluminium-Niob Ti-Al-Nb ), na całej długości napylony podwójną porowatą warstwą: tytanową oraz wierzchnia warstwa hydroksyapatytowa, co najmniej 8 rozmiarów, pionowe ożebrowanie w części dalszej i poziome w części bliżej, na przekroju prostokątny.</t>
  </si>
  <si>
    <t>Zadanie nr 2- Endoproteza stawu biodrowego wraz z wypożyczeniem instrumentariów oraz napędów</t>
  </si>
  <si>
    <t>Zadanie nr 3- Płytki i wkręty kostkowe wraz z wypożyczeniem instrumentariów do implantacji płyt w kontenerze do sterylizacji</t>
  </si>
  <si>
    <t>Płytka kształtowa blokowana do kości skokowej .  6 otworów blokowanych  z oporową częścią stożkową oraz gwintowaną walcową . Wysokość ( promień ) płytki 41mm , grubość 1,8 mm. Do otworów blokowanych  wkręty korowe blokowane o średnicy  2,4mm z łbem kulistym. Łeb wkrętu blokowanego z oporową częścią stożkową oraz gwintowaną walcową. Łby wkrętów z gniazdami sześciokarbowymi.Ta sama barwa płytek i wkrętów blokowanych ułatwiająca identyfikację i dobór implantów. Materiał – tytan.</t>
  </si>
  <si>
    <t>Płytka kształtowa blokowana prostokątna o długości 22mm i 27 mm ,posiadająca cztery otwory blokowane oraz dwa kompresyjne.  Otwory blokowane z oporową częścią stożkową oraz gwintowaną walcową. Otwory kompresyjne z dwukierunkową kompresją. Wyprofilowana powierzchnia boczna płytki ma ułatwiać jej doginanie. Przynajmniej 2otwory do wprowadzenia Kirschnera 1,0 lub nici. Do otworów blokowanych  wkręty korowe blokowane o średnicy 2,7mm  do części kompresyjnej wkręt 2,7mm z łbem kulistym. Łeb wkrętu blokowanego z oporową częścią stożkową oraz gwintowaną walcową. Łby wkrętów z gniazdami sześciokarbowymi.  Materiał –  tytan.</t>
  </si>
  <si>
    <t>Załącznik nr 2.3 do swz</t>
  </si>
  <si>
    <t>Płytka rekonstrukcyjna prosta , blokowana, o grubości płyty 1,8 mm. 4-10 otworów  blokowanych i po 2 otwory kompresyjne. Otwory blokowane z oporową częścią stożkową oraz gwintowaną walcową. Otwory kompresyjne z dwukierunkową kompresją.Długość płytki od 64mm do 124mm.Do otworów blokowanych wkręty korowe blokowane o średnicy 2,7mm , łeb wkrętu blokowanego z oporową częścią stożkową oraz gwintowaną walcową .Do otworów kompresyjnych wkręty korowe 2,7 z łbem kulistym. Wszystkie wkręty z gniazdami sześciokarbowymi.Ta sama barwa płytek i wkrętów blokowanych ułatwiająca identyfikację i dobór implantów. Materiał –  tytan.</t>
  </si>
  <si>
    <t>Zadanie nr 4- Płytki do zespoleń oraz wkręty wraz z wypożyczeniem instrumentariów do implantacji płyt w kontenerze do sterylizacji</t>
  </si>
  <si>
    <t>Załącznik 2.4 do swz</t>
  </si>
  <si>
    <t>Wkręt blokowany samogwintujący o śr. 2,4mm, dł. 6-40mm ,zmiennokątowy.Zakres zmiany kąta wprowadzenia wkręta do ±15° Gniazda wkrętów sześciokarbowe . Materiał - kobalt.</t>
  </si>
  <si>
    <r>
      <t>Płytka kształtowa blokowana L, do dalszej nasady kości promieniowej, lewa i prawa, 2-4  otworów blokowanych i rozdzielnie położonych kompresyjnych w części trzonowej . W części nasadowej 2 lub 3 otwory blokowane. Otwory blokowane mają posiadać oporową część stożkową oraz gwintowaną walcową. Otwory kompresyjne z dwukierunkową kompresją. Wyprofilowana powierzchnia boczna płytki ma ułatwiać jej doginanie. Przynajmniej 2otwory do wprowadzenia Kirschnera 1,0 lub nici. Długość płytki 29mm - 51mm.</t>
    </r>
    <r>
      <rPr>
        <sz val="10"/>
        <rFont val="Arial"/>
        <family val="2"/>
      </rPr>
      <t xml:space="preserve"> Do otworów blokowanych wkręty  blokowane o średnicy 2,4mm , łeb wkrętu blokowanego z oporową częścią stożkową oraz gwintowaną walcową .Do otworów kompresyjnych wkręty korowe 2,7 z łbem kulistym.   Łby wkrętów z gniazdami sześciokarbowymi. Materiał - tytan.                                                                               </t>
    </r>
  </si>
  <si>
    <t>Zadanie 5- Płytki do zespoleń wraz z wypożyczeniem instrumentariów do implantacji płyt w kontenerze do sterylizacji</t>
  </si>
  <si>
    <t>Płytka kształtowa blokowana kłykciowa udowa, prawa i lewa, z ograniczonym kontaktem. Długość płytek od 138mm do263mm i odpowiednio od 4 do 10  otworów blokowanych w tym jeden kompresyjny w części trzonowej- otwory blokowane naprzemiennie pochylone. W części nasadowej 6 otworów blokowanych o wielokierunkowym ustawieniu tym jeden o większej średnicy. Otwory blokowane mają posiadać oporową część stożkową oraz gwintowaną walcową.Otwór kompresyjny z dwukierunkową kompresją. Zakończenie części trzonowej płytki odpowiednio wyprofilowane celem umożliwienia wprowadzenia płytki metodą minimalnego cięcia. Posiada przynajmniej 5 otworów do wprowadzenia Kirschnera 2,0mm do tymczasowego ustalenia płytki. W części nasadowej do otworu blokowanego o większej średnicy odpowiedni wkręt o średnicy 7,3mm blokowany, kaniulowany , samogwintujący. Łeb wkrętu z oporową częścią stożkową oraz gwintowaną walcową. Do pozostałych otworów odpowiednie wkręty korowe samogwintujące blokowane , łeb wkrętu z oporową częścią stożkową oraz gwintowaną walcową. Do otworów kompresyjnych , odpowiednie wkręty korowe z łbem kulistym. Łby wkrętów  z gniazdami sześciokarbowymi. Materiał – stop tytanu.</t>
  </si>
  <si>
    <t>Płytka kształtowa blokowana udowa trzonowa z ograniczonym kontaktem. Długość płytek od 209mm do333mm i odpowiednio od 10 do 16  otworów blokowanych w tym dwa otwory kompresyjne , otwory blokowane naprzemiennie pochylone. Otwory blokowane mają posiadać oporową część stożkową oraz gwintowaną walcową.Otwór kompresyjny z dwukierunkową kompresją. Zakończenie części trzonowej płytki odpowiednio wyprofilowane celem umożliwienia wprowadzenia płytki metodą minimalnego cięcia. Posiada przynajmniej 2 otwory do wprowadzenia Kirschnera 2,0mm do tymczasowego ustalenia płytki . Łby wkrętów blokowanych z oporową częścią stożkową oraz gwintowaną walcową . Do otworów kompresyjnych , odpowiednie wkręty korowe z łbem kulistym. Łby wkrętów  z gniazdami sześciokarbowymi. Materiał –  tytan.</t>
  </si>
  <si>
    <t>Załącznik 2.5 do swz</t>
  </si>
  <si>
    <t>Załacznik 2.6</t>
  </si>
  <si>
    <t>Zadanie 6- Drut KIRSCHNERA z ostrzem jednostronnym tupu TOKAR</t>
  </si>
  <si>
    <t>DRUT KIRSCHNERA Z OSTRZEM JEDNOSTRONNYM TYPU TROKAR długość (L),      średnica (fi)</t>
  </si>
  <si>
    <t>Załącznik 2.7</t>
  </si>
  <si>
    <t>Zadanie 7- Gwoździe STEINMANNA</t>
  </si>
  <si>
    <t>Zadanie 8- Gwoździe RUSHA</t>
  </si>
  <si>
    <t>Przedmiot zamówienia</t>
  </si>
  <si>
    <t>Załacznik nr 2.8</t>
  </si>
  <si>
    <t>Załącznik nr 2.9</t>
  </si>
  <si>
    <t>Zadanie 9- Drut plastyczny do wiązania odłamów kostnych</t>
  </si>
  <si>
    <t>Załącznik nr 2.10</t>
  </si>
  <si>
    <t>Zadanie 10- Gwoździe wraz z wypożyczeniem instrumentariów do implantacji płyt w kontenerze do sterylizacji</t>
  </si>
  <si>
    <r>
      <t xml:space="preserve">Gwóźdź anatomiczny w wersji krótkiej : ø10 mm 11 i 12mm L-180-200mm.(skok co 20mm) wymagania : materiał - tytan .                             W wersji długiej </t>
    </r>
    <r>
      <rPr>
        <sz val="10"/>
        <rFont val="Calibri"/>
        <family val="2"/>
      </rPr>
      <t>Ø 10,11,12 mm. Lewy i prawy.</t>
    </r>
    <r>
      <rPr>
        <sz val="10"/>
        <rFont val="Times New Roman"/>
        <family val="1"/>
      </rPr>
      <t xml:space="preserve"> Proksymalne wygięcie zapewniające założenie z dostępu bocznego w stosunku do szczytu krętarza większego wprowadzany  na poziomie dołu krętarzowego(fossa trochanterica).Elementy blokujące z gniazdami typu torx. Materiał - tytan</t>
    </r>
  </si>
  <si>
    <t xml:space="preserve">Gwóźdż śródszpikowy krętarzowy. Krótki - dł 180mm-200mm - pokryty celownikiem, średnica 10mm-11mm dla części dalszej i 16mm średnicy w części bliższej. Kąt trzonowy ,130°135°.Blokowany śrubą zespalającą lub śrubą teleskopową .Śruba doszyjkowa o średnicy max 10,5mm. śruby zaślepiające pozwalające na wydłużenie części bliższej gwoździa  w zakresie 0 - 15mm stopniowane co 5mm.                                                                                                                                                                                                                                 Długi-  długość 280mm - 420mm ( ze skokiem co 20mm) pokryty celownikiem dalszym. Średnica części dalszej10mm- 11mm i 16mm w części bliższej.Gwóźdź w wersji lewej i prawej.    Blokowany w części bliższej śrubą zespalającą lub teleskopową o maksymalnej średnicy 10,5mm.Gwóźdź w części dalszej ma posiadać 1 otwór dynamiczny oraz dwa otwory statyczne gwintowane zapewniające co najmniej dwupłaszczyznową stabilizację(AP i strzałkowej). Gwoździe kodowane kolorami każda średnica inny kolor .Gniazda we wszystkich elementach blokujących typu torx. System wykonany ze stopu tytanu.                                                                                                 </t>
  </si>
  <si>
    <t>50.</t>
  </si>
  <si>
    <t>51.</t>
  </si>
  <si>
    <t>52.</t>
  </si>
  <si>
    <t>53.</t>
  </si>
  <si>
    <t>54.</t>
  </si>
  <si>
    <t>55.</t>
  </si>
  <si>
    <t>56.</t>
  </si>
  <si>
    <t>58.</t>
  </si>
  <si>
    <t>59.</t>
  </si>
  <si>
    <t>60.</t>
  </si>
  <si>
    <t>61.</t>
  </si>
  <si>
    <t>62.</t>
  </si>
  <si>
    <t>63.</t>
  </si>
  <si>
    <t>64.</t>
  </si>
  <si>
    <t>65.</t>
  </si>
  <si>
    <t>66.</t>
  </si>
  <si>
    <t>Załącznik nr 2.11</t>
  </si>
  <si>
    <t>Zadanie 11- Wkręty kaniulowane wraz z wypożyczeniem instrumentariów do implantacji płyt w kontenerze do sterylizacji</t>
  </si>
  <si>
    <t>Załącznik nr 2.12</t>
  </si>
  <si>
    <t>Zadanie 12- Zestaw do szycia łąkotki</t>
  </si>
  <si>
    <t>Zadanie 13- ACL wraz z wypożyczeniem instrumentariów</t>
  </si>
  <si>
    <t>Załącznik nr 2.13</t>
  </si>
  <si>
    <t>Załącznik nr 2. 14</t>
  </si>
  <si>
    <t>Zadanie 14- Trzpienie wraz z wypożyczeniem instrumentariów</t>
  </si>
  <si>
    <t>Załącznik 2.15</t>
  </si>
  <si>
    <t>Zadanie 15- Panewka rewizyjna wraz z wypożyczeniem instrumentariów</t>
  </si>
  <si>
    <t>Załącznik 2.16</t>
  </si>
  <si>
    <t>Zadanie 16- Endoprotezoplastyka całkowita stawu kolanowego wraz z wypożyczeniem instrumentariów</t>
  </si>
  <si>
    <t>1. Dostawca zobowiązuje się do utworzenia banku implantów umożliwiające codzienne wykonanie zabiegu</t>
  </si>
  <si>
    <t>Zadanie 17- Endoproteza stawu kolanowego jednoprzedziałowa wraz z utworzeniem banku implantów oraz dostarczeniem napędu</t>
  </si>
  <si>
    <t>Załącznik nr 2.17</t>
  </si>
  <si>
    <t>Załącznik nr 2.18</t>
  </si>
  <si>
    <t>Zadanie 18- Endoproteza cementowa całkowita stawu barkowego</t>
  </si>
  <si>
    <t>Załacznik nr 2.19</t>
  </si>
  <si>
    <t>Zadanie 19- Endoproteza cementowa całkowita stawu kolanowego</t>
  </si>
  <si>
    <t>Załącznik nr 2.20</t>
  </si>
  <si>
    <t xml:space="preserve">Zadanie 20- Endoprotezoplastyka rewizyjna kolana </t>
  </si>
  <si>
    <t>Zadanie 21- Płytki HTO wraz z instrumentarium</t>
  </si>
  <si>
    <t>"Płyta do osteotomii otwierającej piszczeli. Anatomiczna, asymetryczna ze stopu tytanu, oddzielnie dedykowana dla kości piszczelowej lewej i kości prawej (różniąca się anodyzacją)  z zachowaniem profilu tyłopochylenia kości piszczelowej. Do zastosowania na przednio przyśrodkowej części kości piszczelowej w korekcjach od 6 mm do 18 mm. Płyta sześciootworowa lub ośmiootworowa. Sześć lub osiem śrub samogwintujących o średnicy 4.5 mm dostępnych w długościach conajmniej od 30 mm do 90 mm ze skokiem co 5 mm. Materiał śruby tożsamy z materiałem płyty. Płyta dostępna w wersji do jednoczasowej rekonstukcji więzadła z jedną śrubą wieloosiową. System umożliwia zastosowanie śruby korowej"</t>
  </si>
  <si>
    <t>Płyta ze stopu tytanu, oddzielnie dedykowana dla kości udowej lewej i kości prawej (różniąca się kolorem) z zachowaniem profilu anatomicznego asymetrycznego. Płyta do zastosowania na przyśrodkowej lub bocznej części dalszej kości udowej. W wersji do osteotomii otwartej dwa otwory pod śruby typu offset umieszczane powyżej osteotomii zapewniające właściwości mechaniczne i zabezpieczające przed utratą angulacji korekcji, 8 śrub blokujących, 1 śruba wieloosiowa blokująca o zakresie 25 stopni dostępna w zakresie długości przynajmniej 30mm-90mm o skoku co 5mm. W wersji do osteotomii zamykającej dwa otwory pod śruby typu offset umieszczane po obu stronach osteotomii zapewniające właściwości mechaniczne i zabezpieczające przed utratą angulacji korekcji,1 otwór owalny pod śrubę kompresyjną, 7 śrub blokujących, 1 śruba wieloosiowa blokująca o zakresie 25 stopni dostępna w zakresie długości przynajmniej 30mm-90mm o skoku co 5mm.</t>
  </si>
  <si>
    <t>Płyta do osteotomii zamykającej bliższej kości piszczelowej: boczna (prawa,lewa) i przyśrodkowa (prawa,lewa), czterootworowa do minicięcia. Implanty prekonturowane: konstrukcja płyt zapewniająca maksymalną zgodność między płytką a kością. Podłużny otwór do kompresji w celu optymalizacji zamknięcia osteotomii. Implanty  ze stopu tytanu TA6V dla optymalizacji mechanicznej. Płytka przyśrodkowa: pozycjonowanie przednio-przyśrodkowe w celu łatwiejszego pozycjonowania płyty.</t>
  </si>
  <si>
    <t>Załącznik nr 2.21</t>
  </si>
  <si>
    <t>Załącznik nr 2.22</t>
  </si>
  <si>
    <t>Zadanie 22- Membrana do ubytków chrzęstnych i chrzęstno- kostnych</t>
  </si>
  <si>
    <t>Membrana zarejstrowana w leczeniu ubytków chrzęstnych oraz chrzęstno-kostnych, stanowiąca podłoże dla mezenchymalnych komórek macierzystych ludzkiego szpiku kostnego oparta na kwasie hialuronowym. Powierzchnia jednostkowej membrany – 5cm x 5 cm, grubość 2mm.</t>
  </si>
  <si>
    <t>Załącznik nr 2.23</t>
  </si>
  <si>
    <t xml:space="preserve">Zadanie 23- Materiały kościozastępcze </t>
  </si>
  <si>
    <t>Membrana dwuwarstwowa, kolagenowa, biodegradowalna do wypełniania i napraw ubytków chrzęstnych. Kolagen typu I i III pochodzenia wieprzowego. Warstwa dolna o luźnej strukturze włókien kolagenowych a warstwa górna o strukturze zbitej oznaczona piktogramem. Membrana posiada wymiary min. 30x40mm +/- 1% skuteczność potwierdzona min 9 letnimi badaniami klinicznymi w rekonstrukcji chrząstki stawowej. W zestawie aluminiowy szablon do odwzorowania kształtu i rozmiaru ubytku.</t>
  </si>
  <si>
    <t>Membrana dwuwarstwowa, kolagenowa, biodegradowalna do wypełniania i napraw ubytków chrzęstnych. Kolagen typu I i III pochodzenia wieprzowego. Warstwa dolna o luźnej strukturze włókien kolagenowych a warstwa górna o strukturze zbitej oznaczona piktogramem. Membrana posiada wymiary min. 40x50mm +/- 1% skuteczność potwierdzona min 9 letnimi badaniami klinicznymi w rekonstrukcji chrząstki stawowej. W zestawie aluminiowy szablon do odwzorowania kształtu i rozmiaru ubytku.</t>
  </si>
  <si>
    <t>Zadanie 24- Membrana dwuwarstwowa</t>
  </si>
  <si>
    <t>Załącznik nr 2.24</t>
  </si>
  <si>
    <t>Załączni nr 2.25</t>
  </si>
  <si>
    <t>Zadanie 25- Endoproteza stawu kolanowego całkowitego</t>
  </si>
  <si>
    <t>Załącznik nr 2.26</t>
  </si>
  <si>
    <t>Zadanie 26- Gwoździe i śruby</t>
  </si>
  <si>
    <t xml:space="preserve">UWAGA: WARUNKIEM  ZŁOŻENIA OFERTY W TYM ZADANIU JEST WYDZIERŻAWIENIE I UTWORZENIE BANKU IMPLANTÓW ORAZ DOSTARCZENIE INSTRUMENTARIUM.  IMPLANTY Z POZYCJI 16, 17, 18, 19, 20, 21 TWORZĄ BANK IMPLANTÓW, NATOMIAST IMPLANTY Z POZYCJI 1, 2, 3, 4, 5, 6, 7, 8, 9, 10, 11, 12, 13, 14, 15, 22, 23, 24, 25, 26, 27,28 DOSTAWCA ZOBOWIĄZUJE SIĘ DOSTARCZYĆ MAX. DO 48 GODZIN OD ZŁOŻENIA ZAMÓWIENIA  (koszty z tym związane podnoszą sumaryczną cenę implantów). ZAMAWIAJĄCY WYMAGA DOSTRACZENIA KONTENERA DO STERYLIZACJI IMPLANTÓW   </t>
  </si>
  <si>
    <t xml:space="preserve">System blokowania gwoździ stabilny kątowo. Śruby tytanowe do blokowania gwoździ śródszpikowych ze stabilizacją kątową poprzez tuleje biowchłanialne. Śruby dostosowane do gwoździ kaniulowanych tytanowych, blokowanych przy pomocy rygli od średnicy 3,9mm do 5mm. Śruby posiadające trzy średnice gwintu (najmniejszy na czubku - blokowanie w dalszej korówce, największy przy głowie śruby - blokowanie w bliższej korówce). Środkowy gwint przeznaczony do zablokowania w gwoździu poprzez rozparcie biowchłanialnej tulejki w otworze blokującym gwoździa śródszpikowego. Dostępne średnice śrub: 4mm, 5mm, 6mm. Oznaczenie kolorystyczne ułatwiające dobór właściwej średnicy i narzędzi operacyjnych. W komplecie: wkręt blokujący i biowchłanialna tulejka śruba tytanowa </t>
  </si>
  <si>
    <t xml:space="preserve">System blokowania gwoździ stabilny kątowo. Śruby tytanowe do blokowania gwoździ śródszpikowych ze stabilizacją kątową poprzez tuleje biowchłanialne. Śruby dostosowane do gwoździ kaniulowanych tytanowych, blokowanych przy pomocy rygli od średnicy 3,9mm do 5mm. Śruby posiadające trzy średnice gwintu (najmniejszy na czubku - blokowanie w dalszej korówce, największy przy głowie śruby - blokowanie w bliższej korówce). Środkowy gwint przeznaczony do zablokowania w gwoździu poprzez rozparcie biowchłanialnej tulejki w otworze blokującym gwoździa śródszpikowego. Dostępne średnice śrub: 4mm, 5mm, 6mm. Oznaczenie kolorystyczne ułatwiające dobór właściwej średnicy i narzędzi operacyjnych. W komplecie: wkręt blokujący i biowchłanialna tulejka Tuleja do śruby </t>
  </si>
  <si>
    <t xml:space="preserve">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Gwóźdź wykonany ze stopu tytan-molibden, dostępny w długości  :
- gwoździe krótkie: 170, 200, 235mm (wersja Lewa i Prawa), średnica 9.0; 10.0; 11.0; 12.0mm, kat 125°, 130°, 135°, sterylnie pakowane
</t>
  </si>
  <si>
    <t xml:space="preserve">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gwoździe długie od 260 - 480mm (ze skokiem co 20mm) średnica o średnicy 9.0; 10.0; 11.0; 12.0 i 14.0mm, w wersji prawy i lewy, sterylnie pakowane
</t>
  </si>
  <si>
    <t>Załącznik nr 2.27</t>
  </si>
  <si>
    <t>Zadanie 27- Sterylny zestaw do terapii podciśnieniowej</t>
  </si>
  <si>
    <r>
      <t>Trzpień prosty, bezkołnierzowy, nie wymagający stosowania centralizera (samogwintujący się), wykonany ze stopu tytanowego o zmatowionej powierzchni, w 9 rozmiarach, konus szyjki 12/14, z wzdłużonymi rowkami dla lepszej stabilizacji pierwotnej, kąt CCD 138</t>
    </r>
    <r>
      <rPr>
        <sz val="10"/>
        <color indexed="50"/>
        <rFont val="Arial"/>
        <family val="2"/>
      </rPr>
      <t>° lub Trzpień stalowy, cementowany, prosty, nie wymagający centralizera; w 11 rozmiarach (8-18); stożek 12/14, kąta CCD134°, stosowany z korkiem dokanałowym. Geometria zgodna z wersją bezcementową z pozycji nr 1</t>
    </r>
  </si>
  <si>
    <r>
      <t>Trzpień prosty, lateralizowany, bezkołnierzowy, nie wymagający stosowania centralizera (samogwintujący się), wykonany ze stopu CoCrMo o zmatowionej powierzchni w 6 rozmiarach, konus szyjki 12/14, z wzdłużonymi rowkami dla lepszej stabilizacji pierwotnej, kąt CCD 138</t>
    </r>
    <r>
      <rPr>
        <b/>
        <sz val="10"/>
        <color indexed="50"/>
        <rFont val="Arial"/>
        <family val="2"/>
      </rPr>
      <t xml:space="preserve">° </t>
    </r>
    <r>
      <rPr>
        <sz val="10"/>
        <color indexed="50"/>
        <rFont val="Arial"/>
        <family val="2"/>
      </rPr>
      <t>lub Trzpień stalowy, cementowany, lateralizowany, prosty, nie wymagający centralizera; w 11 rozmiarach (8-18); stożek 12/14, kąta CCD131°, stosowany z korkiem dokanałowym. Geometria zgodna z wersją bezcementową z pozycji nr 1</t>
    </r>
  </si>
  <si>
    <t>Panewka polietylenowa w rozmiarach od 44mm do 60mm posiadająca znacznik RTG, średnica wewnętrzna 32mm, w wersji standard zatrzaskowej oraz panewki z 10-cio stopniowym okapem opcjonalnie dostępna panewka o średnicy 28mm w wersji standard i z 10-cio stopniowym okapem lub Panewka cementowana polietylenowa, w rozmiarach 44-58mm, równoleżnikowy znacznik RTG, dostępna dla głów 28, 32, 36mm w wersji symetrycznej i z 20stopnową nadbudową antyluksacyjną</t>
  </si>
  <si>
    <t xml:space="preserve">Głowa bipolarna o średnicy zewnętrznej od 44mm do 60mm skokiem co 1mm, wyposażona w plastikowy pierścień antyluksayjny, średnica głowy wewnętrznej 28mm lub Głowa bipolarna zgodna z SIWZ w rozmiarach do 58mm </t>
  </si>
  <si>
    <t>Panewkowy koszyk rewizyjny anatomiczny /prawy i lewy/ wykonany ze stopu tytanowego posiadający odpowiednie otwory umożliwiające użycie śrub w rozmiarach od 44mm do 62mm ze skokiem co 6mm lub Panewkowy kosz rewizyjny, anatomiczny, wykonany z tytanu, w średnicach 50-66mm (skok co 4mm); wielootworowy, z 3 płytami do dodatkowej fiksacji oraz haczykiem do otworu zasłonowego</t>
  </si>
  <si>
    <t>Panewkowy koszyk rewizyjny uniwersalny wykonany ze stopu tytanowego posiadający otwory umożliwiające użycie śrub w rozmiarach od 44mm do 58mm ze skokiem co 2mm lub Panewkowy kosz rewizyjny, anatomiczny, wykonany z tytanu, w średnicach 50-66mm (skok co 4mm); wielootworowy, z 3 płytami do dodatkowej fiksacji oraz haczykiem do otworu zasłonowego; 20. Tytanowe taśmy do cerklage, z zaciskiem i dedykowanym instrumentarium</t>
  </si>
  <si>
    <t xml:space="preserve">Jednorazowe ostrze piły oscylacyjnej grubość cięcia od 0,9 do 1,47, szerokość cięcia od 19 do 23mm lub Jednorazowe ostrza piły oscylacyjnej dedykowane do zabiegów protezoplastycznych </t>
  </si>
  <si>
    <t xml:space="preserve">Trzpień - b/cementowy, wykonany z utwardzonego tytanu, powierzchnia korundowa o modułowej konstrukcji, samocentrujący, modularny łączony śrubą, na przekroju okrągły, zwężający się dystalnie, typu "taper fluted" posiadający w części dystalnej pionowe ostrokrawędziste ożebrowanie, zabezpieczające przed rotacją trzpienia w kanale kości udowej.
Część trzonowa trzpienia prosta o dł. 140mm w 10 średnicach lub zakrzywiona o dł. 200mm w 10 średnicach. Część przynasadowa w wersji standardowej kat CCD 130 stopni lub lateralizowanej kat CCD 127 stopni, w 3 długościach 50-60-70mm. Oba elementy łączone śrubą. Eurokonus 12/14 lub Trzpień rewizyjny, wg filozofii wagnerowskiej o dystalnej fikascji, wykonany ze stopu tytanu, część stożka łączącego z elementem bliższym o nachyleniu 4° . Część dystalna zewnętrzna pokryta porowatym tytanem. Część proksymalna wykonana ze stopu tytanowego pokryta porowatą okładziną tytanową i napyloną hydroksyapatytem, szyjka polerowana. Zakres kompletu w zakresie od 190 do 310mm. Częśc dystalna w 2 długościach 140 i 200mm; średnica 14-24mm . Częśc proksymalna w 7 długościach 50-110mm ze zmiennym offsetem.Kąt CCD 135° i 131°; eurokonus 12/14. Dostępne moduły przedłużające o 60 i 120mm łączone stozkiem Moorsa bez użycia śrub.
</t>
  </si>
  <si>
    <t>Płytka kształtowa ramienna dalsza przyśrodkowa, blokowana do dalszej nasady kości ramiennej,zakładana od strony przyśrodkowej. Wersja lewa i prawa . W części trzonowej 4 do 12  otworów - blokowanych i kompresyjnych. W części nasadowej 4 otwory blokowane o wielokierunkowym ustawieniu w celu pewnej stabilizacji odłamów.Długość płytki od 91mm - 171mm. Ustalone kątowo ustawienie wkrętów blokowanych. Materiał - tytan lub płytki uniwersalnej do prawej i lewej kończyny, posiadającej w części trzonowej  7-15 otworów, w części nasadowej 5 otworów, długość płytki 80-184 mm</t>
  </si>
  <si>
    <t>Płytka wyrostka łokciowego L - 88mm - 181mm ,odpowiednio od 2 do 8 otworów w części trzonowej.Materiał - tytan lub płytki o długości płytki 86-190 mm, odpowiednio od 2 do 10 otworów w części trzonowej</t>
  </si>
  <si>
    <t>Płytka kształtowa blokowana do dalszej nasady kości piszczelowej zakładana od strony przyśrodkowej .W części trzonowej 7 lub 9 par otworów blokowanych i kompresyjnych .W części nasadowej 17 otworów blokowanych z możliwością profilowania i docinania płytki w tej części Do otworów blokowanych odpowiednie wkręty korowe samogwintujące , blokowane o średnicy 3,5mm, łeb wkrętu z oporową częścią stożkową oraz gwintowaną walcową.. Do otworów kompresyjnych odpowiednie wkręty korowe 3,5mm z łbem kulistym. Wszystkie wkręty z gniazdami sześciokarbowymi. Materiał-stop tytanu lub Płytka rekonstrukcyjna anatomiczna, o kształcie zmniejszającym kontakt z kością, blokująco - kompresyjna do dalszej nasady kości piszczelowej od strony przedniobocznej i przyśrodkowej, uniwersalna. Na trzonie płytki otwory dwufunkcyjne nie wymagające zaślepek/przejściówek, blokująco – kompresyjne z możliwością zastosowania śrub blokowanych lub korowych 3.5/3.5 oraz otwór do wstępnej stabilizacji drutem Kirschnera. Płytka posiada ramiona, które można doginać i przycinać do anatomii i potrzeb danego przypadku. Otwory blokowane z gwintem stożkowym. Śruby blokowane w płycie (3,5) samogwintujące z gniazdem sześciokątnym lub gwiazdkowym. Śruby blokowane wkręcane za pomocą śrubokręta dynamometrycznego 1,5 Nm. Koniec części trzonowej płytki odpowiednio wyprofilowany do wprowadzania płytki metodą minimalnego cięcia. Długość od 147 do 173mm, od 7 do 9 otworów w trzonie i 17 otworów w głowie. Materiał tytan</t>
  </si>
  <si>
    <t>Płytka strzałkowa dalsza boczna . Od 4 do 10   otworów blokowanych i dwa otwory kompresyjne  w części trzonowej oraz 6 otworów blokowanych w części nasadowej.Długość płytki od 85mm - 145mm. Materiał - tytan lub Płytka strzałkowa dalsza boczna. Od 4 do 9 otworów blokująco-kompresyjnych w części trzonowej oraz 5 otworów blokowanych w części nasadowej. Długość płytki od 86mm - 151mm. Materiał – tytan</t>
  </si>
  <si>
    <t>Płytka kształtowa blokowana z hakiem do obojczyka. Wersja prawa/lewa.z zakresem wysokości haka 12 i 15mm. Posiadająca otwory blokowane i jeden kompresyjny. Otwory blokowane posiadające oporową część stożkową oraz gwintowaną walcową. Materiał tytan lub Płytka kształtowa blokowana z hakiem do obojczyka. Wersja prawa/lewa z zakresem wysokości haka 12 i 15mm. Posiadająca otwory blokująco-kompresyjne. Otwory blokowane z gwintem stożkowym. Materiał tytan</t>
  </si>
  <si>
    <t>Płytka obojczykowa blokowana S , w wersji lewej i prawej, 3 - 8 otworów blokowanych w części trzonowej i jeden kompresyjny Otwory blokowane posiadające oporową część stożkowąoraz gwintowaną walcową. W części nasadowej 6 otworów blokowanych o ustalonym kątowo ustawieniu.  Materiał - tytan lub Płytka obojczykowa blokowana S , w wersji lewej i prawej, 3 - 8 otworów blokująco-kompresyjnych. Otwory blokowane z gwintem stożkowym. W części nasadowej 6 otworów blokowanych o ustalonym kątowo ustawieniu.  Materiał - tytan</t>
  </si>
  <si>
    <r>
      <t>Płytka kształtowa blokowana  do bliższej nasady kości piszczelowej,zakładana od stron bocznej, prawa i lewa, z ograniczonym kontaktem, od 3 do 8  otworów blokowanych i otwór kompresyjny</t>
    </r>
    <r>
      <rPr>
        <sz val="10"/>
        <color indexed="10"/>
        <rFont val="Times New Roman"/>
        <family val="1"/>
      </rPr>
      <t xml:space="preserve"> </t>
    </r>
    <r>
      <rPr>
        <sz val="10"/>
        <rFont val="Times New Roman"/>
        <family val="1"/>
      </rPr>
      <t>w części trzonowej, położonych rozdzielnie. W części nasadowej 6 otworów blokowanych. Otwory blokowane posiadają oporową część stożkową oraz gwintowaną walcową. Otwory kompresyjne z dwukierunkową kompresją. Zakończenie części trzonowej płytki odpowiednio wyprofilowano celem umożliwienia wprowadzenia płytki metodą minimalnego cięcia. Posiada przynajmniej 5 otworów do wprowadzenia Kirschnera 2,0mm do tymczasowej stabilizacji płytki. Długość płytki od 131mm - 236mm . Materiał – stop tytanu. Do otworów blokowanych stosuje się wkręty korowe samogwintujące blokowane o średnicy 5,0 mm, łeb wkrętu z oporową częścią stożkową oraz gwintowaną walcową. Do otworów kompresyjnych wkręty korowe 4,5mm z łbem kulistym. Łby wkrętów posiadają gniazda sześciokarbowe. Materiał – stop tytanu lub Płytka anatomiczna, o kształcie zmniejszającym kontakt z kością, blokująco - kompresyjna do bliższej nasady kości piszczelowej od strony bocznej „L”, lewa i prawa. Na trzonie płyty otwory dwufunkcyjne nie wymagające zaślepek/przejściówek, blokująco – kompresyjne z możliwością zastosowania śrub blokowanych lub korowych 5,0/4.5 oraz otwór do wstępnej stabilizacji drutem Kirschnera. W głowie płytki otwory prowadzące śruby blokowane pod różnymi kątami – w różnych kierunkach oraz 2 otwory do wstępnej stabilizacji drutami Kirschnera. Otwory blokowane z gwintem stożkowym. Śruby blokowane(5,0), samogwintujące z gniazdem sześciokątnym lub gwiazdkowym. Śruby blokowane wkręcane za pomocą śrubokręta dynamometrycznego. Koniec części trzonowej płytki odpowiednio wyprofilowany do wprowadzania płytki metodą minimalnego cięcia. Długość od 82 do 262mm, od 4 do 14 otworów w trzonie i 3 otworów w głowie płytki. Materiał tytan</t>
    </r>
  </si>
  <si>
    <r>
      <t>Płytka kształtowa blokowana  do bliższej nasady kości piszczelowej,zakładana od strony przyśrodkowej , prawa i lewa, z ograniczonym kontaktem, od 4 do 10  otworów blokowanych i otwór kompresyjny</t>
    </r>
    <r>
      <rPr>
        <sz val="10"/>
        <color indexed="10"/>
        <rFont val="Times New Roman"/>
        <family val="1"/>
      </rPr>
      <t xml:space="preserve"> </t>
    </r>
    <r>
      <rPr>
        <sz val="10"/>
        <rFont val="Times New Roman"/>
        <family val="1"/>
      </rPr>
      <t>w części trzonowej, położonych rozdzielnie. W części nasadowej 5 otworów blokowanych. Otwory blokowane posiadają oporową część stożkową oraz gwintowaną walcową. Otwory kompresyjne z dwukierunkową kompresją. Zakończenie części trzonowej płytki odpowiednio wyprofilowano celem umożliwienia wprowadzenia płytki metodą minimalnego cięcia. Posiada przynajmniej 5 otworów do wprowadzenia Kirschnera 2,0mm do tymczasowej stabilizacji płytki. Długość płytki od 134mm - 260mm . Materiał – stop tytanu. Do otworów blokowanych stosuje się wkręty korowe samogwintujące blokowane o średnicy 5,0 mm, łeb wkrętu z oporową częścią stożkową oraz gwintowaną walcową. Do otworów kompresyjnych wkręty korowe 4,5mm z łbem kulistym. Łby wkrętów posiadają gniazda sześciokarbowe. Materiał – stop tytanu lub Płytka anatomiczna, o kształcie zmniejszającym kontakt z kością, blokująco- kompresyjna do bliższej nasady kości piszczelowej od strony przyśrodkowej „T”, lewa i prawa. Na trzonie płyty otwory dwufunkcyjne nie wymagające zaślepek/przejściówek, blokująco – kompresyjne z możliwością zastosowania śrub blokowanych lub korowych 5.0/4.5 oraz otwór do wstępnej stabilizacji drutem Kirschnera. W głowie płytki 3 otwory prowadzące śruby blokowane oraz 2 otwory do wstępnej stabilizacji drutami Kirschnera. Otwory blokowane z gwintem stożkowym. Śruby blokowane(5.0), samogwintujące z gniazdem sześciokątnym lub gwiazdkowym. Śruby blokowane wkręcane za pomocą śrubokręta dynamometrycznego. Koniec części trzonowej płytki odpowiednio wyprofilowany do wprowadzania płytki metodą minimalnego cięcia. Długość od 106 do 322mm, od 4 do 16 otworów w trzonie i 3 otwory w głowie płytki. Materiał tytan</t>
    </r>
  </si>
  <si>
    <t>Wkręt  blokowany gąbczasty samogwintujący o śr. 3,9mm, dł. 35mm-80mm. Gniazda wkrętów sześciokarbowe. Materiał - tytan lub wkrętów o śr. 3,5 mm zamiast 3,9 mm</t>
  </si>
  <si>
    <t>Drut do wiązania odłamów fi 0,9 L5m lub 10m z przeliczeniem ilości</t>
  </si>
  <si>
    <t>Grot Steinmanna  fi 4,0  L200-250mm końcówka czworokątna lub zaokrąglona</t>
  </si>
  <si>
    <t>Grot Steinmanna  fi 5,0  L200-250mm końcówka czworokątna lub zaokrąglona</t>
  </si>
  <si>
    <t xml:space="preserve">2 Paleta na płytki blokowane do stopy w użyczenie na czas trwania umowy </t>
  </si>
  <si>
    <t xml:space="preserve"> INSTRUMENTARIUM DO IMPLANTACJI PŁYT  W KONTENERZE DO STERYLIZACJI. (koszty z tym związane podnoszą cenę sumaryczną implantów). Implanty niesterylne umieszczone w kontenerach oraz dodatkowy bank do uzupełnienia</t>
  </si>
  <si>
    <t>Płytka okołoprotezowa kształtowa blokowana do bliższej nasady kości udowej. Wersja z długą częścią nakrętarzową . Wersja prawa /lewa .Płytka posiada haki do dodatkowej stabilizacji. Płytka w rozmiarach od 6  do 16 otworów. Płytka posiadająca otwory centralne w osi implantu oraz 6 par otworów odsadzonych symetrycznie umożliwiających wprowadzenie wkrętów z ominięciemtrzpienia protezy. Otwory blokowane posiadające oporową część stożkową oraz gwintowaną walcową . Wszystkie otwory blokowane z pogłębieniem kulistym umożliwiającym użycie wkrętów nieblokowanych. Posiadająca przynajmniej7 otworów pod druty Kirschnera do tymczasowej stabilizacji. Posiadająca 3 pary otworów pod druty Kirschnera umożliwiające prawidłowe pozycjonowanie płytki nad trzpieniem protezy. Posiadająca poprzeczne otwory, w części nasadowej i trzonowej , do zastosowania cerklarzu bez użycia dodatkowych elementów łaczących z płytką . Do otworów wkręty blokowane 5mm, samogwintujące. Do otworów wkręty korowe 4,5mm z łbem kulistym lub płyty w rozmiarach od 6 do 12 otworów zamiast od 6 do 16 otworów. Pozostałe zapisy bez zmian.</t>
  </si>
  <si>
    <t>Płytka okołoprotezowa kształtowa blokowana do bliższej nasady kości udowej. Wersja z długą częścią nakrętarzową . Wersja prawa /lewa .Płytka posiada haki do dodatkowej stabilizacji. Płytka w rozmiarach od 6  do 16 otworów. Płytka posiadająca otwory centralne w osi implantu oraz 6 par otworów odsadzonych symetrycznie umożliwiających wprowadzenie wkrętów z ominięciemtrzpienia protezy. Otwory blokowane posiadające oporową część stożkową oraz gwintowaną walcową . Wszystkie otwory blokowane z pogłębieniem kulistym umożliwiającym użycie wkrętów nieblokowanych. Posiadająca przynajmniej7 otworów pod druty Kirschnera do tymczasowej stabilizacji. Posiadająca 3 pary otworów pod druty Kirschnera umożliwiające prawidłowe pozycjonowanie płytki nad trzpieniem protezy. Posiadająca poprzeczne otwory, w części nasadowej i trzonowej , do zastosowania cerklarzu bez użycia dodatkowych elementów łaczących z płytką . Do otworów wkręty blokowane 5mm, samogwintujące. Do otworów wkręty korowe 4,5mm z łbem kulistym lub Płytka anatomiczna blokująco - kompresyjna do bliższej nasady kości udowej, lewa i prawa. Na trzonie płyty otwory dwufunkcyjne nie wymagające zaślepek/przejściówek, blokująco – kompresyjne z możliwością zastosowania śrub blokowanych lub korowych 5,0/4,5. W głowie płytki otwory prowadzące śruby blokowane 5,0 pod różnymi kątami – w różnych kierunkach oraz otwory do wstępnej stabilizacji drutami Kirschnera. Otwory blokowane z gwintem stożkowym. Śruby blokowane w płytce samogwintujące z gniazdem sześciokątnym lub gwiazdkowym, wkręcane za pomocą śrubokręta dynamometrycznego 4,0Nm. Koniec części trzonowej płytki odpowiednio wyprofilowany do wprowadzania płytki metodą minimalnego cięcia. Długość od 108 mm do 396 mm, od 2 do 18 otworów w trzonie płytki i 6 otworów w głowie płytki. Materiał tytan lub płyty w rozmiarach od 6 do 12 otworów zamiast od 6 do 16 otworów. Pozostałe zapisy bez zmian.</t>
  </si>
  <si>
    <t xml:space="preserve">Płytka udowa bliższa w wersji prawej i lewej. W części trzonowej 2 , 4, 6, 8 otworów blokowanych  i jednego kompresyjnego , długość płytki  odpowiednio 132mm, 174mm 216mm i 258mm. </t>
  </si>
  <si>
    <t>UWAGA: Przekazanie w  bezpłatneużyczenie zestawu  nakładek celujących wraz z tulejkami do każdego rodzaju płytek .</t>
  </si>
  <si>
    <t>Gwóźdź Rusha fi 4mm  długość L= od 205 do 260 mm (w odstępach co 10mm ) lub od 200mm zamiast od 260mm. Pozostałe parametry bez zmian</t>
  </si>
  <si>
    <t>zestawienie instrumentarium:</t>
  </si>
  <si>
    <r>
      <rPr>
        <b/>
        <sz val="10"/>
        <rFont val="Times New Roman"/>
        <family val="1"/>
      </rPr>
      <t xml:space="preserve">Gwóźdź śródszpikowy do kości przedramienia i strzałkowej </t>
    </r>
    <r>
      <rPr>
        <sz val="10"/>
        <rFont val="Times New Roman"/>
        <family val="1"/>
      </rPr>
      <t xml:space="preserve">
Wymagania:
Długość L=130÷260mm (ze skokiem co 20mm), średnica d=3÷6mm w
wersji litej. System wykonany z tytanu lub gwoździe do kości przedramienia i strzałkowej w zakresie długości 180-260mm oraz w zakresie średnic 4-5mm
</t>
    </r>
  </si>
  <si>
    <r>
      <t xml:space="preserve">Wkręty gąbczaste z gwintem 32mm </t>
    </r>
    <r>
      <rPr>
        <sz val="10"/>
        <rFont val="Calibri"/>
        <family val="2"/>
      </rPr>
      <t>Ø</t>
    </r>
    <r>
      <rPr>
        <sz val="10"/>
        <rFont val="Times New Roman"/>
        <family val="1"/>
      </rPr>
      <t xml:space="preserve"> 6,5mm, L 25mm - 120mm lub wkręty gąbczaste w zakresie długości od 35mm zamiast od 25mm, gdyż długość gwintu 32mm wyklucza możliwość rozmiaru 25mm</t>
    </r>
  </si>
  <si>
    <t>Statywy do wkrętów w  użyczenie na czas trwania umowy- pozycja dot. statywu nie podlega wycenie, gdyż jest w bezpłatne użyczenie</t>
  </si>
  <si>
    <r>
      <t xml:space="preserve">Śruby zaślepiające w dwóch wymiarach </t>
    </r>
    <r>
      <rPr>
        <sz val="10"/>
        <rFont val="Calibri"/>
        <family val="2"/>
      </rPr>
      <t>Ø</t>
    </r>
    <r>
      <rPr>
        <sz val="10"/>
        <rFont val="Times New Roman"/>
        <family val="1"/>
      </rPr>
      <t xml:space="preserve"> 5mm L 15mm oraz </t>
    </r>
    <r>
      <rPr>
        <sz val="10"/>
        <rFont val="Calibri"/>
        <family val="2"/>
      </rPr>
      <t>Ø</t>
    </r>
    <r>
      <rPr>
        <sz val="10"/>
        <rFont val="Times New Roman"/>
        <family val="1"/>
      </rPr>
      <t xml:space="preserve"> 7,5mm L-28mm lub śrubę zaślepiającą o wymiarze 5,5mm zamiast 5mm. Pozostałe parametry bez zmian</t>
    </r>
  </si>
  <si>
    <t>dostarczanie implantów wraz z instrumentami na zasadzie Loaner Set tj. każdorazowo do zabiegu, po wcześniejszym uzgodnieniu terminu z Zamawiającym</t>
  </si>
  <si>
    <t>Endoproteza całkowita stawu ramiennego
Endoproteza całkowita stawu ramiennego powinna być modularna oraz posiadać opcję niemodularną. W opcji modularnej powinna być bezcementowa i powinna posiadać element proksymalny, trzpień oraz głowę metalową. Element proksymalny powinien być pokryty porowatą okładziną i powinien występować w opcji anatomicznej w min. 3 kątach oraz urazowej w min. 3 wysokościach z dodatkowym kołnierzem, pozwalającym na umocowanie nićmi odłamków kostnych do protezy (standardowy i niecentryczny). Trzpień powinien być wykonany z tytanu i powinien występować w  min. 6 rozmiarach dla opcji standardowej oraz w min. 4 rozmiarach dla opcji rewizyjnej, w opcji modularnej trzpień powinien być pokryty w części proksymalnej porowatą okładziną. Głowa metalowa powinna być dostępna w opcji centrycznej i niecentrycznej w rozmiarach od min. 40mm +/-2mm do 56mm +/-2mm i wysokościach od min. 15mm +/-1mm do 21mm +/-1mm zależnie od rozmiaru. System powinien umożliwiać zastosowanie śródoperacyjnie barku odwróconego bez potrzeby wymiany elementu trzpienia protezy.
Część panewkowa powinna być wykonana z polietylenu w min. 5 rozmiarach. Powinna być mocowana za pomocą cementu kostnego oraz 4 bolcami lub Endoproteze odwrócona, dostępna w opcji modularnej bezcementowej oraz monobloku cementowanego w opcji modularnej, gdzie część proksymalna bezcementowa powinna być pokryta hydroksyapatytem, w opcji centrycznej i niecentrycznej, w min. 2 rozmiarach dla opcji standardowej, lewa i prawa. Retrowersja nasady powinna wynosić max. 10°, natomiast zmiana ustawienia części proksymalnej powinna wynosić max. 30°. W opcji cementowanej endoproteza odwrócona powinna być wykonana z metalu w min. 7 rozmiarach trzpienia w wersji standardowej i min. 7 rozmiarach w wersji rewizyjnej, dłuższej. Panewka standardowa powinna pozwalać na duży zakres ruchomości endoprotezy oraz powinna być wykonana z polietylenu w min. 2 rozmiarach i min. 3 wysokościach. Powinna być możliwość zastosowania spacera. W zestawie powinna znajdować się głowa metalowa centryczna i niecentryczna w min. 2 rozmiarach, a także podkładka panewki w min. 3 rozmiarach mocowana min. 4 śrubami pod różnym kątem.</t>
  </si>
  <si>
    <t>Ostrze do napędu</t>
  </si>
  <si>
    <t>Wkręty korowe z niepełnym gwintem  Ø 4,5 mm L-26mm-80mm</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</si>
</sst>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1];\-#,##0.00\ [$€-1]"/>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ddd\,\ d\ mmmm\ yyyy"/>
    <numFmt numFmtId="170" formatCode="#,##0.000"/>
  </numFmts>
  <fonts count="74">
    <font>
      <sz val="10"/>
      <name val="Arial"/>
      <family val="2"/>
    </font>
    <font>
      <sz val="11"/>
      <color indexed="51"/>
      <name val="Czcionka tekstu podstawowego"/>
      <family val="2"/>
    </font>
    <font>
      <sz val="10"/>
      <name val="Times New Roman"/>
      <family val="1"/>
    </font>
    <font>
      <b/>
      <sz val="10"/>
      <name val="Times New Roman"/>
      <family val="1"/>
    </font>
    <font>
      <sz val="12"/>
      <name val="Times New Roman"/>
      <family val="1"/>
    </font>
    <font>
      <sz val="10"/>
      <name val="Calibri"/>
      <family val="2"/>
    </font>
    <font>
      <sz val="10"/>
      <color indexed="10"/>
      <name val="Times New Roman"/>
      <family val="1"/>
    </font>
    <font>
      <sz val="10"/>
      <name val="Czcionka tekstu podstawowego"/>
      <family val="0"/>
    </font>
    <font>
      <sz val="10"/>
      <name val="Arial CE"/>
      <family val="2"/>
    </font>
    <font>
      <b/>
      <sz val="12"/>
      <name val="Times New Roman"/>
      <family val="1"/>
    </font>
    <font>
      <b/>
      <sz val="10"/>
      <name val="Times Roman"/>
      <family val="0"/>
    </font>
    <font>
      <b/>
      <sz val="10"/>
      <name val="Arial"/>
      <family val="2"/>
    </font>
    <font>
      <sz val="10"/>
      <color indexed="51"/>
      <name val="Arial"/>
      <family val="2"/>
    </font>
    <font>
      <sz val="10"/>
      <color indexed="50"/>
      <name val="Arial"/>
      <family val="2"/>
    </font>
    <font>
      <b/>
      <sz val="10"/>
      <color indexed="50"/>
      <name val="Arial"/>
      <family val="2"/>
    </font>
    <font>
      <b/>
      <sz val="11"/>
      <name val="Arial"/>
      <family val="2"/>
    </font>
    <font>
      <sz val="12"/>
      <name val="Arial"/>
      <family val="2"/>
    </font>
    <font>
      <sz val="11"/>
      <name val="Arial"/>
      <family val="2"/>
    </font>
    <font>
      <b/>
      <sz val="12"/>
      <name val="Arial"/>
      <family val="2"/>
    </font>
    <font>
      <b/>
      <sz val="8"/>
      <name val="Arial"/>
      <family val="2"/>
    </font>
    <font>
      <b/>
      <sz val="9"/>
      <name val="Arial"/>
      <family val="2"/>
    </font>
    <font>
      <sz val="9"/>
      <name val="Arial"/>
      <family val="2"/>
    </font>
    <font>
      <sz val="11"/>
      <color indexed="14"/>
      <name val="Czcionka tekstu podstawowego"/>
      <family val="2"/>
    </font>
    <font>
      <sz val="11"/>
      <color indexed="54"/>
      <name val="Czcionka tekstu podstawowego"/>
      <family val="2"/>
    </font>
    <font>
      <b/>
      <sz val="11"/>
      <color indexed="63"/>
      <name val="Czcionka tekstu podstawowego"/>
      <family val="2"/>
    </font>
    <font>
      <sz val="11"/>
      <color indexed="9"/>
      <name val="Czcionka tekstu podstawowego"/>
      <family val="2"/>
    </font>
    <font>
      <sz val="11"/>
      <color indexed="44"/>
      <name val="Czcionka tekstu podstawowego"/>
      <family val="2"/>
    </font>
    <font>
      <b/>
      <sz val="11"/>
      <color indexed="14"/>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44"/>
      <name val="Czcionka tekstu podstawowego"/>
      <family val="2"/>
    </font>
    <font>
      <b/>
      <sz val="11"/>
      <color indexed="51"/>
      <name val="Czcionka tekstu podstawowego"/>
      <family val="2"/>
    </font>
    <font>
      <i/>
      <sz val="11"/>
      <color indexed="15"/>
      <name val="Czcionka tekstu podstawowego"/>
      <family val="2"/>
    </font>
    <font>
      <sz val="11"/>
      <color indexed="45"/>
      <name val="Czcionka tekstu podstawowego"/>
      <family val="2"/>
    </font>
    <font>
      <b/>
      <sz val="18"/>
      <color indexed="54"/>
      <name val="Cambria"/>
      <family val="2"/>
    </font>
    <font>
      <sz val="11"/>
      <color indexed="12"/>
      <name val="Czcionka tekstu podstawowego"/>
      <family val="2"/>
    </font>
    <font>
      <sz val="10"/>
      <color indexed="51"/>
      <name val="Times New Roman"/>
      <family val="1"/>
    </font>
    <font>
      <sz val="10"/>
      <color indexed="45"/>
      <name val="Arial"/>
      <family val="2"/>
    </font>
    <font>
      <b/>
      <sz val="10"/>
      <color indexed="45"/>
      <name val="Times New Roman"/>
      <family val="1"/>
    </font>
    <font>
      <b/>
      <sz val="10"/>
      <color indexed="51"/>
      <name val="Arial"/>
      <family val="2"/>
    </font>
    <font>
      <sz val="11"/>
      <color indexed="51"/>
      <name val="Arial"/>
      <family val="2"/>
    </font>
    <font>
      <sz val="8"/>
      <color indexed="51"/>
      <name val="Arial"/>
      <family val="2"/>
    </font>
    <font>
      <b/>
      <sz val="10"/>
      <color indexed="51"/>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Times New Roman"/>
      <family val="1"/>
    </font>
    <font>
      <sz val="10"/>
      <color rgb="FFFF0000"/>
      <name val="Arial"/>
      <family val="2"/>
    </font>
    <font>
      <sz val="10"/>
      <color theme="1"/>
      <name val="Times New Roman"/>
      <family val="1"/>
    </font>
    <font>
      <sz val="10"/>
      <color rgb="FF000000"/>
      <name val="Arial"/>
      <family val="2"/>
    </font>
    <font>
      <b/>
      <sz val="10"/>
      <color rgb="FFFF0000"/>
      <name val="Times New Roman"/>
      <family val="1"/>
    </font>
    <font>
      <b/>
      <sz val="10"/>
      <color rgb="FF000000"/>
      <name val="Arial"/>
      <family val="2"/>
    </font>
    <font>
      <sz val="11"/>
      <color rgb="FF000000"/>
      <name val="Arial"/>
      <family val="2"/>
    </font>
    <font>
      <sz val="10"/>
      <color theme="1"/>
      <name val="Arial"/>
      <family val="2"/>
    </font>
    <font>
      <b/>
      <sz val="10"/>
      <color theme="1"/>
      <name val="Arial"/>
      <family val="2"/>
    </font>
    <font>
      <sz val="11"/>
      <color theme="1"/>
      <name val="Arial"/>
      <family val="2"/>
    </font>
    <font>
      <sz val="8"/>
      <color theme="1"/>
      <name val="Arial"/>
      <family val="2"/>
    </font>
    <font>
      <b/>
      <sz val="10"/>
      <color rgb="FF00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6"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diagonalUp="1" diagonalDown="1">
      <left style="thin"/>
      <right style="thin"/>
      <top style="thin"/>
      <bottom style="thin"/>
      <diagonal style="thin"/>
    </border>
    <border>
      <left style="thin"/>
      <right style="thin"/>
      <top style="thin"/>
      <bottom/>
    </border>
    <border>
      <left/>
      <right/>
      <top style="thin"/>
      <bottom style="thin"/>
    </border>
    <border>
      <left style="thin"/>
      <right/>
      <top style="thin"/>
      <bottom/>
    </border>
    <border>
      <left/>
      <right style="thin"/>
      <top style="thin"/>
      <bottom/>
    </border>
    <border>
      <left style="thin"/>
      <right style="thin"/>
      <top/>
      <bottom style="thin"/>
    </border>
    <border>
      <left style="thin"/>
      <right/>
      <top/>
      <bottom style="thin"/>
    </border>
    <border>
      <left/>
      <right/>
      <top>
        <color indexed="63"/>
      </top>
      <bottom style="thin"/>
    </border>
    <border>
      <left style="medium"/>
      <right style="medium"/>
      <top style="medium"/>
      <bottom/>
    </border>
    <border diagonalUp="1" diagonalDown="1">
      <left style="thin"/>
      <right>
        <color indexed="63"/>
      </right>
      <top style="thin"/>
      <bottom style="thin"/>
      <diagonal style="thin"/>
    </border>
    <border>
      <left/>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8" fillId="0" borderId="0">
      <alignment/>
      <protection/>
    </xf>
    <xf numFmtId="0" fontId="56" fillId="27" borderId="1" applyNumberFormat="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2" borderId="0" applyNumberFormat="0" applyBorder="0" applyAlignment="0" applyProtection="0"/>
  </cellStyleXfs>
  <cellXfs count="442">
    <xf numFmtId="0" fontId="0" fillId="0" borderId="0" xfId="0" applyAlignment="1">
      <alignment/>
    </xf>
    <xf numFmtId="0" fontId="62" fillId="33" borderId="10" xfId="0" applyFont="1" applyFill="1" applyBorder="1" applyAlignment="1">
      <alignment/>
    </xf>
    <xf numFmtId="0" fontId="62" fillId="34" borderId="10" xfId="0" applyFont="1" applyFill="1" applyBorder="1" applyAlignment="1">
      <alignment/>
    </xf>
    <xf numFmtId="0" fontId="63" fillId="0" borderId="0" xfId="0" applyFont="1" applyAlignment="1">
      <alignment/>
    </xf>
    <xf numFmtId="0" fontId="2" fillId="0" borderId="0" xfId="0" applyFont="1" applyAlignment="1">
      <alignment/>
    </xf>
    <xf numFmtId="0" fontId="4" fillId="33" borderId="10" xfId="0" applyFont="1" applyFill="1" applyBorder="1" applyAlignment="1">
      <alignment/>
    </xf>
    <xf numFmtId="0" fontId="62" fillId="34" borderId="10" xfId="0" applyFont="1" applyFill="1" applyBorder="1" applyAlignment="1">
      <alignment wrapText="1"/>
    </xf>
    <xf numFmtId="0" fontId="2" fillId="33" borderId="10" xfId="0" applyFont="1" applyFill="1" applyBorder="1" applyAlignment="1">
      <alignment/>
    </xf>
    <xf numFmtId="0" fontId="4" fillId="33" borderId="11" xfId="0" applyFont="1" applyFill="1" applyBorder="1" applyAlignment="1">
      <alignment/>
    </xf>
    <xf numFmtId="0" fontId="2" fillId="33" borderId="10" xfId="0" applyFont="1" applyFill="1" applyBorder="1" applyAlignment="1">
      <alignment horizontal="center"/>
    </xf>
    <xf numFmtId="0" fontId="2" fillId="33" borderId="12" xfId="0" applyFont="1" applyFill="1" applyBorder="1" applyAlignment="1">
      <alignment horizontal="center"/>
    </xf>
    <xf numFmtId="0" fontId="2" fillId="35" borderId="10" xfId="0" applyFont="1" applyFill="1" applyBorder="1" applyAlignment="1">
      <alignment horizontal="center"/>
    </xf>
    <xf numFmtId="0" fontId="62" fillId="35" borderId="10" xfId="0" applyFont="1" applyFill="1" applyBorder="1" applyAlignment="1">
      <alignment horizontal="center" wrapText="1"/>
    </xf>
    <xf numFmtId="0" fontId="2" fillId="0" borderId="0" xfId="0" applyFont="1" applyAlignment="1">
      <alignment horizontal="center"/>
    </xf>
    <xf numFmtId="0" fontId="62" fillId="34" borderId="10" xfId="0" applyFont="1" applyFill="1" applyBorder="1" applyAlignment="1">
      <alignment horizontal="center"/>
    </xf>
    <xf numFmtId="0" fontId="2" fillId="33" borderId="10" xfId="0" applyFont="1" applyFill="1" applyBorder="1" applyAlignment="1">
      <alignment horizontal="center" vertical="center"/>
    </xf>
    <xf numFmtId="0" fontId="2" fillId="33" borderId="13" xfId="0" applyFont="1" applyFill="1" applyBorder="1" applyAlignment="1">
      <alignment horizontal="center"/>
    </xf>
    <xf numFmtId="0" fontId="4" fillId="33" borderId="13" xfId="0" applyFont="1" applyFill="1" applyBorder="1" applyAlignment="1">
      <alignment/>
    </xf>
    <xf numFmtId="0" fontId="2" fillId="0" borderId="10" xfId="0" applyFont="1" applyFill="1" applyBorder="1" applyAlignment="1">
      <alignment vertical="center" wrapText="1"/>
    </xf>
    <xf numFmtId="2" fontId="62" fillId="34" borderId="10" xfId="0" applyNumberFormat="1" applyFont="1" applyFill="1" applyBorder="1" applyAlignment="1">
      <alignment horizontal="center"/>
    </xf>
    <xf numFmtId="2" fontId="2" fillId="35" borderId="10" xfId="0" applyNumberFormat="1" applyFont="1" applyFill="1" applyBorder="1" applyAlignment="1">
      <alignment horizontal="center"/>
    </xf>
    <xf numFmtId="2" fontId="2" fillId="33" borderId="10" xfId="0" applyNumberFormat="1" applyFont="1" applyFill="1" applyBorder="1" applyAlignment="1">
      <alignment horizontal="center"/>
    </xf>
    <xf numFmtId="2" fontId="2" fillId="0" borderId="0" xfId="0" applyNumberFormat="1" applyFont="1" applyAlignment="1">
      <alignment horizontal="center"/>
    </xf>
    <xf numFmtId="0" fontId="62" fillId="34" borderId="10" xfId="0" applyNumberFormat="1" applyFont="1" applyFill="1" applyBorder="1" applyAlignment="1">
      <alignment horizontal="center"/>
    </xf>
    <xf numFmtId="0" fontId="2" fillId="35" borderId="10"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0" borderId="0" xfId="0" applyNumberFormat="1" applyFont="1" applyAlignment="1">
      <alignment horizontal="center"/>
    </xf>
    <xf numFmtId="2" fontId="3" fillId="33" borderId="10" xfId="0" applyNumberFormat="1" applyFont="1" applyFill="1" applyBorder="1" applyAlignment="1">
      <alignment horizontal="center"/>
    </xf>
    <xf numFmtId="2" fontId="2" fillId="35" borderId="12" xfId="0" applyNumberFormat="1" applyFont="1" applyFill="1" applyBorder="1" applyAlignment="1">
      <alignment horizontal="center"/>
    </xf>
    <xf numFmtId="0" fontId="3" fillId="33" borderId="10" xfId="0" applyNumberFormat="1" applyFont="1" applyFill="1" applyBorder="1" applyAlignment="1">
      <alignment horizontal="center"/>
    </xf>
    <xf numFmtId="0" fontId="3" fillId="33" borderId="10" xfId="0" applyFont="1" applyFill="1" applyBorder="1" applyAlignment="1">
      <alignment horizontal="center"/>
    </xf>
    <xf numFmtId="0" fontId="2" fillId="0" borderId="10" xfId="0" applyFont="1" applyFill="1" applyBorder="1" applyAlignment="1">
      <alignment horizontal="justify" vertical="center"/>
    </xf>
    <xf numFmtId="0" fontId="2" fillId="0" borderId="10" xfId="0" applyFont="1" applyBorder="1" applyAlignment="1">
      <alignment vertical="center" wrapText="1"/>
    </xf>
    <xf numFmtId="0" fontId="2" fillId="0"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NumberFormat="1" applyFont="1" applyFill="1" applyBorder="1" applyAlignment="1">
      <alignment vertical="center" wrapText="1"/>
    </xf>
    <xf numFmtId="0" fontId="2" fillId="0" borderId="10" xfId="0" applyFont="1" applyBorder="1" applyAlignment="1">
      <alignment horizontal="justify" vertical="center"/>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10" xfId="0" applyFont="1" applyBorder="1" applyAlignment="1">
      <alignment vertical="center"/>
    </xf>
    <xf numFmtId="0" fontId="2" fillId="36" borderId="10" xfId="0" applyFont="1" applyFill="1" applyBorder="1" applyAlignment="1">
      <alignment vertical="center" wrapText="1"/>
    </xf>
    <xf numFmtId="0" fontId="2" fillId="0" borderId="10" xfId="0" applyFont="1" applyFill="1" applyBorder="1" applyAlignment="1">
      <alignment vertical="top"/>
    </xf>
    <xf numFmtId="0" fontId="2" fillId="0" borderId="10" xfId="0" applyFont="1" applyFill="1" applyBorder="1" applyAlignment="1">
      <alignment vertical="top" wrapText="1"/>
    </xf>
    <xf numFmtId="0" fontId="4" fillId="0" borderId="10" xfId="0" applyFont="1" applyFill="1" applyBorder="1" applyAlignment="1">
      <alignment/>
    </xf>
    <xf numFmtId="0" fontId="2" fillId="0" borderId="10" xfId="0" applyFont="1" applyFill="1" applyBorder="1" applyAlignment="1">
      <alignment horizontal="center"/>
    </xf>
    <xf numFmtId="0" fontId="0" fillId="0" borderId="10" xfId="0" applyBorder="1" applyAlignment="1">
      <alignment/>
    </xf>
    <xf numFmtId="0" fontId="0" fillId="0" borderId="14" xfId="0" applyBorder="1" applyAlignment="1">
      <alignment/>
    </xf>
    <xf numFmtId="0" fontId="62" fillId="35" borderId="14" xfId="0" applyFont="1" applyFill="1" applyBorder="1" applyAlignment="1">
      <alignment horizontal="center" wrapText="1"/>
    </xf>
    <xf numFmtId="0" fontId="2" fillId="33" borderId="11" xfId="0" applyFont="1" applyFill="1" applyBorder="1" applyAlignment="1">
      <alignment/>
    </xf>
    <xf numFmtId="0" fontId="2" fillId="33" borderId="15" xfId="0" applyFont="1" applyFill="1" applyBorder="1" applyAlignment="1">
      <alignment horizontal="center"/>
    </xf>
    <xf numFmtId="2" fontId="3" fillId="33" borderId="15" xfId="0" applyNumberFormat="1" applyFont="1" applyFill="1" applyBorder="1" applyAlignment="1">
      <alignment horizontal="center"/>
    </xf>
    <xf numFmtId="0" fontId="3" fillId="33" borderId="15" xfId="0" applyNumberFormat="1" applyFont="1" applyFill="1" applyBorder="1" applyAlignment="1">
      <alignment horizontal="center"/>
    </xf>
    <xf numFmtId="0" fontId="3" fillId="33" borderId="15" xfId="0" applyFont="1" applyFill="1" applyBorder="1" applyAlignment="1">
      <alignment horizontal="center"/>
    </xf>
    <xf numFmtId="2" fontId="3" fillId="33" borderId="12" xfId="0" applyNumberFormat="1" applyFont="1" applyFill="1" applyBorder="1" applyAlignment="1">
      <alignment horizontal="center"/>
    </xf>
    <xf numFmtId="0" fontId="2" fillId="33" borderId="11" xfId="0" applyFont="1" applyFill="1" applyBorder="1" applyAlignment="1">
      <alignment horizontal="center"/>
    </xf>
    <xf numFmtId="0" fontId="3" fillId="33" borderId="15" xfId="0" applyFont="1" applyFill="1" applyBorder="1" applyAlignment="1">
      <alignment wrapText="1"/>
    </xf>
    <xf numFmtId="0" fontId="2" fillId="33" borderId="0" xfId="0" applyFont="1" applyFill="1" applyBorder="1" applyAlignment="1">
      <alignment/>
    </xf>
    <xf numFmtId="0" fontId="3" fillId="33" borderId="0" xfId="0" applyFont="1" applyFill="1" applyBorder="1" applyAlignment="1">
      <alignment wrapText="1"/>
    </xf>
    <xf numFmtId="0" fontId="2" fillId="33" borderId="0" xfId="0" applyFont="1" applyFill="1" applyBorder="1" applyAlignment="1">
      <alignment horizontal="center"/>
    </xf>
    <xf numFmtId="2" fontId="3" fillId="33" borderId="0" xfId="0" applyNumberFormat="1" applyFont="1" applyFill="1" applyBorder="1" applyAlignment="1">
      <alignment horizontal="center"/>
    </xf>
    <xf numFmtId="0" fontId="3" fillId="33" borderId="0" xfId="0" applyFont="1" applyFill="1" applyBorder="1" applyAlignment="1">
      <alignment horizontal="center"/>
    </xf>
    <xf numFmtId="0" fontId="3" fillId="33" borderId="0" xfId="0" applyNumberFormat="1" applyFont="1" applyFill="1" applyBorder="1" applyAlignment="1">
      <alignment horizontal="center"/>
    </xf>
    <xf numFmtId="0" fontId="0" fillId="0" borderId="0" xfId="0" applyBorder="1" applyAlignment="1">
      <alignment/>
    </xf>
    <xf numFmtId="0" fontId="64" fillId="36" borderId="11" xfId="0" applyFont="1" applyFill="1" applyBorder="1" applyAlignment="1">
      <alignment horizontal="left" vertical="center" wrapText="1"/>
    </xf>
    <xf numFmtId="0" fontId="64" fillId="0" borderId="10" xfId="0" applyFont="1" applyFill="1" applyBorder="1" applyAlignment="1">
      <alignment horizontal="justify" vertical="center" wrapText="1"/>
    </xf>
    <xf numFmtId="0" fontId="2" fillId="36" borderId="10" xfId="0" applyNumberFormat="1" applyFont="1" applyFill="1" applyBorder="1" applyAlignment="1">
      <alignment vertical="center" wrapText="1"/>
    </xf>
    <xf numFmtId="0" fontId="0" fillId="36" borderId="0" xfId="0" applyFill="1" applyAlignment="1">
      <alignment/>
    </xf>
    <xf numFmtId="0" fontId="0" fillId="0" borderId="0" xfId="0" applyAlignment="1">
      <alignment vertical="center" wrapText="1"/>
    </xf>
    <xf numFmtId="2" fontId="2" fillId="33" borderId="11" xfId="0" applyNumberFormat="1" applyFont="1" applyFill="1" applyBorder="1" applyAlignment="1">
      <alignment horizontal="center"/>
    </xf>
    <xf numFmtId="0" fontId="3" fillId="33" borderId="10" xfId="0" applyFont="1" applyFill="1" applyBorder="1" applyAlignment="1">
      <alignment wrapText="1"/>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0" fontId="0" fillId="0" borderId="0" xfId="0" applyNumberFormat="1" applyFont="1" applyAlignment="1">
      <alignment horizontal="center"/>
    </xf>
    <xf numFmtId="0" fontId="0" fillId="0" borderId="0" xfId="0" applyFont="1" applyAlignment="1">
      <alignment vertical="center" wrapText="1"/>
    </xf>
    <xf numFmtId="0" fontId="65" fillId="34" borderId="10" xfId="0" applyFont="1" applyFill="1" applyBorder="1" applyAlignment="1">
      <alignment/>
    </xf>
    <xf numFmtId="0" fontId="0" fillId="34" borderId="10" xfId="0" applyFont="1" applyFill="1" applyBorder="1" applyAlignment="1">
      <alignment/>
    </xf>
    <xf numFmtId="0" fontId="65" fillId="34" borderId="10" xfId="0" applyFont="1" applyFill="1" applyBorder="1" applyAlignment="1">
      <alignment horizontal="center"/>
    </xf>
    <xf numFmtId="2" fontId="65" fillId="34" borderId="10" xfId="0" applyNumberFormat="1" applyFont="1" applyFill="1" applyBorder="1" applyAlignment="1">
      <alignment horizontal="center"/>
    </xf>
    <xf numFmtId="0" fontId="65" fillId="34" borderId="10" xfId="0" applyNumberFormat="1" applyFont="1" applyFill="1" applyBorder="1" applyAlignment="1">
      <alignment horizontal="center"/>
    </xf>
    <xf numFmtId="0" fontId="0" fillId="35" borderId="10" xfId="0" applyFont="1" applyFill="1" applyBorder="1" applyAlignment="1">
      <alignment horizontal="center"/>
    </xf>
    <xf numFmtId="0" fontId="65" fillId="35" borderId="10" xfId="0" applyFont="1" applyFill="1" applyBorder="1" applyAlignment="1">
      <alignment horizontal="center" wrapText="1"/>
    </xf>
    <xf numFmtId="2" fontId="0" fillId="35" borderId="10" xfId="0" applyNumberFormat="1" applyFont="1" applyFill="1" applyBorder="1" applyAlignment="1">
      <alignment horizontal="center"/>
    </xf>
    <xf numFmtId="0" fontId="0" fillId="35" borderId="10" xfId="0" applyNumberFormat="1" applyFont="1" applyFill="1" applyBorder="1" applyAlignment="1">
      <alignment horizontal="center"/>
    </xf>
    <xf numFmtId="2" fontId="0" fillId="35" borderId="12" xfId="0" applyNumberFormat="1" applyFont="1" applyFill="1" applyBorder="1" applyAlignment="1">
      <alignment horizontal="center"/>
    </xf>
    <xf numFmtId="0" fontId="65" fillId="33" borderId="10" xfId="0" applyFont="1" applyFill="1" applyBorder="1" applyAlignment="1">
      <alignment/>
    </xf>
    <xf numFmtId="0" fontId="65" fillId="33" borderId="10" xfId="0" applyFont="1" applyFill="1" applyBorder="1" applyAlignment="1">
      <alignment horizontal="left" vertical="center"/>
    </xf>
    <xf numFmtId="0" fontId="65" fillId="33" borderId="10" xfId="0" applyFont="1" applyFill="1" applyBorder="1" applyAlignment="1">
      <alignment wrapText="1"/>
    </xf>
    <xf numFmtId="0" fontId="0" fillId="33" borderId="10" xfId="0" applyFont="1" applyFill="1" applyBorder="1" applyAlignment="1">
      <alignment horizontal="center" vertical="center"/>
    </xf>
    <xf numFmtId="2" fontId="0" fillId="33" borderId="10" xfId="0" applyNumberFormat="1" applyFont="1" applyFill="1" applyBorder="1" applyAlignment="1">
      <alignment horizontal="center"/>
    </xf>
    <xf numFmtId="0" fontId="0" fillId="33" borderId="10" xfId="0" applyFont="1" applyFill="1" applyBorder="1" applyAlignment="1">
      <alignment horizontal="center"/>
    </xf>
    <xf numFmtId="0" fontId="0" fillId="33" borderId="10" xfId="0" applyFont="1" applyFill="1" applyBorder="1" applyAlignment="1">
      <alignment/>
    </xf>
    <xf numFmtId="0" fontId="0" fillId="33" borderId="10" xfId="0" applyFont="1" applyFill="1" applyBorder="1" applyAlignment="1">
      <alignment wrapText="1"/>
    </xf>
    <xf numFmtId="0" fontId="11" fillId="33" borderId="10" xfId="0" applyFont="1" applyFill="1" applyBorder="1" applyAlignment="1">
      <alignment wrapText="1"/>
    </xf>
    <xf numFmtId="0" fontId="0" fillId="33" borderId="13" xfId="0" applyFont="1" applyFill="1" applyBorder="1" applyAlignment="1">
      <alignment horizontal="center"/>
    </xf>
    <xf numFmtId="0" fontId="0" fillId="33" borderId="0" xfId="0" applyFont="1" applyFill="1" applyBorder="1" applyAlignment="1">
      <alignment/>
    </xf>
    <xf numFmtId="0" fontId="11" fillId="33" borderId="0" xfId="0" applyFont="1" applyFill="1" applyBorder="1" applyAlignment="1">
      <alignment wrapText="1"/>
    </xf>
    <xf numFmtId="0" fontId="0" fillId="33" borderId="0" xfId="0" applyFont="1" applyFill="1" applyBorder="1" applyAlignment="1">
      <alignment horizontal="center"/>
    </xf>
    <xf numFmtId="2" fontId="11" fillId="33" borderId="0" xfId="0" applyNumberFormat="1" applyFont="1" applyFill="1" applyBorder="1" applyAlignment="1">
      <alignment horizontal="center"/>
    </xf>
    <xf numFmtId="0" fontId="0" fillId="33" borderId="0" xfId="0" applyNumberFormat="1" applyFont="1" applyFill="1" applyBorder="1" applyAlignment="1">
      <alignment horizontal="center"/>
    </xf>
    <xf numFmtId="0" fontId="11" fillId="33" borderId="0" xfId="0" applyFont="1" applyFill="1" applyBorder="1" applyAlignment="1">
      <alignment horizontal="center"/>
    </xf>
    <xf numFmtId="0" fontId="11" fillId="0" borderId="0" xfId="0" applyFont="1" applyAlignment="1">
      <alignment/>
    </xf>
    <xf numFmtId="0" fontId="0" fillId="33" borderId="13" xfId="0" applyFont="1" applyFill="1" applyBorder="1" applyAlignment="1" applyProtection="1">
      <alignment/>
      <protection locked="0"/>
    </xf>
    <xf numFmtId="0" fontId="11" fillId="33" borderId="0" xfId="0" applyFont="1" applyFill="1" applyBorder="1" applyAlignment="1" applyProtection="1">
      <alignment/>
      <protection locked="0"/>
    </xf>
    <xf numFmtId="0" fontId="65" fillId="33" borderId="10" xfId="0" applyFont="1" applyFill="1" applyBorder="1" applyAlignment="1">
      <alignment horizontal="center" vertical="center"/>
    </xf>
    <xf numFmtId="2" fontId="0" fillId="33" borderId="10" xfId="0" applyNumberFormat="1" applyFont="1" applyFill="1" applyBorder="1" applyAlignment="1">
      <alignment horizontal="right" vertical="center"/>
    </xf>
    <xf numFmtId="0" fontId="0" fillId="33" borderId="10" xfId="0" applyNumberFormat="1" applyFont="1" applyFill="1" applyBorder="1" applyAlignment="1">
      <alignment horizontal="right" vertical="center"/>
    </xf>
    <xf numFmtId="0" fontId="0" fillId="33" borderId="10" xfId="0" applyFont="1" applyFill="1" applyBorder="1" applyAlignment="1">
      <alignment horizontal="right" vertical="center"/>
    </xf>
    <xf numFmtId="0" fontId="65" fillId="33" borderId="10" xfId="0" applyFont="1" applyFill="1" applyBorder="1" applyAlignment="1">
      <alignment horizontal="right" vertical="center"/>
    </xf>
    <xf numFmtId="0" fontId="65" fillId="33" borderId="10" xfId="0" applyFont="1" applyFill="1" applyBorder="1" applyAlignment="1">
      <alignment horizontal="right" vertical="center" wrapText="1"/>
    </xf>
    <xf numFmtId="0" fontId="65" fillId="33" borderId="10" xfId="0" applyFont="1" applyFill="1" applyBorder="1" applyAlignment="1">
      <alignment horizontal="left" vertical="center" wrapText="1"/>
    </xf>
    <xf numFmtId="0" fontId="0" fillId="33" borderId="0" xfId="0" applyFont="1" applyFill="1" applyBorder="1" applyAlignment="1" applyProtection="1">
      <alignment/>
      <protection locked="0"/>
    </xf>
    <xf numFmtId="2" fontId="11" fillId="33" borderId="10" xfId="0" applyNumberFormat="1" applyFont="1" applyFill="1" applyBorder="1" applyAlignment="1">
      <alignment horizontal="right" vertical="center"/>
    </xf>
    <xf numFmtId="2" fontId="15" fillId="33" borderId="10" xfId="0" applyNumberFormat="1" applyFont="1" applyFill="1" applyBorder="1" applyAlignment="1">
      <alignment horizontal="right" vertical="center"/>
    </xf>
    <xf numFmtId="0" fontId="15" fillId="33" borderId="10" xfId="0" applyFont="1" applyFill="1" applyBorder="1" applyAlignment="1">
      <alignment horizontal="right" vertical="center"/>
    </xf>
    <xf numFmtId="0" fontId="0" fillId="0" borderId="0" xfId="0" applyFont="1" applyAlignment="1">
      <alignment horizontal="right"/>
    </xf>
    <xf numFmtId="0" fontId="65" fillId="35" borderId="14" xfId="0" applyFont="1" applyFill="1" applyBorder="1" applyAlignment="1">
      <alignment horizontal="center" wrapText="1"/>
    </xf>
    <xf numFmtId="0" fontId="16" fillId="33" borderId="11" xfId="0" applyFont="1" applyFill="1" applyBorder="1" applyAlignment="1">
      <alignment/>
    </xf>
    <xf numFmtId="0" fontId="0" fillId="0" borderId="10" xfId="0" applyFont="1" applyFill="1" applyBorder="1" applyAlignment="1">
      <alignment horizontal="left" vertical="center" wrapText="1"/>
    </xf>
    <xf numFmtId="0" fontId="0" fillId="33" borderId="12" xfId="0" applyFont="1" applyFill="1" applyBorder="1" applyAlignment="1">
      <alignment horizontal="center"/>
    </xf>
    <xf numFmtId="0" fontId="0" fillId="33" borderId="10" xfId="0" applyNumberFormat="1" applyFont="1" applyFill="1" applyBorder="1" applyAlignment="1">
      <alignment horizontal="center"/>
    </xf>
    <xf numFmtId="0" fontId="0" fillId="33" borderId="14" xfId="0" applyFont="1" applyFill="1" applyBorder="1" applyAlignment="1">
      <alignment horizontal="center" vertical="center"/>
    </xf>
    <xf numFmtId="0" fontId="16" fillId="33" borderId="16" xfId="0" applyFont="1" applyFill="1" applyBorder="1" applyAlignment="1">
      <alignment/>
    </xf>
    <xf numFmtId="0" fontId="0" fillId="33" borderId="14" xfId="0" applyFont="1" applyFill="1" applyBorder="1" applyAlignment="1">
      <alignment horizontal="center"/>
    </xf>
    <xf numFmtId="0" fontId="16" fillId="33" borderId="13" xfId="0" applyFont="1" applyFill="1" applyBorder="1" applyAlignment="1" applyProtection="1">
      <alignment/>
      <protection locked="0"/>
    </xf>
    <xf numFmtId="0" fontId="18" fillId="33" borderId="0" xfId="0" applyFont="1" applyFill="1" applyBorder="1" applyAlignment="1">
      <alignment/>
    </xf>
    <xf numFmtId="0" fontId="65" fillId="33" borderId="0" xfId="0" applyFont="1" applyFill="1" applyBorder="1" applyAlignment="1">
      <alignment wrapText="1"/>
    </xf>
    <xf numFmtId="0" fontId="11" fillId="33" borderId="0" xfId="0" applyNumberFormat="1" applyFont="1" applyFill="1" applyBorder="1" applyAlignment="1">
      <alignment horizontal="center"/>
    </xf>
    <xf numFmtId="0" fontId="0" fillId="0" borderId="10" xfId="0" applyFont="1" applyFill="1" applyBorder="1" applyAlignment="1">
      <alignment vertical="center" wrapText="1"/>
    </xf>
    <xf numFmtId="0" fontId="0" fillId="0" borderId="10" xfId="45" applyFont="1" applyFill="1" applyBorder="1" applyAlignment="1">
      <alignment horizontal="left" vertical="center" wrapText="1"/>
      <protection/>
    </xf>
    <xf numFmtId="0" fontId="11" fillId="33" borderId="10" xfId="0" applyFont="1" applyFill="1" applyBorder="1" applyAlignment="1">
      <alignment horizontal="left" vertical="center" wrapText="1"/>
    </xf>
    <xf numFmtId="0" fontId="0" fillId="33" borderId="12" xfId="0" applyFont="1" applyFill="1" applyBorder="1" applyAlignment="1">
      <alignment horizontal="center" vertical="center"/>
    </xf>
    <xf numFmtId="0" fontId="0" fillId="33" borderId="17" xfId="0" applyFont="1" applyFill="1" applyBorder="1" applyAlignment="1">
      <alignment horizontal="center" vertical="center"/>
    </xf>
    <xf numFmtId="2" fontId="0" fillId="33" borderId="14" xfId="0" applyNumberFormat="1" applyFont="1" applyFill="1" applyBorder="1" applyAlignment="1">
      <alignment horizontal="right" vertical="center"/>
    </xf>
    <xf numFmtId="0" fontId="0" fillId="33" borderId="14" xfId="0" applyNumberFormat="1" applyFont="1" applyFill="1" applyBorder="1" applyAlignment="1">
      <alignment horizontal="right" vertical="center"/>
    </xf>
    <xf numFmtId="0" fontId="0" fillId="33" borderId="14" xfId="0" applyFont="1" applyFill="1" applyBorder="1" applyAlignment="1">
      <alignment horizontal="right" vertical="center"/>
    </xf>
    <xf numFmtId="2" fontId="11" fillId="33" borderId="18" xfId="0" applyNumberFormat="1" applyFont="1" applyFill="1" applyBorder="1" applyAlignment="1">
      <alignment horizontal="right" vertical="center"/>
    </xf>
    <xf numFmtId="0" fontId="11" fillId="33" borderId="18" xfId="0" applyFont="1" applyFill="1" applyBorder="1" applyAlignment="1">
      <alignment horizontal="right" vertical="center"/>
    </xf>
    <xf numFmtId="0" fontId="16" fillId="33" borderId="0" xfId="0" applyFont="1" applyFill="1" applyBorder="1" applyAlignment="1">
      <alignment/>
    </xf>
    <xf numFmtId="0" fontId="62" fillId="34" borderId="10" xfId="0" applyFont="1" applyFill="1" applyBorder="1" applyAlignment="1">
      <alignment horizontal="center" vertical="center"/>
    </xf>
    <xf numFmtId="0" fontId="66" fillId="34" borderId="10" xfId="0" applyFont="1" applyFill="1" applyBorder="1" applyAlignment="1">
      <alignment horizontal="center" vertical="center" wrapText="1"/>
    </xf>
    <xf numFmtId="2" fontId="62" fillId="34" borderId="10" xfId="0" applyNumberFormat="1" applyFont="1" applyFill="1" applyBorder="1" applyAlignment="1">
      <alignment horizontal="center" vertical="center"/>
    </xf>
    <xf numFmtId="0" fontId="62" fillId="34" borderId="10" xfId="0" applyNumberFormat="1" applyFont="1" applyFill="1" applyBorder="1" applyAlignment="1">
      <alignment horizontal="center" vertical="center"/>
    </xf>
    <xf numFmtId="2" fontId="2" fillId="33" borderId="10" xfId="0" applyNumberFormat="1" applyFont="1" applyFill="1" applyBorder="1" applyAlignment="1">
      <alignment horizontal="right" vertical="center"/>
    </xf>
    <xf numFmtId="0" fontId="2" fillId="33" borderId="10" xfId="0" applyNumberFormat="1" applyFont="1" applyFill="1" applyBorder="1" applyAlignment="1">
      <alignment horizontal="right" vertical="center"/>
    </xf>
    <xf numFmtId="0" fontId="2" fillId="33" borderId="10" xfId="0" applyFont="1" applyFill="1" applyBorder="1" applyAlignment="1">
      <alignment horizontal="right" vertical="center"/>
    </xf>
    <xf numFmtId="2" fontId="3" fillId="33" borderId="10" xfId="0" applyNumberFormat="1" applyFont="1" applyFill="1" applyBorder="1" applyAlignment="1">
      <alignment horizontal="right" vertical="center"/>
    </xf>
    <xf numFmtId="0" fontId="3" fillId="33" borderId="10" xfId="0" applyNumberFormat="1" applyFont="1" applyFill="1" applyBorder="1" applyAlignment="1">
      <alignment horizontal="right" vertical="center"/>
    </xf>
    <xf numFmtId="0" fontId="3" fillId="33" borderId="10" xfId="0" applyFont="1" applyFill="1" applyBorder="1" applyAlignment="1">
      <alignment horizontal="right" vertical="center"/>
    </xf>
    <xf numFmtId="0" fontId="2" fillId="33" borderId="19" xfId="0" applyFont="1" applyFill="1" applyBorder="1" applyAlignment="1">
      <alignment/>
    </xf>
    <xf numFmtId="0" fontId="9" fillId="33" borderId="20" xfId="0" applyFont="1" applyFill="1" applyBorder="1" applyAlignment="1">
      <alignment/>
    </xf>
    <xf numFmtId="0" fontId="3" fillId="33" borderId="20" xfId="0" applyFont="1" applyFill="1" applyBorder="1" applyAlignment="1">
      <alignment wrapText="1"/>
    </xf>
    <xf numFmtId="0" fontId="2" fillId="33" borderId="20" xfId="0" applyFont="1" applyFill="1" applyBorder="1" applyAlignment="1">
      <alignment horizontal="center"/>
    </xf>
    <xf numFmtId="0" fontId="4" fillId="33" borderId="0" xfId="0" applyFont="1" applyFill="1" applyBorder="1" applyAlignment="1">
      <alignment/>
    </xf>
    <xf numFmtId="0" fontId="10" fillId="0" borderId="0" xfId="0" applyFont="1" applyAlignment="1">
      <alignment vertical="center"/>
    </xf>
    <xf numFmtId="0" fontId="67" fillId="34" borderId="10" xfId="0" applyFont="1" applyFill="1" applyBorder="1" applyAlignment="1">
      <alignment horizontal="center"/>
    </xf>
    <xf numFmtId="0" fontId="16" fillId="33" borderId="10" xfId="0" applyFont="1" applyFill="1" applyBorder="1" applyAlignment="1">
      <alignment/>
    </xf>
    <xf numFmtId="0" fontId="0" fillId="0" borderId="10" xfId="0" applyFont="1" applyBorder="1" applyAlignment="1">
      <alignment vertical="center" wrapText="1"/>
    </xf>
    <xf numFmtId="0" fontId="0" fillId="0" borderId="10" xfId="0" applyFont="1" applyFill="1" applyBorder="1" applyAlignment="1">
      <alignment horizontal="justify" vertical="center"/>
    </xf>
    <xf numFmtId="2" fontId="11" fillId="33" borderId="10" xfId="0" applyNumberFormat="1" applyFont="1" applyFill="1" applyBorder="1" applyAlignment="1">
      <alignment horizontal="center"/>
    </xf>
    <xf numFmtId="0" fontId="11" fillId="33" borderId="10" xfId="0" applyNumberFormat="1" applyFont="1" applyFill="1" applyBorder="1" applyAlignment="1">
      <alignment horizontal="center"/>
    </xf>
    <xf numFmtId="0" fontId="11" fillId="33" borderId="10" xfId="0" applyFont="1" applyFill="1" applyBorder="1" applyAlignment="1">
      <alignment horizontal="center"/>
    </xf>
    <xf numFmtId="2" fontId="11" fillId="33" borderId="12" xfId="0" applyNumberFormat="1" applyFont="1" applyFill="1" applyBorder="1" applyAlignment="1">
      <alignment horizontal="center"/>
    </xf>
    <xf numFmtId="0" fontId="0" fillId="33" borderId="14" xfId="0" applyFont="1" applyFill="1" applyBorder="1" applyAlignment="1">
      <alignment/>
    </xf>
    <xf numFmtId="0" fontId="16" fillId="33" borderId="14" xfId="0" applyFont="1" applyFill="1" applyBorder="1" applyAlignment="1">
      <alignment/>
    </xf>
    <xf numFmtId="0" fontId="65" fillId="33" borderId="0" xfId="0" applyFont="1" applyFill="1" applyBorder="1" applyAlignment="1">
      <alignment/>
    </xf>
    <xf numFmtId="0" fontId="2" fillId="33" borderId="13" xfId="0" applyFont="1" applyFill="1" applyBorder="1" applyAlignment="1">
      <alignment horizontal="right" vertical="center"/>
    </xf>
    <xf numFmtId="0" fontId="11" fillId="33" borderId="10" xfId="0" applyFont="1" applyFill="1" applyBorder="1" applyAlignment="1">
      <alignment horizontal="right" vertical="center"/>
    </xf>
    <xf numFmtId="0" fontId="2" fillId="0" borderId="18" xfId="0" applyFont="1" applyFill="1" applyBorder="1" applyAlignment="1">
      <alignment vertical="center" wrapText="1"/>
    </xf>
    <xf numFmtId="0" fontId="62" fillId="33" borderId="0" xfId="0" applyFont="1" applyFill="1" applyBorder="1" applyAlignment="1">
      <alignment/>
    </xf>
    <xf numFmtId="0" fontId="0" fillId="0" borderId="10" xfId="0" applyFont="1" applyBorder="1" applyAlignment="1">
      <alignment horizontal="center"/>
    </xf>
    <xf numFmtId="0" fontId="65" fillId="34" borderId="10" xfId="0" applyFont="1" applyFill="1" applyBorder="1" applyAlignment="1">
      <alignment horizontal="center" vertical="center"/>
    </xf>
    <xf numFmtId="0" fontId="65" fillId="34" borderId="10" xfId="0" applyFont="1" applyFill="1" applyBorder="1" applyAlignment="1">
      <alignment horizontal="center" vertical="center" wrapText="1"/>
    </xf>
    <xf numFmtId="2" fontId="65" fillId="34" borderId="10" xfId="0" applyNumberFormat="1" applyFont="1" applyFill="1" applyBorder="1" applyAlignment="1">
      <alignment horizontal="center" vertical="center"/>
    </xf>
    <xf numFmtId="0" fontId="65" fillId="34" borderId="10" xfId="0" applyNumberFormat="1" applyFont="1" applyFill="1" applyBorder="1" applyAlignment="1">
      <alignment horizontal="center" vertical="center"/>
    </xf>
    <xf numFmtId="0" fontId="0" fillId="0" borderId="0" xfId="0" applyAlignment="1">
      <alignment horizontal="center"/>
    </xf>
    <xf numFmtId="0" fontId="3" fillId="0" borderId="0" xfId="0" applyFont="1" applyFill="1" applyBorder="1" applyAlignment="1">
      <alignment wrapText="1"/>
    </xf>
    <xf numFmtId="0" fontId="3" fillId="0" borderId="0" xfId="0" applyFont="1" applyBorder="1" applyAlignment="1">
      <alignment/>
    </xf>
    <xf numFmtId="0" fontId="2" fillId="33" borderId="10" xfId="0" applyFont="1" applyFill="1" applyBorder="1" applyAlignment="1">
      <alignment/>
    </xf>
    <xf numFmtId="0" fontId="64" fillId="0" borderId="19" xfId="0" applyFont="1" applyBorder="1" applyAlignment="1">
      <alignment horizontal="left" vertical="center" wrapText="1"/>
    </xf>
    <xf numFmtId="0" fontId="64" fillId="0" borderId="10" xfId="0" applyFont="1" applyBorder="1" applyAlignment="1">
      <alignment horizontal="left" vertical="center" wrapText="1"/>
    </xf>
    <xf numFmtId="0" fontId="65" fillId="35" borderId="10" xfId="0" applyFont="1" applyFill="1" applyBorder="1" applyAlignment="1">
      <alignment wrapText="1"/>
    </xf>
    <xf numFmtId="2" fontId="65" fillId="34" borderId="12" xfId="0" applyNumberFormat="1" applyFont="1" applyFill="1" applyBorder="1" applyAlignment="1">
      <alignment horizontal="center"/>
    </xf>
    <xf numFmtId="0" fontId="0" fillId="0" borderId="10" xfId="0" applyFont="1" applyBorder="1" applyAlignment="1">
      <alignment/>
    </xf>
    <xf numFmtId="0" fontId="17" fillId="0" borderId="10" xfId="0" applyFont="1" applyBorder="1" applyAlignment="1">
      <alignment wrapText="1"/>
    </xf>
    <xf numFmtId="0" fontId="68" fillId="0" borderId="10" xfId="0" applyFont="1" applyBorder="1" applyAlignment="1">
      <alignment wrapText="1"/>
    </xf>
    <xf numFmtId="0" fontId="16" fillId="33" borderId="13" xfId="0" applyFont="1" applyFill="1" applyBorder="1" applyAlignment="1">
      <alignment/>
    </xf>
    <xf numFmtId="0" fontId="0" fillId="0" borderId="14" xfId="0" applyFont="1" applyBorder="1" applyAlignment="1">
      <alignment/>
    </xf>
    <xf numFmtId="4" fontId="0" fillId="0" borderId="10" xfId="0" applyNumberFormat="1" applyFont="1" applyBorder="1" applyAlignment="1">
      <alignment/>
    </xf>
    <xf numFmtId="0" fontId="11" fillId="33" borderId="10" xfId="0" applyNumberFormat="1" applyFont="1" applyFill="1" applyBorder="1" applyAlignment="1">
      <alignment horizontal="right" vertical="center"/>
    </xf>
    <xf numFmtId="0" fontId="65" fillId="0" borderId="10" xfId="0" applyFont="1" applyBorder="1" applyAlignment="1">
      <alignment vertical="center" wrapText="1"/>
    </xf>
    <xf numFmtId="0" fontId="0" fillId="0" borderId="10" xfId="0" applyNumberFormat="1" applyFont="1" applyBorder="1" applyAlignment="1">
      <alignment horizontal="center"/>
    </xf>
    <xf numFmtId="0" fontId="69" fillId="0" borderId="10" xfId="0" applyFont="1" applyBorder="1" applyAlignment="1" applyProtection="1">
      <alignment vertical="center" wrapText="1"/>
      <protection/>
    </xf>
    <xf numFmtId="0" fontId="68" fillId="37" borderId="21" xfId="44" applyFont="1" applyFill="1" applyBorder="1" applyAlignment="1">
      <alignment horizontal="center" vertical="center" wrapText="1"/>
      <protection/>
    </xf>
    <xf numFmtId="0" fontId="0" fillId="0" borderId="0" xfId="0" applyAlignment="1">
      <alignment horizontal="center" vertical="center"/>
    </xf>
    <xf numFmtId="0" fontId="65" fillId="0" borderId="10" xfId="0" applyFont="1" applyBorder="1" applyAlignment="1">
      <alignment horizontal="center" vertical="center" wrapText="1"/>
    </xf>
    <xf numFmtId="0" fontId="69" fillId="0" borderId="10" xfId="0" applyFont="1" applyBorder="1" applyAlignment="1" applyProtection="1">
      <alignment horizontal="center" vertical="center" wrapText="1"/>
      <protection/>
    </xf>
    <xf numFmtId="2" fontId="11" fillId="33" borderId="17" xfId="0" applyNumberFormat="1" applyFont="1" applyFill="1" applyBorder="1" applyAlignment="1">
      <alignment horizontal="center"/>
    </xf>
    <xf numFmtId="0" fontId="0" fillId="33" borderId="22" xfId="0" applyFont="1" applyFill="1" applyBorder="1" applyAlignment="1">
      <alignment horizontal="center"/>
    </xf>
    <xf numFmtId="4" fontId="0" fillId="33" borderId="10" xfId="0" applyNumberFormat="1" applyFont="1" applyFill="1" applyBorder="1" applyAlignment="1">
      <alignment horizontal="center"/>
    </xf>
    <xf numFmtId="4" fontId="65" fillId="0" borderId="10" xfId="0" applyNumberFormat="1" applyFont="1" applyBorder="1" applyAlignment="1">
      <alignment horizontal="right" vertical="center" wrapText="1"/>
    </xf>
    <xf numFmtId="4" fontId="0" fillId="0" borderId="10" xfId="0" applyNumberFormat="1" applyFont="1" applyBorder="1" applyAlignment="1">
      <alignment horizontal="right" vertical="center"/>
    </xf>
    <xf numFmtId="4" fontId="0" fillId="33" borderId="10" xfId="0" applyNumberFormat="1" applyFont="1" applyFill="1" applyBorder="1" applyAlignment="1">
      <alignment horizontal="right" vertical="center"/>
    </xf>
    <xf numFmtId="4" fontId="11" fillId="33" borderId="10" xfId="0" applyNumberFormat="1" applyFont="1" applyFill="1" applyBorder="1" applyAlignment="1">
      <alignment horizontal="right" vertical="center"/>
    </xf>
    <xf numFmtId="0" fontId="0" fillId="0" borderId="10" xfId="53" applyFont="1" applyFill="1" applyBorder="1" applyAlignment="1">
      <alignment wrapText="1"/>
      <protection/>
    </xf>
    <xf numFmtId="0" fontId="69" fillId="0" borderId="10" xfId="0" applyFont="1" applyBorder="1" applyAlignment="1">
      <alignment wrapText="1"/>
    </xf>
    <xf numFmtId="0" fontId="11" fillId="0" borderId="0" xfId="0" applyFont="1" applyAlignment="1">
      <alignment/>
    </xf>
    <xf numFmtId="2" fontId="11" fillId="33" borderId="15" xfId="0" applyNumberFormat="1" applyFont="1" applyFill="1" applyBorder="1" applyAlignment="1">
      <alignment horizontal="center"/>
    </xf>
    <xf numFmtId="0" fontId="11" fillId="33" borderId="15" xfId="0" applyNumberFormat="1" applyFont="1" applyFill="1" applyBorder="1" applyAlignment="1">
      <alignment horizontal="center"/>
    </xf>
    <xf numFmtId="0" fontId="11" fillId="33" borderId="15" xfId="0" applyFont="1" applyFill="1" applyBorder="1" applyAlignment="1">
      <alignment horizontal="center"/>
    </xf>
    <xf numFmtId="0" fontId="69" fillId="0" borderId="10" xfId="0" applyFont="1" applyBorder="1" applyAlignment="1">
      <alignment vertical="center" wrapText="1"/>
    </xf>
    <xf numFmtId="0" fontId="0" fillId="0" borderId="10" xfId="53" applyFont="1" applyFill="1" applyBorder="1" applyAlignment="1">
      <alignment horizontal="left" vertical="center" wrapText="1"/>
      <protection/>
    </xf>
    <xf numFmtId="0" fontId="69" fillId="0" borderId="10" xfId="0" applyFont="1" applyBorder="1" applyAlignment="1">
      <alignment horizontal="left" vertical="center" wrapText="1"/>
    </xf>
    <xf numFmtId="0" fontId="65" fillId="33" borderId="18" xfId="0" applyFont="1" applyFill="1" applyBorder="1" applyAlignment="1">
      <alignment horizontal="left" vertical="center"/>
    </xf>
    <xf numFmtId="0" fontId="65" fillId="33" borderId="14" xfId="0" applyFont="1" applyFill="1" applyBorder="1" applyAlignment="1">
      <alignment horizontal="left" vertical="center"/>
    </xf>
    <xf numFmtId="0" fontId="0" fillId="33" borderId="19" xfId="0" applyFont="1" applyFill="1" applyBorder="1" applyAlignment="1">
      <alignment/>
    </xf>
    <xf numFmtId="0" fontId="16" fillId="33" borderId="20" xfId="0" applyFont="1" applyFill="1" applyBorder="1" applyAlignment="1">
      <alignment/>
    </xf>
    <xf numFmtId="0" fontId="0" fillId="33" borderId="20" xfId="0" applyFont="1" applyFill="1" applyBorder="1" applyAlignment="1">
      <alignment horizontal="center"/>
    </xf>
    <xf numFmtId="0" fontId="16" fillId="33" borderId="23" xfId="0" applyFont="1" applyFill="1" applyBorder="1" applyAlignment="1">
      <alignment/>
    </xf>
    <xf numFmtId="0" fontId="0" fillId="0" borderId="0" xfId="53" applyFont="1" applyFill="1" applyBorder="1" applyAlignment="1">
      <alignment wrapText="1"/>
      <protection/>
    </xf>
    <xf numFmtId="0" fontId="0" fillId="0" borderId="0" xfId="0" applyFont="1" applyBorder="1" applyAlignment="1">
      <alignment/>
    </xf>
    <xf numFmtId="2" fontId="0" fillId="33" borderId="0" xfId="0" applyNumberFormat="1" applyFont="1" applyFill="1" applyBorder="1" applyAlignment="1">
      <alignment horizontal="center"/>
    </xf>
    <xf numFmtId="0" fontId="65" fillId="37" borderId="10" xfId="0" applyFont="1" applyFill="1" applyBorder="1" applyAlignment="1">
      <alignment horizontal="center" wrapText="1"/>
    </xf>
    <xf numFmtId="0" fontId="0" fillId="34" borderId="10" xfId="0" applyFont="1" applyFill="1" applyBorder="1" applyAlignment="1">
      <alignment horizontal="center"/>
    </xf>
    <xf numFmtId="2" fontId="0" fillId="34" borderId="10" xfId="0" applyNumberFormat="1" applyFont="1" applyFill="1" applyBorder="1" applyAlignment="1">
      <alignment horizontal="center"/>
    </xf>
    <xf numFmtId="0" fontId="0" fillId="34" borderId="10" xfId="0" applyNumberFormat="1" applyFont="1" applyFill="1" applyBorder="1" applyAlignment="1">
      <alignment horizontal="center"/>
    </xf>
    <xf numFmtId="0" fontId="0" fillId="38" borderId="10" xfId="0" applyFont="1" applyFill="1" applyBorder="1" applyAlignment="1">
      <alignment/>
    </xf>
    <xf numFmtId="0" fontId="0" fillId="38" borderId="10" xfId="0" applyFont="1" applyFill="1" applyBorder="1" applyAlignment="1">
      <alignment horizontal="center"/>
    </xf>
    <xf numFmtId="2" fontId="0" fillId="38" borderId="10" xfId="0" applyNumberFormat="1" applyFont="1" applyFill="1" applyBorder="1" applyAlignment="1">
      <alignment horizontal="center"/>
    </xf>
    <xf numFmtId="0" fontId="0" fillId="38" borderId="10" xfId="0" applyNumberFormat="1" applyFont="1" applyFill="1" applyBorder="1" applyAlignment="1">
      <alignment horizontal="center"/>
    </xf>
    <xf numFmtId="2" fontId="0" fillId="0" borderId="10" xfId="0" applyNumberFormat="1" applyFont="1" applyBorder="1" applyAlignment="1">
      <alignment horizontal="center"/>
    </xf>
    <xf numFmtId="2" fontId="11" fillId="33" borderId="23" xfId="0" applyNumberFormat="1" applyFont="1" applyFill="1" applyBorder="1" applyAlignment="1">
      <alignment horizontal="center"/>
    </xf>
    <xf numFmtId="0" fontId="11" fillId="33" borderId="23" xfId="0" applyNumberFormat="1" applyFont="1" applyFill="1" applyBorder="1" applyAlignment="1">
      <alignment horizontal="center"/>
    </xf>
    <xf numFmtId="0" fontId="11" fillId="33" borderId="23" xfId="0" applyFont="1" applyFill="1" applyBorder="1" applyAlignment="1">
      <alignment horizontal="center"/>
    </xf>
    <xf numFmtId="0" fontId="0" fillId="0" borderId="0" xfId="0" applyFont="1" applyBorder="1" applyAlignment="1">
      <alignment/>
    </xf>
    <xf numFmtId="0" fontId="11" fillId="0" borderId="0" xfId="0" applyFont="1" applyBorder="1" applyAlignment="1">
      <alignment/>
    </xf>
    <xf numFmtId="0" fontId="0" fillId="0" borderId="14" xfId="0" applyFont="1" applyBorder="1" applyAlignment="1">
      <alignment horizontal="center"/>
    </xf>
    <xf numFmtId="0" fontId="0" fillId="35" borderId="14" xfId="0" applyFont="1" applyFill="1" applyBorder="1" applyAlignment="1">
      <alignment horizontal="center"/>
    </xf>
    <xf numFmtId="2" fontId="0" fillId="35" borderId="14" xfId="0" applyNumberFormat="1" applyFont="1" applyFill="1" applyBorder="1" applyAlignment="1">
      <alignment horizontal="center"/>
    </xf>
    <xf numFmtId="0" fontId="0" fillId="0" borderId="0" xfId="0" applyFont="1" applyBorder="1" applyAlignment="1">
      <alignment horizontal="center"/>
    </xf>
    <xf numFmtId="2" fontId="0" fillId="0" borderId="0" xfId="0" applyNumberFormat="1" applyFont="1" applyBorder="1" applyAlignment="1">
      <alignment horizontal="center"/>
    </xf>
    <xf numFmtId="0" fontId="11" fillId="38" borderId="14" xfId="0" applyFont="1" applyFill="1" applyBorder="1" applyAlignment="1">
      <alignment horizontal="left" wrapText="1"/>
    </xf>
    <xf numFmtId="0" fontId="0" fillId="38" borderId="11" xfId="0" applyFont="1" applyFill="1" applyBorder="1" applyAlignment="1">
      <alignment/>
    </xf>
    <xf numFmtId="0" fontId="0" fillId="38" borderId="14" xfId="0" applyFont="1" applyFill="1" applyBorder="1" applyAlignment="1">
      <alignment horizontal="justify" vertical="center"/>
    </xf>
    <xf numFmtId="0" fontId="0" fillId="38" borderId="12" xfId="0" applyFont="1" applyFill="1" applyBorder="1" applyAlignment="1">
      <alignment horizontal="center"/>
    </xf>
    <xf numFmtId="0" fontId="0" fillId="0" borderId="10" xfId="0" applyFont="1" applyBorder="1" applyAlignment="1">
      <alignment horizontal="justify" vertical="center"/>
    </xf>
    <xf numFmtId="0" fontId="0" fillId="0" borderId="14" xfId="0" applyFont="1" applyBorder="1" applyAlignment="1">
      <alignment horizontal="justify" vertical="center"/>
    </xf>
    <xf numFmtId="0" fontId="0" fillId="38" borderId="14" xfId="0" applyFont="1" applyFill="1" applyBorder="1" applyAlignment="1">
      <alignment/>
    </xf>
    <xf numFmtId="0" fontId="0" fillId="38" borderId="14" xfId="0" applyFont="1" applyFill="1" applyBorder="1" applyAlignment="1">
      <alignment horizontal="center"/>
    </xf>
    <xf numFmtId="2" fontId="0" fillId="38" borderId="14" xfId="0" applyNumberFormat="1" applyFont="1" applyFill="1" applyBorder="1" applyAlignment="1">
      <alignment horizontal="center"/>
    </xf>
    <xf numFmtId="0" fontId="0" fillId="38" borderId="14" xfId="0" applyNumberFormat="1" applyFont="1" applyFill="1" applyBorder="1" applyAlignment="1">
      <alignment horizontal="center"/>
    </xf>
    <xf numFmtId="0" fontId="0" fillId="0" borderId="18" xfId="0" applyFont="1" applyBorder="1" applyAlignment="1">
      <alignment/>
    </xf>
    <xf numFmtId="0" fontId="11" fillId="38" borderId="0" xfId="0" applyFont="1" applyFill="1" applyAlignment="1">
      <alignment/>
    </xf>
    <xf numFmtId="0" fontId="0" fillId="36" borderId="10" xfId="0" applyFont="1" applyFill="1" applyBorder="1" applyAlignment="1">
      <alignment/>
    </xf>
    <xf numFmtId="0" fontId="0" fillId="36" borderId="11" xfId="0" applyFont="1" applyFill="1" applyBorder="1" applyAlignment="1">
      <alignment/>
    </xf>
    <xf numFmtId="0" fontId="0" fillId="36" borderId="10" xfId="0" applyFont="1" applyFill="1" applyBorder="1" applyAlignment="1">
      <alignment horizontal="justify" vertical="center"/>
    </xf>
    <xf numFmtId="0" fontId="0" fillId="36" borderId="12" xfId="0" applyFont="1" applyFill="1" applyBorder="1" applyAlignment="1">
      <alignment horizontal="center"/>
    </xf>
    <xf numFmtId="2" fontId="0" fillId="36" borderId="10" xfId="0" applyNumberFormat="1" applyFont="1" applyFill="1" applyBorder="1" applyAlignment="1">
      <alignment horizontal="center"/>
    </xf>
    <xf numFmtId="0" fontId="0" fillId="36" borderId="10" xfId="0" applyNumberFormat="1" applyFont="1" applyFill="1" applyBorder="1" applyAlignment="1">
      <alignment horizontal="center"/>
    </xf>
    <xf numFmtId="0" fontId="0" fillId="36" borderId="10" xfId="0" applyFont="1" applyFill="1" applyBorder="1" applyAlignment="1">
      <alignment horizontal="center"/>
    </xf>
    <xf numFmtId="0" fontId="0" fillId="0" borderId="11" xfId="0" applyFont="1" applyBorder="1" applyAlignment="1">
      <alignment/>
    </xf>
    <xf numFmtId="0" fontId="0" fillId="0" borderId="12" xfId="0" applyFont="1" applyBorder="1" applyAlignment="1">
      <alignment horizontal="center"/>
    </xf>
    <xf numFmtId="0" fontId="0" fillId="37" borderId="10" xfId="0" applyFont="1" applyFill="1" applyBorder="1" applyAlignment="1">
      <alignment/>
    </xf>
    <xf numFmtId="0" fontId="11" fillId="37" borderId="0" xfId="0" applyFont="1" applyFill="1" applyAlignment="1">
      <alignment/>
    </xf>
    <xf numFmtId="0" fontId="0" fillId="37" borderId="10" xfId="0" applyFont="1" applyFill="1" applyBorder="1" applyAlignment="1">
      <alignment horizontal="center"/>
    </xf>
    <xf numFmtId="2" fontId="0" fillId="37" borderId="10" xfId="0" applyNumberFormat="1" applyFont="1" applyFill="1" applyBorder="1" applyAlignment="1">
      <alignment horizontal="center"/>
    </xf>
    <xf numFmtId="0" fontId="0" fillId="37" borderId="10" xfId="0" applyNumberFormat="1" applyFont="1" applyFill="1" applyBorder="1" applyAlignment="1">
      <alignment horizontal="center"/>
    </xf>
    <xf numFmtId="0" fontId="11" fillId="37" borderId="10" xfId="0" applyFont="1" applyFill="1" applyBorder="1" applyAlignment="1">
      <alignment/>
    </xf>
    <xf numFmtId="0" fontId="0" fillId="0" borderId="10" xfId="0" applyFont="1" applyBorder="1" applyAlignment="1">
      <alignment wrapText="1"/>
    </xf>
    <xf numFmtId="0" fontId="69" fillId="0" borderId="10" xfId="0" applyFont="1" applyBorder="1" applyAlignment="1">
      <alignment horizontal="left" vertical="top" wrapText="1"/>
    </xf>
    <xf numFmtId="0" fontId="69" fillId="0" borderId="10" xfId="0" applyFont="1" applyBorder="1" applyAlignment="1">
      <alignment/>
    </xf>
    <xf numFmtId="0" fontId="69" fillId="0" borderId="10" xfId="0" applyFont="1" applyBorder="1" applyAlignment="1">
      <alignment horizontal="left" vertical="center"/>
    </xf>
    <xf numFmtId="0" fontId="69" fillId="37" borderId="10" xfId="0" applyFont="1" applyFill="1" applyBorder="1" applyAlignment="1">
      <alignment horizontal="left" vertical="top" wrapText="1"/>
    </xf>
    <xf numFmtId="0" fontId="69" fillId="37" borderId="10" xfId="0" applyFont="1" applyFill="1" applyBorder="1" applyAlignment="1">
      <alignment wrapText="1"/>
    </xf>
    <xf numFmtId="0" fontId="11" fillId="0" borderId="10" xfId="0" applyFont="1" applyBorder="1" applyAlignment="1">
      <alignment/>
    </xf>
    <xf numFmtId="0" fontId="11" fillId="38" borderId="14" xfId="0" applyFont="1" applyFill="1" applyBorder="1" applyAlignment="1">
      <alignment horizontal="left" vertical="center" wrapText="1"/>
    </xf>
    <xf numFmtId="0" fontId="11" fillId="0" borderId="0" xfId="0" applyFont="1" applyBorder="1" applyAlignment="1">
      <alignment/>
    </xf>
    <xf numFmtId="0" fontId="69" fillId="0" borderId="0" xfId="0" applyFont="1" applyBorder="1" applyAlignment="1">
      <alignment/>
    </xf>
    <xf numFmtId="0" fontId="0" fillId="0" borderId="0" xfId="0" applyNumberFormat="1" applyFont="1" applyBorder="1" applyAlignment="1">
      <alignment horizontal="center"/>
    </xf>
    <xf numFmtId="0" fontId="70" fillId="0" borderId="0" xfId="0" applyFont="1" applyBorder="1" applyAlignment="1">
      <alignment/>
    </xf>
    <xf numFmtId="0" fontId="11" fillId="0" borderId="0" xfId="0" applyFont="1" applyBorder="1" applyAlignment="1">
      <alignment wrapText="1"/>
    </xf>
    <xf numFmtId="2" fontId="71" fillId="0" borderId="10" xfId="44" applyNumberFormat="1" applyFont="1" applyBorder="1" applyAlignment="1">
      <alignment wrapText="1"/>
      <protection/>
    </xf>
    <xf numFmtId="0" fontId="0" fillId="37" borderId="0" xfId="0" applyFont="1" applyFill="1" applyAlignment="1">
      <alignment wrapText="1"/>
    </xf>
    <xf numFmtId="2" fontId="0" fillId="34" borderId="12" xfId="0" applyNumberFormat="1" applyFont="1" applyFill="1" applyBorder="1" applyAlignment="1">
      <alignment horizontal="center"/>
    </xf>
    <xf numFmtId="2" fontId="0" fillId="0" borderId="12" xfId="0" applyNumberFormat="1" applyFont="1" applyBorder="1" applyAlignment="1">
      <alignment horizontal="center"/>
    </xf>
    <xf numFmtId="0" fontId="67" fillId="37" borderId="10" xfId="0" applyFont="1" applyFill="1" applyBorder="1" applyAlignment="1">
      <alignment horizontal="center" wrapText="1"/>
    </xf>
    <xf numFmtId="2" fontId="69" fillId="0" borderId="10" xfId="44" applyNumberFormat="1" applyFont="1" applyBorder="1" applyAlignment="1">
      <alignment horizontal="left" vertical="center" wrapText="1"/>
      <protection/>
    </xf>
    <xf numFmtId="0" fontId="0" fillId="0" borderId="10" xfId="0" applyFont="1" applyBorder="1" applyAlignment="1">
      <alignment horizontal="left" vertical="center" wrapText="1"/>
    </xf>
    <xf numFmtId="0" fontId="0" fillId="34" borderId="18" xfId="0" applyFont="1" applyFill="1" applyBorder="1" applyAlignment="1">
      <alignment/>
    </xf>
    <xf numFmtId="0" fontId="67" fillId="37" borderId="18" xfId="0" applyFont="1" applyFill="1" applyBorder="1" applyAlignment="1">
      <alignment horizontal="center" wrapText="1"/>
    </xf>
    <xf numFmtId="0" fontId="0" fillId="34" borderId="18" xfId="0" applyFont="1" applyFill="1" applyBorder="1" applyAlignment="1">
      <alignment horizontal="center"/>
    </xf>
    <xf numFmtId="2" fontId="0" fillId="34" borderId="18" xfId="0" applyNumberFormat="1" applyFont="1" applyFill="1" applyBorder="1" applyAlignment="1">
      <alignment horizontal="center"/>
    </xf>
    <xf numFmtId="0" fontId="0" fillId="34" borderId="18" xfId="0" applyNumberFormat="1" applyFont="1" applyFill="1" applyBorder="1" applyAlignment="1">
      <alignment horizontal="center"/>
    </xf>
    <xf numFmtId="0" fontId="21" fillId="0" borderId="10" xfId="0" applyFont="1" applyBorder="1" applyAlignment="1">
      <alignment horizontal="left" vertical="center"/>
    </xf>
    <xf numFmtId="0" fontId="21" fillId="0" borderId="10" xfId="0" applyFont="1" applyBorder="1" applyAlignment="1">
      <alignment horizontal="left" vertical="center" wrapText="1"/>
    </xf>
    <xf numFmtId="2" fontId="11" fillId="0" borderId="10" xfId="0" applyNumberFormat="1" applyFont="1" applyBorder="1" applyAlignment="1">
      <alignment horizontal="center"/>
    </xf>
    <xf numFmtId="0" fontId="11" fillId="0" borderId="10" xfId="0" applyNumberFormat="1" applyFont="1" applyBorder="1" applyAlignment="1">
      <alignment horizontal="center"/>
    </xf>
    <xf numFmtId="0" fontId="11" fillId="0" borderId="10" xfId="0" applyFont="1" applyBorder="1" applyAlignment="1">
      <alignment horizontal="center"/>
    </xf>
    <xf numFmtId="0" fontId="72" fillId="0" borderId="10" xfId="0" applyFont="1" applyBorder="1" applyAlignment="1">
      <alignment horizontal="left" vertical="center" wrapText="1"/>
    </xf>
    <xf numFmtId="0" fontId="72" fillId="36" borderId="10" xfId="0" applyFont="1" applyFill="1" applyBorder="1" applyAlignment="1">
      <alignment horizontal="left" vertical="center" wrapText="1"/>
    </xf>
    <xf numFmtId="0" fontId="72" fillId="36" borderId="0" xfId="0" applyFont="1" applyFill="1" applyBorder="1" applyAlignment="1">
      <alignment horizontal="left" vertical="top" wrapText="1"/>
    </xf>
    <xf numFmtId="2" fontId="11" fillId="0" borderId="0" xfId="0" applyNumberFormat="1" applyFont="1" applyBorder="1" applyAlignment="1">
      <alignment horizontal="center"/>
    </xf>
    <xf numFmtId="0" fontId="11" fillId="0" borderId="0" xfId="0" applyNumberFormat="1" applyFont="1" applyBorder="1" applyAlignment="1">
      <alignment horizontal="center"/>
    </xf>
    <xf numFmtId="0" fontId="11" fillId="0" borderId="0" xfId="0" applyFont="1" applyBorder="1" applyAlignment="1">
      <alignment horizontal="center"/>
    </xf>
    <xf numFmtId="0" fontId="17" fillId="37" borderId="0" xfId="0" applyFont="1" applyFill="1" applyAlignment="1">
      <alignment/>
    </xf>
    <xf numFmtId="0" fontId="69" fillId="36" borderId="10" xfId="0" applyFont="1" applyFill="1" applyBorder="1" applyAlignment="1">
      <alignment vertical="justify" wrapText="1"/>
    </xf>
    <xf numFmtId="0" fontId="11" fillId="0" borderId="0" xfId="0" applyFont="1" applyFill="1" applyBorder="1" applyAlignment="1">
      <alignment/>
    </xf>
    <xf numFmtId="0" fontId="65" fillId="0" borderId="0" xfId="0" applyFont="1" applyFill="1" applyBorder="1" applyAlignment="1">
      <alignment/>
    </xf>
    <xf numFmtId="0" fontId="0" fillId="10" borderId="0" xfId="0" applyFill="1" applyAlignment="1">
      <alignment/>
    </xf>
    <xf numFmtId="0" fontId="0" fillId="39" borderId="10" xfId="0" applyFont="1" applyFill="1" applyBorder="1" applyAlignment="1">
      <alignment horizontal="center"/>
    </xf>
    <xf numFmtId="2" fontId="0" fillId="39" borderId="10" xfId="0" applyNumberFormat="1" applyFont="1" applyFill="1" applyBorder="1" applyAlignment="1">
      <alignment horizontal="center"/>
    </xf>
    <xf numFmtId="0" fontId="3" fillId="0" borderId="0" xfId="0" applyFont="1" applyAlignment="1">
      <alignment/>
    </xf>
    <xf numFmtId="0" fontId="0" fillId="10" borderId="10" xfId="0" applyFont="1" applyFill="1" applyBorder="1" applyAlignment="1">
      <alignment/>
    </xf>
    <xf numFmtId="2" fontId="0" fillId="10" borderId="10" xfId="0" applyNumberFormat="1" applyFont="1" applyFill="1" applyBorder="1" applyAlignment="1">
      <alignment horizontal="center"/>
    </xf>
    <xf numFmtId="0" fontId="0" fillId="10" borderId="10" xfId="0" applyNumberFormat="1" applyFont="1" applyFill="1" applyBorder="1" applyAlignment="1">
      <alignment horizontal="center"/>
    </xf>
    <xf numFmtId="0" fontId="0" fillId="10" borderId="11" xfId="0" applyFont="1" applyFill="1" applyBorder="1" applyAlignment="1">
      <alignment/>
    </xf>
    <xf numFmtId="0" fontId="21" fillId="10" borderId="10" xfId="0" applyFont="1" applyFill="1" applyBorder="1" applyAlignment="1">
      <alignment horizontal="left" vertical="center" wrapText="1"/>
    </xf>
    <xf numFmtId="0" fontId="0" fillId="10" borderId="12" xfId="0" applyFont="1" applyFill="1" applyBorder="1" applyAlignment="1">
      <alignment horizontal="center"/>
    </xf>
    <xf numFmtId="0" fontId="11" fillId="34" borderId="11" xfId="0" applyFont="1" applyFill="1" applyBorder="1" applyAlignment="1">
      <alignment horizontal="center"/>
    </xf>
    <xf numFmtId="0" fontId="11" fillId="34" borderId="15" xfId="0" applyFont="1" applyFill="1" applyBorder="1" applyAlignment="1">
      <alignment horizontal="center"/>
    </xf>
    <xf numFmtId="0" fontId="11" fillId="34" borderId="12" xfId="0" applyFont="1" applyFill="1" applyBorder="1" applyAlignment="1">
      <alignment horizontal="center"/>
    </xf>
    <xf numFmtId="0" fontId="67" fillId="34" borderId="11" xfId="0" applyFont="1" applyFill="1" applyBorder="1" applyAlignment="1">
      <alignment horizontal="center"/>
    </xf>
    <xf numFmtId="0" fontId="67" fillId="34" borderId="15" xfId="0" applyFont="1" applyFill="1" applyBorder="1" applyAlignment="1">
      <alignment horizontal="center"/>
    </xf>
    <xf numFmtId="0" fontId="67" fillId="34" borderId="12" xfId="0" applyFont="1" applyFill="1" applyBorder="1" applyAlignment="1">
      <alignment horizontal="center"/>
    </xf>
    <xf numFmtId="0" fontId="11" fillId="0" borderId="0" xfId="0" applyFont="1" applyAlignment="1">
      <alignment horizontal="right"/>
    </xf>
    <xf numFmtId="0" fontId="67" fillId="34" borderId="11" xfId="0" applyFont="1" applyFill="1" applyBorder="1" applyAlignment="1">
      <alignment horizontal="center" vertical="center"/>
    </xf>
    <xf numFmtId="0" fontId="67" fillId="34" borderId="15" xfId="0" applyFont="1" applyFill="1" applyBorder="1" applyAlignment="1">
      <alignment horizontal="center" vertical="center"/>
    </xf>
    <xf numFmtId="0" fontId="67" fillId="34" borderId="12" xfId="0" applyFont="1" applyFill="1" applyBorder="1" applyAlignment="1">
      <alignment horizontal="center" vertical="center"/>
    </xf>
    <xf numFmtId="0" fontId="67" fillId="40" borderId="11" xfId="0" applyFont="1" applyFill="1" applyBorder="1" applyAlignment="1">
      <alignment horizontal="center" vertical="center" wrapText="1"/>
    </xf>
    <xf numFmtId="0" fontId="67" fillId="40" borderId="15" xfId="0" applyFont="1" applyFill="1" applyBorder="1" applyAlignment="1">
      <alignment horizontal="center" vertical="center" wrapText="1"/>
    </xf>
    <xf numFmtId="0" fontId="67" fillId="40" borderId="12" xfId="0" applyFont="1" applyFill="1" applyBorder="1" applyAlignment="1">
      <alignment horizontal="center" vertical="center" wrapText="1"/>
    </xf>
    <xf numFmtId="0" fontId="67" fillId="41" borderId="11" xfId="0" applyFont="1" applyFill="1" applyBorder="1" applyAlignment="1">
      <alignment horizontal="left" vertical="center" wrapText="1"/>
    </xf>
    <xf numFmtId="0" fontId="0" fillId="36" borderId="15" xfId="0" applyFont="1" applyFill="1" applyBorder="1" applyAlignment="1">
      <alignment horizontal="left" vertical="center" wrapText="1"/>
    </xf>
    <xf numFmtId="0" fontId="0" fillId="36" borderId="12" xfId="0" applyFont="1" applyFill="1" applyBorder="1" applyAlignment="1">
      <alignment horizontal="left" vertical="center" wrapText="1"/>
    </xf>
    <xf numFmtId="0" fontId="67" fillId="33" borderId="11" xfId="0" applyFont="1" applyFill="1" applyBorder="1" applyAlignment="1">
      <alignment horizontal="left" vertical="center" wrapText="1"/>
    </xf>
    <xf numFmtId="0" fontId="0" fillId="0" borderId="15" xfId="0" applyFont="1" applyBorder="1" applyAlignment="1">
      <alignment horizontal="left"/>
    </xf>
    <xf numFmtId="0" fontId="0" fillId="0" borderId="12" xfId="0" applyFont="1" applyBorder="1" applyAlignment="1">
      <alignment horizontal="left"/>
    </xf>
    <xf numFmtId="0" fontId="67" fillId="34" borderId="11" xfId="0" applyFont="1" applyFill="1" applyBorder="1" applyAlignment="1">
      <alignment horizontal="center" wrapText="1"/>
    </xf>
    <xf numFmtId="0" fontId="67" fillId="34" borderId="15" xfId="0" applyFont="1" applyFill="1" applyBorder="1" applyAlignment="1">
      <alignment horizontal="center" wrapText="1"/>
    </xf>
    <xf numFmtId="0" fontId="67" fillId="34" borderId="12" xfId="0" applyFont="1" applyFill="1" applyBorder="1" applyAlignment="1">
      <alignment horizontal="center" wrapText="1"/>
    </xf>
    <xf numFmtId="0" fontId="11" fillId="42" borderId="11" xfId="0" applyFont="1" applyFill="1" applyBorder="1" applyAlignment="1">
      <alignment horizontal="center" vertical="center"/>
    </xf>
    <xf numFmtId="0" fontId="11" fillId="42" borderId="15" xfId="0" applyFont="1" applyFill="1" applyBorder="1" applyAlignment="1">
      <alignment horizontal="center" vertical="center"/>
    </xf>
    <xf numFmtId="0" fontId="11" fillId="42" borderId="12" xfId="0" applyFont="1" applyFill="1" applyBorder="1" applyAlignment="1">
      <alignment horizontal="center" vertical="center"/>
    </xf>
    <xf numFmtId="0" fontId="3" fillId="0" borderId="0" xfId="0" applyNumberFormat="1" applyFont="1" applyAlignment="1">
      <alignment horizontal="right"/>
    </xf>
    <xf numFmtId="0" fontId="73" fillId="42" borderId="11" xfId="0" applyFont="1" applyFill="1" applyBorder="1" applyAlignment="1">
      <alignment horizontal="center" vertical="center"/>
    </xf>
    <xf numFmtId="0" fontId="73" fillId="42" borderId="15" xfId="0" applyFont="1" applyFill="1" applyBorder="1" applyAlignment="1">
      <alignment horizontal="center" vertical="center"/>
    </xf>
    <xf numFmtId="0" fontId="73" fillId="42" borderId="12" xfId="0" applyFont="1" applyFill="1" applyBorder="1" applyAlignment="1">
      <alignment horizontal="center" vertical="center"/>
    </xf>
    <xf numFmtId="0" fontId="3" fillId="33" borderId="10" xfId="0" applyFont="1" applyFill="1" applyBorder="1" applyAlignment="1">
      <alignment wrapText="1"/>
    </xf>
    <xf numFmtId="0" fontId="11" fillId="0" borderId="0" xfId="0" applyNumberFormat="1" applyFont="1" applyAlignment="1">
      <alignment horizontal="right" vertical="center"/>
    </xf>
    <xf numFmtId="0" fontId="67" fillId="42" borderId="11" xfId="0" applyFont="1" applyFill="1" applyBorder="1" applyAlignment="1">
      <alignment horizontal="center" vertical="center"/>
    </xf>
    <xf numFmtId="0" fontId="67" fillId="42" borderId="15" xfId="0" applyFont="1" applyFill="1" applyBorder="1" applyAlignment="1">
      <alignment horizontal="center" vertical="center"/>
    </xf>
    <xf numFmtId="0" fontId="67" fillId="42" borderId="12" xfId="0" applyFont="1" applyFill="1" applyBorder="1" applyAlignment="1">
      <alignment horizontal="center" vertical="center"/>
    </xf>
    <xf numFmtId="0" fontId="11" fillId="33" borderId="11" xfId="0" applyFont="1" applyFill="1" applyBorder="1" applyAlignment="1">
      <alignment horizontal="left" vertical="center" wrapText="1"/>
    </xf>
    <xf numFmtId="0" fontId="11" fillId="33" borderId="15" xfId="0" applyFont="1" applyFill="1" applyBorder="1" applyAlignment="1">
      <alignment horizontal="left" vertical="center" wrapText="1"/>
    </xf>
    <xf numFmtId="0" fontId="11" fillId="33" borderId="12" xfId="0" applyFont="1" applyFill="1" applyBorder="1" applyAlignment="1">
      <alignment horizontal="left" vertical="center" wrapText="1"/>
    </xf>
    <xf numFmtId="0" fontId="3" fillId="0" borderId="0" xfId="0" applyFont="1" applyAlignment="1">
      <alignment horizontal="right"/>
    </xf>
    <xf numFmtId="0" fontId="73" fillId="41" borderId="11" xfId="0" applyFont="1" applyFill="1" applyBorder="1" applyAlignment="1">
      <alignment horizontal="left" vertical="center" wrapText="1"/>
    </xf>
    <xf numFmtId="0" fontId="73" fillId="41" borderId="15" xfId="0" applyFont="1" applyFill="1" applyBorder="1" applyAlignment="1">
      <alignment horizontal="left" vertical="center" wrapText="1"/>
    </xf>
    <xf numFmtId="0" fontId="73" fillId="41" borderId="12" xfId="0" applyFont="1" applyFill="1" applyBorder="1" applyAlignment="1">
      <alignment horizontal="left" vertical="center" wrapText="1"/>
    </xf>
    <xf numFmtId="0" fontId="11" fillId="0" borderId="0" xfId="0" applyFont="1" applyAlignment="1">
      <alignment horizontal="right" vertical="center"/>
    </xf>
    <xf numFmtId="0" fontId="73" fillId="43" borderId="11" xfId="0" applyFont="1" applyFill="1" applyBorder="1" applyAlignment="1">
      <alignment horizontal="center" wrapText="1"/>
    </xf>
    <xf numFmtId="0" fontId="73" fillId="43" borderId="15" xfId="0" applyFont="1" applyFill="1" applyBorder="1" applyAlignment="1">
      <alignment horizontal="center" wrapText="1"/>
    </xf>
    <xf numFmtId="0" fontId="73" fillId="43" borderId="12" xfId="0" applyFont="1" applyFill="1" applyBorder="1" applyAlignment="1">
      <alignment horizontal="center" wrapText="1"/>
    </xf>
    <xf numFmtId="0" fontId="2" fillId="0" borderId="0" xfId="0" applyFont="1" applyAlignment="1">
      <alignment horizontal="left"/>
    </xf>
    <xf numFmtId="0" fontId="73" fillId="43" borderId="11" xfId="0" applyFont="1" applyFill="1" applyBorder="1" applyAlignment="1">
      <alignment horizontal="center" vertical="center" wrapText="1"/>
    </xf>
    <xf numFmtId="0" fontId="73" fillId="43" borderId="15" xfId="0" applyFont="1" applyFill="1" applyBorder="1" applyAlignment="1">
      <alignment horizontal="center" vertical="center" wrapText="1"/>
    </xf>
    <xf numFmtId="0" fontId="73" fillId="43" borderId="12" xfId="0" applyFont="1" applyFill="1" applyBorder="1" applyAlignment="1">
      <alignment horizontal="center" vertical="center" wrapText="1"/>
    </xf>
    <xf numFmtId="0" fontId="3" fillId="42" borderId="11" xfId="0" applyFont="1" applyFill="1" applyBorder="1" applyAlignment="1">
      <alignment horizontal="center" vertical="center"/>
    </xf>
    <xf numFmtId="0" fontId="3" fillId="42" borderId="15" xfId="0" applyFont="1" applyFill="1" applyBorder="1" applyAlignment="1">
      <alignment horizontal="center" vertical="center"/>
    </xf>
    <xf numFmtId="0" fontId="3" fillId="42" borderId="12" xfId="0" applyFont="1" applyFill="1" applyBorder="1" applyAlignment="1">
      <alignment horizontal="center" vertical="center"/>
    </xf>
    <xf numFmtId="0" fontId="11" fillId="42" borderId="16" xfId="0" applyFont="1" applyFill="1" applyBorder="1" applyAlignment="1">
      <alignment horizontal="center" vertical="center"/>
    </xf>
    <xf numFmtId="0" fontId="11" fillId="42" borderId="23" xfId="0" applyFont="1" applyFill="1" applyBorder="1" applyAlignment="1">
      <alignment horizontal="center" vertical="center"/>
    </xf>
    <xf numFmtId="0" fontId="11" fillId="42" borderId="17" xfId="0" applyFont="1" applyFill="1" applyBorder="1" applyAlignment="1">
      <alignment horizontal="center" vertical="center"/>
    </xf>
    <xf numFmtId="0" fontId="70" fillId="42" borderId="16" xfId="0" applyFont="1" applyFill="1" applyBorder="1" applyAlignment="1">
      <alignment horizontal="center" vertical="center"/>
    </xf>
    <xf numFmtId="0" fontId="70" fillId="42" borderId="23" xfId="0" applyFont="1" applyFill="1" applyBorder="1" applyAlignment="1">
      <alignment horizontal="center" vertical="center"/>
    </xf>
    <xf numFmtId="0" fontId="70" fillId="42" borderId="17" xfId="0" applyFont="1" applyFill="1" applyBorder="1" applyAlignment="1">
      <alignment horizontal="center" vertical="center"/>
    </xf>
    <xf numFmtId="0" fontId="0" fillId="0" borderId="0" xfId="0" applyFont="1" applyAlignment="1">
      <alignment horizontal="right" vertical="center"/>
    </xf>
    <xf numFmtId="0" fontId="70" fillId="42" borderId="11" xfId="0" applyFont="1" applyFill="1" applyBorder="1" applyAlignment="1">
      <alignment horizontal="center" vertical="center"/>
    </xf>
    <xf numFmtId="0" fontId="70" fillId="42" borderId="15" xfId="0" applyFont="1" applyFill="1" applyBorder="1" applyAlignment="1">
      <alignment horizontal="center" vertical="center"/>
    </xf>
    <xf numFmtId="0" fontId="70" fillId="42" borderId="12" xfId="0" applyFont="1" applyFill="1" applyBorder="1" applyAlignment="1">
      <alignment horizontal="center" vertical="center"/>
    </xf>
    <xf numFmtId="0" fontId="0" fillId="33" borderId="0" xfId="0" applyFont="1" applyFill="1" applyBorder="1" applyAlignment="1">
      <alignment horizontal="left"/>
    </xf>
    <xf numFmtId="0" fontId="0" fillId="0" borderId="0" xfId="0" applyFont="1" applyBorder="1" applyAlignment="1">
      <alignment horizontal="left" wrapText="1"/>
    </xf>
    <xf numFmtId="0" fontId="11" fillId="44" borderId="11" xfId="0" applyFont="1" applyFill="1" applyBorder="1" applyAlignment="1">
      <alignment horizontal="center" vertical="center"/>
    </xf>
    <xf numFmtId="0" fontId="11" fillId="44" borderId="15" xfId="0" applyFont="1" applyFill="1" applyBorder="1" applyAlignment="1">
      <alignment horizontal="center" vertical="center"/>
    </xf>
    <xf numFmtId="0" fontId="11" fillId="44" borderId="12" xfId="0" applyFont="1" applyFill="1" applyBorder="1" applyAlignment="1">
      <alignment horizontal="center" vertical="center"/>
    </xf>
    <xf numFmtId="0" fontId="11" fillId="41" borderId="11" xfId="0" applyFont="1" applyFill="1" applyBorder="1" applyAlignment="1">
      <alignment horizontal="center" vertical="center" wrapText="1"/>
    </xf>
    <xf numFmtId="0" fontId="11" fillId="41" borderId="15" xfId="0" applyFont="1" applyFill="1" applyBorder="1" applyAlignment="1">
      <alignment horizontal="center" vertical="center" wrapText="1"/>
    </xf>
    <xf numFmtId="0" fontId="11" fillId="41" borderId="12" xfId="0" applyFont="1" applyFill="1" applyBorder="1" applyAlignment="1">
      <alignment horizontal="center" vertical="center" wrapText="1"/>
    </xf>
    <xf numFmtId="0" fontId="20" fillId="41" borderId="11" xfId="0" applyFont="1" applyFill="1" applyBorder="1" applyAlignment="1">
      <alignment horizontal="center" wrapText="1"/>
    </xf>
    <xf numFmtId="0" fontId="20" fillId="41" borderId="15" xfId="0" applyFont="1" applyFill="1" applyBorder="1" applyAlignment="1">
      <alignment horizontal="center" wrapText="1"/>
    </xf>
    <xf numFmtId="0" fontId="20" fillId="41" borderId="12" xfId="0" applyFont="1" applyFill="1" applyBorder="1" applyAlignment="1">
      <alignment horizontal="center" wrapText="1"/>
    </xf>
    <xf numFmtId="0" fontId="20" fillId="41" borderId="11" xfId="0" applyFont="1" applyFill="1" applyBorder="1" applyAlignment="1">
      <alignment horizontal="center" vertical="center" wrapText="1"/>
    </xf>
    <xf numFmtId="0" fontId="20" fillId="41" borderId="15" xfId="0" applyFont="1" applyFill="1" applyBorder="1" applyAlignment="1">
      <alignment horizontal="center" vertical="center" wrapText="1"/>
    </xf>
    <xf numFmtId="0" fontId="20" fillId="41" borderId="12"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44" borderId="10" xfId="0" applyFont="1" applyFill="1" applyBorder="1" applyAlignment="1">
      <alignment horizontal="center" vertical="center"/>
    </xf>
    <xf numFmtId="0" fontId="11" fillId="0" borderId="0" xfId="0" applyFont="1" applyBorder="1" applyAlignment="1">
      <alignment horizontal="left" wrapText="1"/>
    </xf>
    <xf numFmtId="0" fontId="19" fillId="37" borderId="11" xfId="0" applyFont="1" applyFill="1" applyBorder="1" applyAlignment="1">
      <alignment horizontal="center" vertical="center" wrapText="1"/>
    </xf>
    <xf numFmtId="0" fontId="19" fillId="37" borderId="15" xfId="0" applyFont="1" applyFill="1" applyBorder="1" applyAlignment="1">
      <alignment horizontal="center" vertical="center" wrapText="1"/>
    </xf>
    <xf numFmtId="0" fontId="19" fillId="37" borderId="12" xfId="0" applyFont="1" applyFill="1" applyBorder="1" applyAlignment="1">
      <alignment horizontal="center" vertical="center" wrapText="1"/>
    </xf>
    <xf numFmtId="0" fontId="0" fillId="0" borderId="10" xfId="0" applyFont="1" applyFill="1" applyBorder="1" applyAlignment="1">
      <alignment/>
    </xf>
    <xf numFmtId="0" fontId="65" fillId="0" borderId="10" xfId="0" applyFont="1" applyFill="1" applyBorder="1" applyAlignment="1">
      <alignment/>
    </xf>
    <xf numFmtId="0" fontId="65" fillId="0" borderId="10" xfId="0" applyFont="1" applyFill="1" applyBorder="1" applyAlignment="1">
      <alignment wrapText="1"/>
    </xf>
    <xf numFmtId="0" fontId="0" fillId="0" borderId="10" xfId="0" applyFont="1" applyFill="1" applyBorder="1" applyAlignment="1">
      <alignment horizontal="center" vertical="center"/>
    </xf>
    <xf numFmtId="2" fontId="0" fillId="0" borderId="10"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0" fontId="0" fillId="0" borderId="0" xfId="0" applyFont="1" applyFill="1" applyAlignment="1">
      <alignment/>
    </xf>
    <xf numFmtId="0" fontId="0" fillId="0" borderId="0" xfId="0" applyFill="1" applyAlignment="1">
      <alignment/>
    </xf>
    <xf numFmtId="0" fontId="0" fillId="0" borderId="10" xfId="0" applyFont="1" applyFill="1" applyBorder="1" applyAlignment="1">
      <alignment horizontal="center"/>
    </xf>
    <xf numFmtId="2" fontId="0" fillId="0" borderId="10" xfId="0" applyNumberFormat="1" applyFont="1" applyFill="1" applyBorder="1" applyAlignment="1">
      <alignment horizontal="center"/>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0" xfId="0" applyFont="1" applyFill="1" applyBorder="1" applyAlignment="1">
      <alignment horizontal="justify" vertical="center" wrapText="1"/>
    </xf>
    <xf numFmtId="0" fontId="2" fillId="0" borderId="10" xfId="0" applyFont="1" applyFill="1" applyBorder="1" applyAlignment="1">
      <alignment/>
    </xf>
    <xf numFmtId="0" fontId="62" fillId="0" borderId="10" xfId="0" applyFont="1" applyFill="1" applyBorder="1" applyAlignment="1">
      <alignment/>
    </xf>
    <xf numFmtId="0" fontId="16" fillId="0" borderId="10" xfId="0" applyFont="1" applyFill="1" applyBorder="1" applyAlignment="1">
      <alignment/>
    </xf>
    <xf numFmtId="0" fontId="65" fillId="0" borderId="10" xfId="0" applyFont="1" applyFill="1" applyBorder="1" applyAlignment="1">
      <alignment vertical="center" wrapText="1"/>
    </xf>
    <xf numFmtId="0" fontId="0" fillId="0" borderId="10" xfId="0" applyNumberFormat="1" applyFont="1" applyFill="1" applyBorder="1" applyAlignment="1">
      <alignment horizontal="center"/>
    </xf>
    <xf numFmtId="0" fontId="2" fillId="45" borderId="10" xfId="0" applyFont="1" applyFill="1" applyBorder="1" applyAlignment="1">
      <alignment/>
    </xf>
    <xf numFmtId="0" fontId="4" fillId="45" borderId="10" xfId="0" applyFont="1" applyFill="1" applyBorder="1" applyAlignment="1">
      <alignment/>
    </xf>
    <xf numFmtId="0" fontId="0" fillId="16" borderId="0" xfId="0" applyFont="1" applyFill="1" applyAlignment="1">
      <alignment/>
    </xf>
    <xf numFmtId="0" fontId="2" fillId="45" borderId="10" xfId="0" applyFont="1" applyFill="1" applyBorder="1" applyAlignment="1">
      <alignment horizontal="center"/>
    </xf>
    <xf numFmtId="2" fontId="2" fillId="45" borderId="10" xfId="0" applyNumberFormat="1" applyFont="1" applyFill="1" applyBorder="1" applyAlignment="1">
      <alignment horizontal="center"/>
    </xf>
    <xf numFmtId="0" fontId="2" fillId="45" borderId="10" xfId="0" applyNumberFormat="1" applyFont="1" applyFill="1" applyBorder="1" applyAlignment="1">
      <alignment horizontal="center"/>
    </xf>
    <xf numFmtId="0" fontId="0" fillId="16" borderId="0" xfId="0" applyFill="1" applyAlignment="1">
      <alignment/>
    </xf>
    <xf numFmtId="0" fontId="65" fillId="0" borderId="10" xfId="0" applyFont="1" applyFill="1" applyBorder="1" applyAlignment="1">
      <alignment vertical="center"/>
    </xf>
    <xf numFmtId="0" fontId="65" fillId="0" borderId="21" xfId="44" applyFont="1" applyFill="1" applyBorder="1" applyAlignment="1">
      <alignment vertical="center" wrapText="1"/>
      <protection/>
    </xf>
    <xf numFmtId="0" fontId="65" fillId="0" borderId="10" xfId="0" applyFont="1" applyFill="1" applyBorder="1" applyAlignment="1">
      <alignment horizontal="center" vertical="center"/>
    </xf>
    <xf numFmtId="2" fontId="65" fillId="0" borderId="10" xfId="0" applyNumberFormat="1" applyFont="1" applyFill="1" applyBorder="1" applyAlignment="1">
      <alignment horizontal="center" vertical="center"/>
    </xf>
    <xf numFmtId="0" fontId="65" fillId="0" borderId="10" xfId="0" applyNumberFormat="1" applyFont="1" applyFill="1" applyBorder="1" applyAlignment="1">
      <alignment horizontal="center" vertical="center"/>
    </xf>
    <xf numFmtId="0" fontId="16" fillId="0" borderId="14" xfId="0" applyFont="1" applyFill="1" applyBorder="1" applyAlignment="1">
      <alignment/>
    </xf>
    <xf numFmtId="0" fontId="65" fillId="0" borderId="14" xfId="0" applyFont="1" applyFill="1" applyBorder="1" applyAlignment="1">
      <alignment horizontal="left" vertical="center"/>
    </xf>
    <xf numFmtId="0" fontId="0" fillId="0" borderId="14" xfId="0" applyFont="1" applyFill="1" applyBorder="1" applyAlignment="1">
      <alignment horizontal="center"/>
    </xf>
    <xf numFmtId="4" fontId="0" fillId="0" borderId="10" xfId="0" applyNumberFormat="1" applyFont="1" applyFill="1" applyBorder="1" applyAlignment="1">
      <alignment horizontal="right" vertical="center"/>
    </xf>
    <xf numFmtId="0" fontId="0" fillId="0" borderId="10" xfId="0" applyFont="1" applyFill="1" applyBorder="1" applyAlignment="1">
      <alignment vertical="center"/>
    </xf>
    <xf numFmtId="0" fontId="69" fillId="0" borderId="10" xfId="0" applyFont="1" applyFill="1" applyBorder="1" applyAlignment="1">
      <alignment horizontal="left" vertical="top" wrapText="1"/>
    </xf>
    <xf numFmtId="2" fontId="0" fillId="0" borderId="12" xfId="0" applyNumberFormat="1" applyFont="1" applyFill="1" applyBorder="1" applyAlignment="1">
      <alignment horizont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1" xfId="44"/>
    <cellStyle name="Excel Built-in Normal 1_Przetarg CZERWIEC 2014 "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3"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A9A9A"/>
      <rgbColor rgb="00003366"/>
      <rgbColor rgb="00339966"/>
      <rgbColor rgb="00141414"/>
      <rgbColor rgb="00101010"/>
      <rgbColor rgb="00E52527"/>
      <rgbColor rgb="00993366"/>
      <rgbColor rgb="00333399"/>
      <rgbColor rgb="00110C05"/>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J60"/>
  <sheetViews>
    <sheetView view="pageBreakPreview" zoomScale="80" zoomScaleNormal="85" zoomScaleSheetLayoutView="80" zoomScalePageLayoutView="0" workbookViewId="0" topLeftCell="A46">
      <selection activeCell="A22" sqref="A22:IV22"/>
    </sheetView>
  </sheetViews>
  <sheetFormatPr defaultColWidth="8.8515625" defaultRowHeight="12.75"/>
  <cols>
    <col min="1" max="1" width="4.421875" style="4" customWidth="1"/>
    <col min="2" max="2" width="19.421875" style="4" customWidth="1"/>
    <col min="3" max="3" width="100.8515625" style="4" customWidth="1"/>
    <col min="4" max="4" width="11.8515625" style="13" customWidth="1"/>
    <col min="5" max="5" width="19.00390625" style="22" customWidth="1"/>
    <col min="6" max="6" width="17.7109375" style="22" customWidth="1"/>
    <col min="7" max="7" width="11.421875" style="26" customWidth="1"/>
    <col min="8" max="8" width="13.421875" style="13" customWidth="1"/>
    <col min="9" max="9" width="18.57421875" style="22" customWidth="1"/>
  </cols>
  <sheetData>
    <row r="1" spans="1:10" ht="12.75">
      <c r="A1" s="70"/>
      <c r="B1" s="70"/>
      <c r="C1" s="70"/>
      <c r="D1" s="71"/>
      <c r="E1" s="72"/>
      <c r="F1" s="72"/>
      <c r="G1" s="73"/>
      <c r="H1" s="324" t="s">
        <v>447</v>
      </c>
      <c r="I1" s="324"/>
      <c r="J1" s="70"/>
    </row>
    <row r="2" spans="1:10" ht="12.75">
      <c r="A2" s="70"/>
      <c r="B2" s="70"/>
      <c r="C2" s="70"/>
      <c r="D2" s="71"/>
      <c r="E2" s="72"/>
      <c r="F2" s="72"/>
      <c r="G2" s="73"/>
      <c r="H2" s="71"/>
      <c r="I2" s="72"/>
      <c r="J2" s="70"/>
    </row>
    <row r="3" spans="1:10" ht="12.75">
      <c r="A3" s="70"/>
      <c r="B3" s="70"/>
      <c r="C3" s="70"/>
      <c r="D3" s="71"/>
      <c r="E3" s="72"/>
      <c r="F3" s="72"/>
      <c r="G3" s="73"/>
      <c r="H3" s="71"/>
      <c r="I3" s="72"/>
      <c r="J3" s="70"/>
    </row>
    <row r="4" spans="1:10" s="67" customFormat="1" ht="22.5" customHeight="1">
      <c r="A4" s="328" t="s">
        <v>448</v>
      </c>
      <c r="B4" s="329"/>
      <c r="C4" s="329"/>
      <c r="D4" s="329"/>
      <c r="E4" s="329"/>
      <c r="F4" s="329"/>
      <c r="G4" s="329"/>
      <c r="H4" s="329"/>
      <c r="I4" s="330"/>
      <c r="J4" s="74"/>
    </row>
    <row r="5" spans="1:10" s="67" customFormat="1" ht="24" customHeight="1">
      <c r="A5" s="331" t="s">
        <v>415</v>
      </c>
      <c r="B5" s="332"/>
      <c r="C5" s="332"/>
      <c r="D5" s="332"/>
      <c r="E5" s="332"/>
      <c r="F5" s="332"/>
      <c r="G5" s="332"/>
      <c r="H5" s="332"/>
      <c r="I5" s="333"/>
      <c r="J5" s="74"/>
    </row>
    <row r="6" spans="1:10" ht="63.75" customHeight="1">
      <c r="A6" s="334" t="s">
        <v>449</v>
      </c>
      <c r="B6" s="335"/>
      <c r="C6" s="335"/>
      <c r="D6" s="335"/>
      <c r="E6" s="335"/>
      <c r="F6" s="335"/>
      <c r="G6" s="335"/>
      <c r="H6" s="335"/>
      <c r="I6" s="336"/>
      <c r="J6" s="70"/>
    </row>
    <row r="7" spans="1:10" ht="28.5" customHeight="1">
      <c r="A7" s="75" t="s">
        <v>0</v>
      </c>
      <c r="B7" s="75" t="s">
        <v>1</v>
      </c>
      <c r="C7" s="76" t="s">
        <v>65</v>
      </c>
      <c r="D7" s="77" t="s">
        <v>2</v>
      </c>
      <c r="E7" s="78" t="s">
        <v>3</v>
      </c>
      <c r="F7" s="78" t="s">
        <v>4</v>
      </c>
      <c r="G7" s="79" t="s">
        <v>5</v>
      </c>
      <c r="H7" s="77" t="s">
        <v>6</v>
      </c>
      <c r="I7" s="78" t="s">
        <v>7</v>
      </c>
      <c r="J7" s="70"/>
    </row>
    <row r="8" spans="1:10" ht="12.75">
      <c r="A8" s="80" t="s">
        <v>9</v>
      </c>
      <c r="B8" s="80" t="s">
        <v>73</v>
      </c>
      <c r="C8" s="81" t="s">
        <v>74</v>
      </c>
      <c r="D8" s="80" t="s">
        <v>75</v>
      </c>
      <c r="E8" s="82" t="s">
        <v>76</v>
      </c>
      <c r="F8" s="82" t="s">
        <v>77</v>
      </c>
      <c r="G8" s="83" t="s">
        <v>78</v>
      </c>
      <c r="H8" s="80" t="s">
        <v>79</v>
      </c>
      <c r="I8" s="84" t="s">
        <v>80</v>
      </c>
      <c r="J8" s="70"/>
    </row>
    <row r="9" spans="1:10" ht="15" customHeight="1">
      <c r="A9" s="337" t="s">
        <v>8</v>
      </c>
      <c r="B9" s="338"/>
      <c r="C9" s="338"/>
      <c r="D9" s="338"/>
      <c r="E9" s="338"/>
      <c r="F9" s="338"/>
      <c r="G9" s="338"/>
      <c r="H9" s="338"/>
      <c r="I9" s="339"/>
      <c r="J9" s="70"/>
    </row>
    <row r="10" spans="1:10" ht="102">
      <c r="A10" s="104" t="s">
        <v>9</v>
      </c>
      <c r="B10" s="86"/>
      <c r="C10" s="87" t="s">
        <v>444</v>
      </c>
      <c r="D10" s="88">
        <v>120</v>
      </c>
      <c r="E10" s="105"/>
      <c r="F10" s="105">
        <f>D10*E10</f>
        <v>0</v>
      </c>
      <c r="G10" s="106">
        <v>8</v>
      </c>
      <c r="H10" s="107">
        <f>F10*G10%</f>
        <v>0</v>
      </c>
      <c r="I10" s="105">
        <f>F10+H10</f>
        <v>0</v>
      </c>
      <c r="J10" s="70"/>
    </row>
    <row r="11" spans="1:10" ht="15" customHeight="1">
      <c r="A11" s="321" t="s">
        <v>109</v>
      </c>
      <c r="B11" s="322"/>
      <c r="C11" s="322"/>
      <c r="D11" s="322"/>
      <c r="E11" s="322"/>
      <c r="F11" s="322"/>
      <c r="G11" s="322"/>
      <c r="H11" s="322"/>
      <c r="I11" s="323"/>
      <c r="J11" s="70"/>
    </row>
    <row r="12" spans="1:10" ht="51">
      <c r="A12" s="88" t="s">
        <v>73</v>
      </c>
      <c r="B12" s="85"/>
      <c r="C12" s="92" t="s">
        <v>85</v>
      </c>
      <c r="D12" s="88">
        <v>150</v>
      </c>
      <c r="E12" s="105"/>
      <c r="F12" s="105">
        <f>D12*E12</f>
        <v>0</v>
      </c>
      <c r="G12" s="106">
        <v>8</v>
      </c>
      <c r="H12" s="107">
        <f>F12*G12%</f>
        <v>0</v>
      </c>
      <c r="I12" s="105">
        <f>F12+H12</f>
        <v>0</v>
      </c>
      <c r="J12" s="70"/>
    </row>
    <row r="13" spans="1:10" ht="15" customHeight="1">
      <c r="A13" s="321" t="s">
        <v>10</v>
      </c>
      <c r="B13" s="322"/>
      <c r="C13" s="322"/>
      <c r="D13" s="322"/>
      <c r="E13" s="322"/>
      <c r="F13" s="322"/>
      <c r="G13" s="322"/>
      <c r="H13" s="322"/>
      <c r="I13" s="323"/>
      <c r="J13" s="70"/>
    </row>
    <row r="14" spans="1:10" s="408" customFormat="1" ht="63.75">
      <c r="A14" s="403" t="s">
        <v>74</v>
      </c>
      <c r="B14" s="401"/>
      <c r="C14" s="402" t="s">
        <v>542</v>
      </c>
      <c r="D14" s="403">
        <v>40</v>
      </c>
      <c r="E14" s="404"/>
      <c r="F14" s="404">
        <f>D14*E14</f>
        <v>0</v>
      </c>
      <c r="G14" s="405">
        <v>8</v>
      </c>
      <c r="H14" s="406">
        <f>F14*G14%</f>
        <v>0</v>
      </c>
      <c r="I14" s="404">
        <f>F14+H14</f>
        <v>0</v>
      </c>
      <c r="J14" s="407"/>
    </row>
    <row r="15" spans="1:10" ht="15" customHeight="1">
      <c r="A15" s="321" t="s">
        <v>11</v>
      </c>
      <c r="B15" s="322"/>
      <c r="C15" s="322"/>
      <c r="D15" s="322"/>
      <c r="E15" s="322"/>
      <c r="F15" s="322"/>
      <c r="G15" s="322"/>
      <c r="H15" s="322"/>
      <c r="I15" s="323"/>
      <c r="J15" s="70"/>
    </row>
    <row r="16" spans="1:10" s="408" customFormat="1" ht="63.75">
      <c r="A16" s="403" t="s">
        <v>75</v>
      </c>
      <c r="B16" s="401"/>
      <c r="C16" s="402" t="s">
        <v>543</v>
      </c>
      <c r="D16" s="403">
        <v>25</v>
      </c>
      <c r="E16" s="404"/>
      <c r="F16" s="404">
        <f>D16*E16</f>
        <v>0</v>
      </c>
      <c r="G16" s="405">
        <v>8</v>
      </c>
      <c r="H16" s="406">
        <f>F16*G16%</f>
        <v>0</v>
      </c>
      <c r="I16" s="404">
        <f>F16+H16</f>
        <v>0</v>
      </c>
      <c r="J16" s="407"/>
    </row>
    <row r="17" spans="1:10" ht="15" customHeight="1">
      <c r="A17" s="321" t="s">
        <v>12</v>
      </c>
      <c r="B17" s="322"/>
      <c r="C17" s="322"/>
      <c r="D17" s="322"/>
      <c r="E17" s="322"/>
      <c r="F17" s="322"/>
      <c r="G17" s="322"/>
      <c r="H17" s="322"/>
      <c r="I17" s="323"/>
      <c r="J17" s="70"/>
    </row>
    <row r="18" spans="1:10" ht="63.75">
      <c r="A18" s="88" t="s">
        <v>76</v>
      </c>
      <c r="B18" s="85"/>
      <c r="C18" s="87" t="s">
        <v>445</v>
      </c>
      <c r="D18" s="88">
        <v>10</v>
      </c>
      <c r="E18" s="89"/>
      <c r="F18" s="105">
        <f>D18*E18</f>
        <v>0</v>
      </c>
      <c r="G18" s="106">
        <v>8</v>
      </c>
      <c r="H18" s="107">
        <f>F18*G18%</f>
        <v>0</v>
      </c>
      <c r="I18" s="105">
        <f>F18+H18</f>
        <v>0</v>
      </c>
      <c r="J18" s="70"/>
    </row>
    <row r="19" spans="1:10" ht="15" customHeight="1">
      <c r="A19" s="321" t="s">
        <v>84</v>
      </c>
      <c r="B19" s="322"/>
      <c r="C19" s="322"/>
      <c r="D19" s="322"/>
      <c r="E19" s="322"/>
      <c r="F19" s="322"/>
      <c r="G19" s="322"/>
      <c r="H19" s="322"/>
      <c r="I19" s="323"/>
      <c r="J19" s="70"/>
    </row>
    <row r="20" spans="1:10" ht="100.5" customHeight="1">
      <c r="A20" s="88" t="s">
        <v>86</v>
      </c>
      <c r="B20" s="85"/>
      <c r="C20" s="87" t="s">
        <v>83</v>
      </c>
      <c r="D20" s="88">
        <v>250</v>
      </c>
      <c r="E20" s="89"/>
      <c r="F20" s="105">
        <f>D20*E20</f>
        <v>0</v>
      </c>
      <c r="G20" s="106">
        <v>8</v>
      </c>
      <c r="H20" s="107">
        <f>F20*G20%</f>
        <v>0</v>
      </c>
      <c r="I20" s="105">
        <f>F20+H20</f>
        <v>0</v>
      </c>
      <c r="J20" s="70"/>
    </row>
    <row r="21" spans="1:10" ht="15" customHeight="1">
      <c r="A21" s="321" t="s">
        <v>13</v>
      </c>
      <c r="B21" s="322"/>
      <c r="C21" s="322"/>
      <c r="D21" s="322"/>
      <c r="E21" s="322"/>
      <c r="F21" s="322"/>
      <c r="G21" s="322"/>
      <c r="H21" s="322"/>
      <c r="I21" s="323"/>
      <c r="J21" s="70"/>
    </row>
    <row r="22" spans="1:10" s="408" customFormat="1" ht="63.75">
      <c r="A22" s="403" t="s">
        <v>78</v>
      </c>
      <c r="B22" s="401"/>
      <c r="C22" s="402" t="s">
        <v>544</v>
      </c>
      <c r="D22" s="409">
        <v>20</v>
      </c>
      <c r="E22" s="410"/>
      <c r="F22" s="404">
        <f>D22*E22</f>
        <v>0</v>
      </c>
      <c r="G22" s="405">
        <v>8</v>
      </c>
      <c r="H22" s="406">
        <f>F22*G22%</f>
        <v>0</v>
      </c>
      <c r="I22" s="404">
        <f>F22+H22</f>
        <v>0</v>
      </c>
      <c r="J22" s="407"/>
    </row>
    <row r="23" spans="1:10" ht="15" customHeight="1">
      <c r="A23" s="321" t="s">
        <v>14</v>
      </c>
      <c r="B23" s="322"/>
      <c r="C23" s="322"/>
      <c r="D23" s="322"/>
      <c r="E23" s="322"/>
      <c r="F23" s="322"/>
      <c r="G23" s="322"/>
      <c r="H23" s="322"/>
      <c r="I23" s="323"/>
      <c r="J23" s="70"/>
    </row>
    <row r="24" spans="1:10" ht="51">
      <c r="A24" s="88" t="s">
        <v>87</v>
      </c>
      <c r="B24" s="85"/>
      <c r="C24" s="87" t="s">
        <v>15</v>
      </c>
      <c r="D24" s="88">
        <v>50</v>
      </c>
      <c r="E24" s="89"/>
      <c r="F24" s="105">
        <f>D24*E24</f>
        <v>0</v>
      </c>
      <c r="G24" s="106">
        <v>8</v>
      </c>
      <c r="H24" s="107">
        <f>F24*G24%</f>
        <v>0</v>
      </c>
      <c r="I24" s="89">
        <f>F24+H24</f>
        <v>0</v>
      </c>
      <c r="J24" s="70"/>
    </row>
    <row r="25" spans="1:10" ht="15" customHeight="1">
      <c r="A25" s="321" t="s">
        <v>16</v>
      </c>
      <c r="B25" s="322"/>
      <c r="C25" s="322"/>
      <c r="D25" s="322"/>
      <c r="E25" s="322"/>
      <c r="F25" s="322"/>
      <c r="G25" s="322"/>
      <c r="H25" s="322"/>
      <c r="I25" s="323"/>
      <c r="J25" s="70"/>
    </row>
    <row r="26" spans="1:10" ht="63.75">
      <c r="A26" s="88" t="s">
        <v>88</v>
      </c>
      <c r="B26" s="85"/>
      <c r="C26" s="87" t="s">
        <v>17</v>
      </c>
      <c r="D26" s="88">
        <v>10</v>
      </c>
      <c r="E26" s="105"/>
      <c r="F26" s="105">
        <f>D26*E26</f>
        <v>0</v>
      </c>
      <c r="G26" s="106">
        <v>8</v>
      </c>
      <c r="H26" s="107">
        <f>F26*G26%</f>
        <v>0</v>
      </c>
      <c r="I26" s="105">
        <f>F26+H26</f>
        <v>0</v>
      </c>
      <c r="J26" s="70"/>
    </row>
    <row r="27" spans="1:10" ht="15" customHeight="1">
      <c r="A27" s="321" t="s">
        <v>18</v>
      </c>
      <c r="B27" s="322"/>
      <c r="C27" s="322"/>
      <c r="D27" s="322"/>
      <c r="E27" s="322"/>
      <c r="F27" s="322"/>
      <c r="G27" s="322"/>
      <c r="H27" s="322"/>
      <c r="I27" s="323"/>
      <c r="J27" s="70"/>
    </row>
    <row r="28" spans="1:10" ht="35.25" customHeight="1">
      <c r="A28" s="91" t="s">
        <v>89</v>
      </c>
      <c r="B28" s="85"/>
      <c r="C28" s="87" t="s">
        <v>19</v>
      </c>
      <c r="D28" s="88">
        <v>250</v>
      </c>
      <c r="E28" s="89"/>
      <c r="F28" s="105">
        <f>D28*E28</f>
        <v>0</v>
      </c>
      <c r="G28" s="106">
        <v>8</v>
      </c>
      <c r="H28" s="107">
        <f>F28*G28%</f>
        <v>0</v>
      </c>
      <c r="I28" s="105">
        <f>F28+H28</f>
        <v>0</v>
      </c>
      <c r="J28" s="70"/>
    </row>
    <row r="29" spans="1:10" ht="15" customHeight="1">
      <c r="A29" s="325" t="s">
        <v>20</v>
      </c>
      <c r="B29" s="326"/>
      <c r="C29" s="326"/>
      <c r="D29" s="326"/>
      <c r="E29" s="326"/>
      <c r="F29" s="326"/>
      <c r="G29" s="326"/>
      <c r="H29" s="326"/>
      <c r="I29" s="327"/>
      <c r="J29" s="70"/>
    </row>
    <row r="30" spans="1:10" ht="27.75" customHeight="1">
      <c r="A30" s="88" t="s">
        <v>90</v>
      </c>
      <c r="B30" s="108"/>
      <c r="C30" s="109" t="s">
        <v>21</v>
      </c>
      <c r="D30" s="88">
        <v>40</v>
      </c>
      <c r="E30" s="105"/>
      <c r="F30" s="105">
        <f>D30*E30</f>
        <v>0</v>
      </c>
      <c r="G30" s="106">
        <v>8</v>
      </c>
      <c r="H30" s="107">
        <f>F30*G30%</f>
        <v>0</v>
      </c>
      <c r="I30" s="105">
        <f>F30+H30</f>
        <v>0</v>
      </c>
      <c r="J30" s="70"/>
    </row>
    <row r="31" spans="1:10" ht="15" customHeight="1">
      <c r="A31" s="321" t="s">
        <v>22</v>
      </c>
      <c r="B31" s="322"/>
      <c r="C31" s="322"/>
      <c r="D31" s="322"/>
      <c r="E31" s="322"/>
      <c r="F31" s="322"/>
      <c r="G31" s="322"/>
      <c r="H31" s="322"/>
      <c r="I31" s="323"/>
      <c r="J31" s="70"/>
    </row>
    <row r="32" spans="1:10" ht="27.75" customHeight="1">
      <c r="A32" s="88" t="s">
        <v>91</v>
      </c>
      <c r="B32" s="85"/>
      <c r="C32" s="87" t="s">
        <v>23</v>
      </c>
      <c r="D32" s="88">
        <v>50</v>
      </c>
      <c r="E32" s="105"/>
      <c r="F32" s="105">
        <f>D32*E32</f>
        <v>0</v>
      </c>
      <c r="G32" s="106">
        <v>8</v>
      </c>
      <c r="H32" s="107">
        <f>F32*G32%</f>
        <v>0</v>
      </c>
      <c r="I32" s="105">
        <f>F32+H32</f>
        <v>0</v>
      </c>
      <c r="J32" s="70"/>
    </row>
    <row r="33" spans="1:10" ht="15" customHeight="1">
      <c r="A33" s="321" t="s">
        <v>24</v>
      </c>
      <c r="B33" s="322"/>
      <c r="C33" s="322"/>
      <c r="D33" s="322"/>
      <c r="E33" s="322"/>
      <c r="F33" s="322"/>
      <c r="G33" s="322"/>
      <c r="H33" s="322"/>
      <c r="I33" s="323"/>
      <c r="J33" s="70"/>
    </row>
    <row r="34" spans="1:10" ht="25.5">
      <c r="A34" s="88" t="s">
        <v>92</v>
      </c>
      <c r="B34" s="85"/>
      <c r="C34" s="87" t="s">
        <v>25</v>
      </c>
      <c r="D34" s="88">
        <v>250</v>
      </c>
      <c r="E34" s="105"/>
      <c r="F34" s="105">
        <f>D34*E34</f>
        <v>0</v>
      </c>
      <c r="G34" s="106">
        <v>8</v>
      </c>
      <c r="H34" s="107">
        <f>F34*G34%</f>
        <v>0</v>
      </c>
      <c r="I34" s="105">
        <f>F34+H34</f>
        <v>0</v>
      </c>
      <c r="J34" s="70"/>
    </row>
    <row r="35" spans="1:10" ht="15" customHeight="1">
      <c r="A35" s="321" t="s">
        <v>26</v>
      </c>
      <c r="B35" s="322"/>
      <c r="C35" s="322"/>
      <c r="D35" s="322"/>
      <c r="E35" s="322"/>
      <c r="F35" s="322"/>
      <c r="G35" s="322"/>
      <c r="H35" s="322"/>
      <c r="I35" s="323"/>
      <c r="J35" s="70"/>
    </row>
    <row r="36" spans="1:10" ht="25.5">
      <c r="A36" s="91" t="s">
        <v>93</v>
      </c>
      <c r="B36" s="85"/>
      <c r="C36" s="87" t="s">
        <v>27</v>
      </c>
      <c r="D36" s="88">
        <v>50</v>
      </c>
      <c r="E36" s="105"/>
      <c r="F36" s="105">
        <f>D36*E36</f>
        <v>0</v>
      </c>
      <c r="G36" s="106">
        <v>8</v>
      </c>
      <c r="H36" s="107">
        <f>F36*G36%</f>
        <v>0</v>
      </c>
      <c r="I36" s="105">
        <f>F36+H36</f>
        <v>0</v>
      </c>
      <c r="J36" s="70"/>
    </row>
    <row r="37" spans="1:10" ht="15" customHeight="1">
      <c r="A37" s="321" t="s">
        <v>28</v>
      </c>
      <c r="B37" s="322"/>
      <c r="C37" s="322"/>
      <c r="D37" s="322"/>
      <c r="E37" s="322"/>
      <c r="F37" s="322"/>
      <c r="G37" s="322"/>
      <c r="H37" s="322"/>
      <c r="I37" s="323"/>
      <c r="J37" s="70"/>
    </row>
    <row r="38" spans="1:10" s="408" customFormat="1" ht="25.5">
      <c r="A38" s="400" t="s">
        <v>94</v>
      </c>
      <c r="B38" s="401"/>
      <c r="C38" s="402" t="s">
        <v>545</v>
      </c>
      <c r="D38" s="403">
        <v>65</v>
      </c>
      <c r="E38" s="404"/>
      <c r="F38" s="404">
        <f>D38*E38</f>
        <v>0</v>
      </c>
      <c r="G38" s="405">
        <v>8</v>
      </c>
      <c r="H38" s="406">
        <f>F38*G38%</f>
        <v>0</v>
      </c>
      <c r="I38" s="404">
        <f>F38+H38</f>
        <v>0</v>
      </c>
      <c r="J38" s="407"/>
    </row>
    <row r="39" spans="1:10" ht="15" customHeight="1">
      <c r="A39" s="321" t="s">
        <v>29</v>
      </c>
      <c r="B39" s="322"/>
      <c r="C39" s="322"/>
      <c r="D39" s="322"/>
      <c r="E39" s="322"/>
      <c r="F39" s="322"/>
      <c r="G39" s="322"/>
      <c r="H39" s="322"/>
      <c r="I39" s="323"/>
      <c r="J39" s="70"/>
    </row>
    <row r="40" spans="1:10" ht="27.75" customHeight="1">
      <c r="A40" s="91" t="s">
        <v>95</v>
      </c>
      <c r="B40" s="85"/>
      <c r="C40" s="110" t="s">
        <v>446</v>
      </c>
      <c r="D40" s="88">
        <v>300</v>
      </c>
      <c r="E40" s="105"/>
      <c r="F40" s="105">
        <f>D40*E40</f>
        <v>0</v>
      </c>
      <c r="G40" s="106">
        <v>8</v>
      </c>
      <c r="H40" s="107">
        <f>F40*G40%</f>
        <v>0</v>
      </c>
      <c r="I40" s="105">
        <f>F40+H40</f>
        <v>0</v>
      </c>
      <c r="J40" s="70"/>
    </row>
    <row r="41" spans="1:10" ht="15" customHeight="1">
      <c r="A41" s="321" t="s">
        <v>30</v>
      </c>
      <c r="B41" s="322"/>
      <c r="C41" s="322"/>
      <c r="D41" s="322"/>
      <c r="E41" s="322"/>
      <c r="F41" s="322"/>
      <c r="G41" s="322"/>
      <c r="H41" s="322"/>
      <c r="I41" s="323"/>
      <c r="J41" s="70"/>
    </row>
    <row r="42" spans="1:10" ht="38.25">
      <c r="A42" s="91" t="s">
        <v>96</v>
      </c>
      <c r="B42" s="85"/>
      <c r="C42" s="87" t="s">
        <v>31</v>
      </c>
      <c r="D42" s="88">
        <v>10</v>
      </c>
      <c r="E42" s="105"/>
      <c r="F42" s="105">
        <f>D42*E42</f>
        <v>0</v>
      </c>
      <c r="G42" s="106">
        <v>8</v>
      </c>
      <c r="H42" s="107">
        <f>F42*G42%</f>
        <v>0</v>
      </c>
      <c r="I42" s="105">
        <f>F42+H42</f>
        <v>0</v>
      </c>
      <c r="J42" s="70"/>
    </row>
    <row r="43" spans="1:10" ht="12.75">
      <c r="A43" s="318" t="s">
        <v>81</v>
      </c>
      <c r="B43" s="319"/>
      <c r="C43" s="319"/>
      <c r="D43" s="319"/>
      <c r="E43" s="319"/>
      <c r="F43" s="319"/>
      <c r="G43" s="319"/>
      <c r="H43" s="319"/>
      <c r="I43" s="320"/>
      <c r="J43" s="70"/>
    </row>
    <row r="44" spans="1:10" s="408" customFormat="1" ht="59.25" customHeight="1">
      <c r="A44" s="400" t="s">
        <v>97</v>
      </c>
      <c r="B44" s="401"/>
      <c r="C44" s="402" t="s">
        <v>546</v>
      </c>
      <c r="D44" s="403">
        <v>4</v>
      </c>
      <c r="E44" s="404"/>
      <c r="F44" s="404">
        <f>D44*E44</f>
        <v>0</v>
      </c>
      <c r="G44" s="405">
        <v>8</v>
      </c>
      <c r="H44" s="406">
        <f>F44*G44%</f>
        <v>0</v>
      </c>
      <c r="I44" s="404">
        <f>F44+H44</f>
        <v>0</v>
      </c>
      <c r="J44" s="407"/>
    </row>
    <row r="45" spans="1:10" ht="12.75">
      <c r="A45" s="318" t="s">
        <v>82</v>
      </c>
      <c r="B45" s="319"/>
      <c r="C45" s="319"/>
      <c r="D45" s="319"/>
      <c r="E45" s="319"/>
      <c r="F45" s="319"/>
      <c r="G45" s="319"/>
      <c r="H45" s="319"/>
      <c r="I45" s="320"/>
      <c r="J45" s="70"/>
    </row>
    <row r="46" spans="1:10" s="408" customFormat="1" ht="73.5" customHeight="1">
      <c r="A46" s="400" t="s">
        <v>98</v>
      </c>
      <c r="B46" s="401"/>
      <c r="C46" s="402" t="s">
        <v>547</v>
      </c>
      <c r="D46" s="403">
        <v>4</v>
      </c>
      <c r="E46" s="404"/>
      <c r="F46" s="404">
        <f>D46*E46</f>
        <v>0</v>
      </c>
      <c r="G46" s="405">
        <v>8</v>
      </c>
      <c r="H46" s="406">
        <f>F46*G46%</f>
        <v>0</v>
      </c>
      <c r="I46" s="404">
        <f>F46+H46</f>
        <v>0</v>
      </c>
      <c r="J46" s="407"/>
    </row>
    <row r="47" spans="1:10" ht="15" customHeight="1">
      <c r="A47" s="321" t="s">
        <v>32</v>
      </c>
      <c r="B47" s="322"/>
      <c r="C47" s="322"/>
      <c r="D47" s="322"/>
      <c r="E47" s="322"/>
      <c r="F47" s="322"/>
      <c r="G47" s="322"/>
      <c r="H47" s="322"/>
      <c r="I47" s="323"/>
      <c r="J47" s="70"/>
    </row>
    <row r="48" spans="1:10" ht="38.25">
      <c r="A48" s="91" t="s">
        <v>99</v>
      </c>
      <c r="B48" s="85"/>
      <c r="C48" s="110" t="s">
        <v>33</v>
      </c>
      <c r="D48" s="88">
        <v>50</v>
      </c>
      <c r="E48" s="105"/>
      <c r="F48" s="105">
        <f>D48*E48</f>
        <v>0</v>
      </c>
      <c r="G48" s="106">
        <v>8</v>
      </c>
      <c r="H48" s="107">
        <f>F48*G48%</f>
        <v>0</v>
      </c>
      <c r="I48" s="105">
        <f>F48+H48</f>
        <v>0</v>
      </c>
      <c r="J48" s="70"/>
    </row>
    <row r="49" spans="1:10" ht="15" customHeight="1">
      <c r="A49" s="321" t="s">
        <v>34</v>
      </c>
      <c r="B49" s="322"/>
      <c r="C49" s="322"/>
      <c r="D49" s="322"/>
      <c r="E49" s="322"/>
      <c r="F49" s="322"/>
      <c r="G49" s="322"/>
      <c r="H49" s="322"/>
      <c r="I49" s="323"/>
      <c r="J49" s="70"/>
    </row>
    <row r="50" spans="1:10" s="408" customFormat="1" ht="34.5" customHeight="1">
      <c r="A50" s="400" t="s">
        <v>100</v>
      </c>
      <c r="B50" s="401"/>
      <c r="C50" s="402" t="s">
        <v>548</v>
      </c>
      <c r="D50" s="403">
        <v>60</v>
      </c>
      <c r="E50" s="404"/>
      <c r="F50" s="404">
        <f>D50*E50</f>
        <v>0</v>
      </c>
      <c r="G50" s="405">
        <v>8</v>
      </c>
      <c r="H50" s="406">
        <f>F50*G50%</f>
        <v>0</v>
      </c>
      <c r="I50" s="404">
        <f>F50+H50</f>
        <v>0</v>
      </c>
      <c r="J50" s="407"/>
    </row>
    <row r="51" spans="1:10" ht="15" customHeight="1">
      <c r="A51" s="321" t="s">
        <v>35</v>
      </c>
      <c r="B51" s="322"/>
      <c r="C51" s="322"/>
      <c r="D51" s="322"/>
      <c r="E51" s="322"/>
      <c r="F51" s="322"/>
      <c r="G51" s="322"/>
      <c r="H51" s="322"/>
      <c r="I51" s="323"/>
      <c r="J51" s="70"/>
    </row>
    <row r="52" spans="1:10" ht="32.25" customHeight="1">
      <c r="A52" s="91" t="s">
        <v>101</v>
      </c>
      <c r="B52" s="85"/>
      <c r="C52" s="87" t="s">
        <v>36</v>
      </c>
      <c r="D52" s="88">
        <v>30</v>
      </c>
      <c r="E52" s="105"/>
      <c r="F52" s="105">
        <f>D52*E52</f>
        <v>0</v>
      </c>
      <c r="G52" s="106">
        <v>8</v>
      </c>
      <c r="H52" s="107">
        <f>F52*G52%</f>
        <v>0</v>
      </c>
      <c r="I52" s="105">
        <f>F52+H52</f>
        <v>0</v>
      </c>
      <c r="J52" s="70"/>
    </row>
    <row r="53" spans="1:10" ht="15" customHeight="1">
      <c r="A53" s="321" t="s">
        <v>37</v>
      </c>
      <c r="B53" s="322"/>
      <c r="C53" s="322"/>
      <c r="D53" s="322"/>
      <c r="E53" s="322"/>
      <c r="F53" s="322"/>
      <c r="G53" s="322"/>
      <c r="H53" s="322"/>
      <c r="I53" s="323"/>
      <c r="J53" s="70"/>
    </row>
    <row r="54" spans="1:10" ht="32.25" customHeight="1">
      <c r="A54" s="91" t="s">
        <v>102</v>
      </c>
      <c r="B54" s="85"/>
      <c r="C54" s="87" t="s">
        <v>38</v>
      </c>
      <c r="D54" s="88">
        <v>70</v>
      </c>
      <c r="E54" s="105"/>
      <c r="F54" s="105">
        <f>D54*E54</f>
        <v>0</v>
      </c>
      <c r="G54" s="106">
        <v>8</v>
      </c>
      <c r="H54" s="107">
        <f>F54*G54%</f>
        <v>0</v>
      </c>
      <c r="I54" s="105">
        <f>F54+H54</f>
        <v>0</v>
      </c>
      <c r="J54" s="70"/>
    </row>
    <row r="55" spans="1:10" ht="12.75">
      <c r="A55" s="318" t="s">
        <v>320</v>
      </c>
      <c r="B55" s="319"/>
      <c r="C55" s="319"/>
      <c r="D55" s="319"/>
      <c r="E55" s="319"/>
      <c r="F55" s="319"/>
      <c r="G55" s="319"/>
      <c r="H55" s="319"/>
      <c r="I55" s="320"/>
      <c r="J55" s="70"/>
    </row>
    <row r="56" spans="1:10" ht="32.25" customHeight="1">
      <c r="A56" s="91" t="s">
        <v>103</v>
      </c>
      <c r="B56" s="85"/>
      <c r="C56" s="87" t="s">
        <v>321</v>
      </c>
      <c r="D56" s="88">
        <v>70</v>
      </c>
      <c r="E56" s="105"/>
      <c r="F56" s="105">
        <f>D56*E56</f>
        <v>0</v>
      </c>
      <c r="G56" s="106">
        <v>8</v>
      </c>
      <c r="H56" s="107">
        <f>F56*G56%</f>
        <v>0</v>
      </c>
      <c r="I56" s="105">
        <f>F56+H56</f>
        <v>0</v>
      </c>
      <c r="J56" s="70"/>
    </row>
    <row r="57" spans="1:10" ht="51.75" customHeight="1">
      <c r="A57" s="91" t="s">
        <v>104</v>
      </c>
      <c r="B57" s="102"/>
      <c r="C57" s="93" t="s">
        <v>67</v>
      </c>
      <c r="D57" s="94"/>
      <c r="E57" s="89"/>
      <c r="F57" s="105">
        <f>E57*24</f>
        <v>0</v>
      </c>
      <c r="G57" s="106">
        <v>23</v>
      </c>
      <c r="H57" s="107">
        <f>F57*G57%</f>
        <v>0</v>
      </c>
      <c r="I57" s="105">
        <f>F57+H57</f>
        <v>0</v>
      </c>
      <c r="J57" s="70"/>
    </row>
    <row r="58" spans="1:10" ht="36" customHeight="1">
      <c r="A58" s="95"/>
      <c r="B58" s="111"/>
      <c r="C58" s="96"/>
      <c r="D58" s="97"/>
      <c r="E58" s="112" t="s">
        <v>107</v>
      </c>
      <c r="F58" s="113">
        <f>SUM(F10+F12+F14+F16+F18+F20+F22+F24+F26+F28+F30+F32+F34+F36+F38+F40+F42+F46+F48+F50+F52+F56)</f>
        <v>0</v>
      </c>
      <c r="G58" s="94"/>
      <c r="H58" s="114">
        <f>H10+H12+H14+H16+H18+H20+H22+H24+H26+H28+H32+H36+H34+H30+H38+H40+H42+H44+H46+H48+H50+H52+H54+H56</f>
        <v>0</v>
      </c>
      <c r="I58" s="113">
        <f>F58+H58</f>
        <v>0</v>
      </c>
      <c r="J58" s="70"/>
    </row>
    <row r="59" spans="1:10" ht="14.25" customHeight="1">
      <c r="A59" s="95"/>
      <c r="B59" s="103" t="s">
        <v>323</v>
      </c>
      <c r="C59" s="96"/>
      <c r="D59" s="97"/>
      <c r="E59" s="98"/>
      <c r="F59" s="98"/>
      <c r="G59" s="99"/>
      <c r="H59" s="100"/>
      <c r="I59" s="98"/>
      <c r="J59" s="70"/>
    </row>
    <row r="60" spans="1:10" ht="12.75">
      <c r="A60" s="70"/>
      <c r="B60" s="101" t="s">
        <v>322</v>
      </c>
      <c r="C60" s="70"/>
      <c r="D60" s="70"/>
      <c r="E60" s="70"/>
      <c r="F60" s="70"/>
      <c r="G60" s="70"/>
      <c r="H60" s="70"/>
      <c r="I60" s="70"/>
      <c r="J60" s="70"/>
    </row>
  </sheetData>
  <sheetProtection/>
  <mergeCells count="28">
    <mergeCell ref="A4:I4"/>
    <mergeCell ref="A5:I5"/>
    <mergeCell ref="A6:I6"/>
    <mergeCell ref="A9:I9"/>
    <mergeCell ref="A11:I11"/>
    <mergeCell ref="A13:I13"/>
    <mergeCell ref="A23:I23"/>
    <mergeCell ref="A47:I47"/>
    <mergeCell ref="A25:I25"/>
    <mergeCell ref="A27:I27"/>
    <mergeCell ref="A29:I29"/>
    <mergeCell ref="A31:I31"/>
    <mergeCell ref="A33:I33"/>
    <mergeCell ref="A35:I35"/>
    <mergeCell ref="H1:I1"/>
    <mergeCell ref="A49:I49"/>
    <mergeCell ref="A51:I51"/>
    <mergeCell ref="A53:I53"/>
    <mergeCell ref="A15:I15"/>
    <mergeCell ref="A17:I17"/>
    <mergeCell ref="A19:I19"/>
    <mergeCell ref="A21:I21"/>
    <mergeCell ref="A55:I55"/>
    <mergeCell ref="A37:I37"/>
    <mergeCell ref="A39:I39"/>
    <mergeCell ref="A41:I41"/>
    <mergeCell ref="A43:I43"/>
    <mergeCell ref="A45:I45"/>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sheetPr>
    <tabColor theme="4" tint="0.5999900102615356"/>
  </sheetPr>
  <dimension ref="A1:I74"/>
  <sheetViews>
    <sheetView view="pageBreakPreview" zoomScale="90" zoomScaleNormal="85" zoomScaleSheetLayoutView="90" zoomScalePageLayoutView="0" workbookViewId="0" topLeftCell="A1">
      <selection activeCell="A51" sqref="A51:IV51"/>
    </sheetView>
  </sheetViews>
  <sheetFormatPr defaultColWidth="8.8515625" defaultRowHeight="12.75"/>
  <cols>
    <col min="1" max="1" width="4.421875" style="4" customWidth="1"/>
    <col min="2" max="2" width="19.421875" style="4" customWidth="1"/>
    <col min="3" max="3" width="100.8515625" style="4" customWidth="1"/>
    <col min="4" max="4" width="9.8515625" style="13" customWidth="1"/>
    <col min="5" max="5" width="13.8515625" style="22" customWidth="1"/>
    <col min="6" max="6" width="16.00390625" style="22" customWidth="1"/>
    <col min="7" max="7" width="11.421875" style="26" customWidth="1"/>
    <col min="8" max="8" width="13.421875" style="13" customWidth="1"/>
    <col min="9" max="9" width="23.28125" style="22" customWidth="1"/>
  </cols>
  <sheetData>
    <row r="1" spans="8:9" ht="12.75">
      <c r="H1" s="359" t="s">
        <v>476</v>
      </c>
      <c r="I1" s="359"/>
    </row>
    <row r="3" spans="1:9" ht="23.25" customHeight="1">
      <c r="A3" s="344" t="s">
        <v>477</v>
      </c>
      <c r="B3" s="345"/>
      <c r="C3" s="345"/>
      <c r="D3" s="345"/>
      <c r="E3" s="345"/>
      <c r="F3" s="345"/>
      <c r="G3" s="345"/>
      <c r="H3" s="345"/>
      <c r="I3" s="346"/>
    </row>
    <row r="4" spans="1:9" ht="36.75" customHeight="1">
      <c r="A4" s="360" t="s">
        <v>443</v>
      </c>
      <c r="B4" s="361"/>
      <c r="C4" s="361"/>
      <c r="D4" s="361"/>
      <c r="E4" s="361"/>
      <c r="F4" s="361"/>
      <c r="G4" s="361"/>
      <c r="H4" s="361"/>
      <c r="I4" s="362"/>
    </row>
    <row r="5" spans="1:9" ht="12.75">
      <c r="A5" s="2" t="s">
        <v>0</v>
      </c>
      <c r="B5" s="2" t="s">
        <v>1</v>
      </c>
      <c r="C5" s="2" t="s">
        <v>177</v>
      </c>
      <c r="D5" s="14" t="s">
        <v>2</v>
      </c>
      <c r="E5" s="19" t="s">
        <v>3</v>
      </c>
      <c r="F5" s="19" t="s">
        <v>4</v>
      </c>
      <c r="G5" s="23" t="s">
        <v>5</v>
      </c>
      <c r="H5" s="14" t="s">
        <v>6</v>
      </c>
      <c r="I5" s="19" t="s">
        <v>7</v>
      </c>
    </row>
    <row r="6" spans="1:9" ht="12.75">
      <c r="A6" s="11" t="s">
        <v>9</v>
      </c>
      <c r="B6" s="11" t="s">
        <v>73</v>
      </c>
      <c r="C6" s="12" t="s">
        <v>74</v>
      </c>
      <c r="D6" s="11" t="s">
        <v>75</v>
      </c>
      <c r="E6" s="20" t="s">
        <v>76</v>
      </c>
      <c r="F6" s="20" t="s">
        <v>77</v>
      </c>
      <c r="G6" s="24" t="s">
        <v>78</v>
      </c>
      <c r="H6" s="11" t="s">
        <v>79</v>
      </c>
      <c r="I6" s="28" t="s">
        <v>80</v>
      </c>
    </row>
    <row r="7" spans="1:9" ht="51">
      <c r="A7" s="7" t="s">
        <v>9</v>
      </c>
      <c r="B7" s="5"/>
      <c r="C7" s="38" t="s">
        <v>478</v>
      </c>
      <c r="D7" s="9">
        <v>50</v>
      </c>
      <c r="E7" s="21">
        <v>0</v>
      </c>
      <c r="F7" s="21">
        <f aca="true" t="shared" si="0" ref="F7:F63">D7*E7</f>
        <v>0</v>
      </c>
      <c r="G7" s="25">
        <v>8</v>
      </c>
      <c r="H7" s="9">
        <f aca="true" t="shared" si="1" ref="H7:H63">F7*G7%</f>
        <v>0</v>
      </c>
      <c r="I7" s="21">
        <f aca="true" t="shared" si="2" ref="I7:I63">F7+H7</f>
        <v>0</v>
      </c>
    </row>
    <row r="8" spans="1:9" ht="15.75">
      <c r="A8" s="7" t="s">
        <v>74</v>
      </c>
      <c r="B8" s="5"/>
      <c r="C8" s="18" t="s">
        <v>179</v>
      </c>
      <c r="D8" s="9">
        <v>40</v>
      </c>
      <c r="E8" s="21">
        <v>0</v>
      </c>
      <c r="F8" s="21">
        <f t="shared" si="0"/>
        <v>0</v>
      </c>
      <c r="G8" s="25">
        <v>8</v>
      </c>
      <c r="H8" s="9">
        <f t="shared" si="1"/>
        <v>0</v>
      </c>
      <c r="I8" s="21">
        <f t="shared" si="2"/>
        <v>0</v>
      </c>
    </row>
    <row r="9" spans="1:9" ht="15.75">
      <c r="A9" s="7" t="s">
        <v>75</v>
      </c>
      <c r="B9" s="5"/>
      <c r="C9" s="18" t="s">
        <v>180</v>
      </c>
      <c r="D9" s="9">
        <v>15</v>
      </c>
      <c r="E9" s="21">
        <v>0</v>
      </c>
      <c r="F9" s="21">
        <f t="shared" si="0"/>
        <v>0</v>
      </c>
      <c r="G9" s="25">
        <v>8</v>
      </c>
      <c r="H9" s="9">
        <f t="shared" si="1"/>
        <v>0</v>
      </c>
      <c r="I9" s="21">
        <f t="shared" si="2"/>
        <v>0</v>
      </c>
    </row>
    <row r="10" spans="1:9" ht="15.75">
      <c r="A10" s="7" t="s">
        <v>76</v>
      </c>
      <c r="B10" s="5"/>
      <c r="C10" s="37" t="s">
        <v>39</v>
      </c>
      <c r="D10" s="9">
        <v>5</v>
      </c>
      <c r="E10" s="21">
        <v>0</v>
      </c>
      <c r="F10" s="21">
        <f t="shared" si="0"/>
        <v>0</v>
      </c>
      <c r="G10" s="25">
        <v>8</v>
      </c>
      <c r="H10" s="9">
        <f t="shared" si="1"/>
        <v>0</v>
      </c>
      <c r="I10" s="21">
        <f t="shared" si="2"/>
        <v>0</v>
      </c>
    </row>
    <row r="11" spans="1:9" ht="15.75">
      <c r="A11" s="7" t="s">
        <v>86</v>
      </c>
      <c r="B11" s="5"/>
      <c r="C11" s="37" t="s">
        <v>70</v>
      </c>
      <c r="D11" s="9">
        <v>15</v>
      </c>
      <c r="E11" s="21">
        <v>0</v>
      </c>
      <c r="F11" s="21">
        <f t="shared" si="0"/>
        <v>0</v>
      </c>
      <c r="G11" s="25">
        <v>8</v>
      </c>
      <c r="H11" s="9">
        <f t="shared" si="1"/>
        <v>0</v>
      </c>
      <c r="I11" s="21">
        <f t="shared" si="2"/>
        <v>0</v>
      </c>
    </row>
    <row r="12" spans="1:9" ht="15.75">
      <c r="A12" s="7" t="s">
        <v>78</v>
      </c>
      <c r="B12" s="5"/>
      <c r="C12" s="37" t="s">
        <v>181</v>
      </c>
      <c r="D12" s="9">
        <v>20</v>
      </c>
      <c r="E12" s="21">
        <v>0</v>
      </c>
      <c r="F12" s="21">
        <f t="shared" si="0"/>
        <v>0</v>
      </c>
      <c r="G12" s="25">
        <v>8</v>
      </c>
      <c r="H12" s="9">
        <f t="shared" si="1"/>
        <v>0</v>
      </c>
      <c r="I12" s="21">
        <f t="shared" si="2"/>
        <v>0</v>
      </c>
    </row>
    <row r="13" spans="1:9" ht="191.25">
      <c r="A13" s="7" t="s">
        <v>87</v>
      </c>
      <c r="B13" s="5"/>
      <c r="C13" s="35" t="s">
        <v>182</v>
      </c>
      <c r="D13" s="9">
        <v>60</v>
      </c>
      <c r="E13" s="21">
        <v>0</v>
      </c>
      <c r="F13" s="21">
        <f t="shared" si="0"/>
        <v>0</v>
      </c>
      <c r="G13" s="25">
        <v>8</v>
      </c>
      <c r="H13" s="9">
        <f t="shared" si="1"/>
        <v>0</v>
      </c>
      <c r="I13" s="21">
        <f t="shared" si="2"/>
        <v>0</v>
      </c>
    </row>
    <row r="14" spans="1:9" ht="51">
      <c r="A14" s="7" t="s">
        <v>88</v>
      </c>
      <c r="B14" s="5"/>
      <c r="C14" s="34" t="s">
        <v>183</v>
      </c>
      <c r="D14" s="9">
        <v>6</v>
      </c>
      <c r="E14" s="21">
        <v>0</v>
      </c>
      <c r="F14" s="21">
        <f t="shared" si="0"/>
        <v>0</v>
      </c>
      <c r="G14" s="25">
        <v>8</v>
      </c>
      <c r="H14" s="9">
        <f t="shared" si="1"/>
        <v>0</v>
      </c>
      <c r="I14" s="21">
        <f t="shared" si="2"/>
        <v>0</v>
      </c>
    </row>
    <row r="15" spans="1:9" ht="15.75">
      <c r="A15" s="7" t="s">
        <v>91</v>
      </c>
      <c r="B15" s="5"/>
      <c r="C15" s="33" t="s">
        <v>186</v>
      </c>
      <c r="D15" s="9">
        <v>20</v>
      </c>
      <c r="E15" s="21">
        <v>0</v>
      </c>
      <c r="F15" s="21">
        <f t="shared" si="0"/>
        <v>0</v>
      </c>
      <c r="G15" s="25">
        <v>8</v>
      </c>
      <c r="H15" s="9">
        <f t="shared" si="1"/>
        <v>0</v>
      </c>
      <c r="I15" s="21">
        <f t="shared" si="2"/>
        <v>0</v>
      </c>
    </row>
    <row r="16" spans="1:9" ht="15.75">
      <c r="A16" s="7" t="s">
        <v>92</v>
      </c>
      <c r="B16" s="5"/>
      <c r="C16" s="33" t="s">
        <v>187</v>
      </c>
      <c r="D16" s="9">
        <v>10</v>
      </c>
      <c r="E16" s="21">
        <v>0</v>
      </c>
      <c r="F16" s="21">
        <f t="shared" si="0"/>
        <v>0</v>
      </c>
      <c r="G16" s="25">
        <v>8</v>
      </c>
      <c r="H16" s="9">
        <f t="shared" si="1"/>
        <v>0</v>
      </c>
      <c r="I16" s="21">
        <f t="shared" si="2"/>
        <v>0</v>
      </c>
    </row>
    <row r="17" spans="1:9" ht="15.75">
      <c r="A17" s="7" t="s">
        <v>93</v>
      </c>
      <c r="B17" s="5"/>
      <c r="C17" s="64" t="s">
        <v>359</v>
      </c>
      <c r="D17" s="9">
        <v>20</v>
      </c>
      <c r="E17" s="21">
        <v>0</v>
      </c>
      <c r="F17" s="21">
        <f t="shared" si="0"/>
        <v>0</v>
      </c>
      <c r="G17" s="25">
        <v>8</v>
      </c>
      <c r="H17" s="9">
        <f t="shared" si="1"/>
        <v>0</v>
      </c>
      <c r="I17" s="21">
        <f t="shared" si="2"/>
        <v>0</v>
      </c>
    </row>
    <row r="18" spans="1:9" ht="15.75">
      <c r="A18" s="7" t="s">
        <v>94</v>
      </c>
      <c r="B18" s="5"/>
      <c r="C18" s="64" t="s">
        <v>360</v>
      </c>
      <c r="D18" s="9">
        <v>10</v>
      </c>
      <c r="E18" s="21">
        <v>0</v>
      </c>
      <c r="F18" s="21">
        <f t="shared" si="0"/>
        <v>0</v>
      </c>
      <c r="G18" s="25">
        <v>8</v>
      </c>
      <c r="H18" s="9">
        <f t="shared" si="1"/>
        <v>0</v>
      </c>
      <c r="I18" s="21">
        <f t="shared" si="2"/>
        <v>0</v>
      </c>
    </row>
    <row r="19" spans="1:9" ht="15.75">
      <c r="A19" s="7" t="s">
        <v>95</v>
      </c>
      <c r="B19" s="5"/>
      <c r="C19" s="33" t="s">
        <v>188</v>
      </c>
      <c r="D19" s="9">
        <v>15</v>
      </c>
      <c r="E19" s="21">
        <v>0</v>
      </c>
      <c r="F19" s="21">
        <f t="shared" si="0"/>
        <v>0</v>
      </c>
      <c r="G19" s="25">
        <v>8</v>
      </c>
      <c r="H19" s="9">
        <f t="shared" si="1"/>
        <v>0</v>
      </c>
      <c r="I19" s="21">
        <f t="shared" si="2"/>
        <v>0</v>
      </c>
    </row>
    <row r="20" spans="1:9" ht="15.75">
      <c r="A20" s="7" t="s">
        <v>96</v>
      </c>
      <c r="B20" s="5"/>
      <c r="C20" s="33" t="s">
        <v>189</v>
      </c>
      <c r="D20" s="9">
        <v>5</v>
      </c>
      <c r="E20" s="21">
        <v>0</v>
      </c>
      <c r="F20" s="21">
        <f t="shared" si="0"/>
        <v>0</v>
      </c>
      <c r="G20" s="25">
        <v>8</v>
      </c>
      <c r="H20" s="9">
        <f t="shared" si="1"/>
        <v>0</v>
      </c>
      <c r="I20" s="21">
        <f t="shared" si="2"/>
        <v>0</v>
      </c>
    </row>
    <row r="21" spans="1:9" ht="15.75">
      <c r="A21" s="7" t="s">
        <v>97</v>
      </c>
      <c r="B21" s="5"/>
      <c r="C21" s="33" t="s">
        <v>190</v>
      </c>
      <c r="D21" s="9">
        <v>2</v>
      </c>
      <c r="E21" s="21">
        <v>0</v>
      </c>
      <c r="F21" s="21">
        <f t="shared" si="0"/>
        <v>0</v>
      </c>
      <c r="G21" s="25">
        <v>8</v>
      </c>
      <c r="H21" s="9">
        <f t="shared" si="1"/>
        <v>0</v>
      </c>
      <c r="I21" s="21">
        <f t="shared" si="2"/>
        <v>0</v>
      </c>
    </row>
    <row r="22" spans="1:9" ht="120.75" customHeight="1">
      <c r="A22" s="7" t="s">
        <v>98</v>
      </c>
      <c r="B22" s="5"/>
      <c r="C22" s="38" t="s">
        <v>479</v>
      </c>
      <c r="D22" s="9">
        <v>150</v>
      </c>
      <c r="E22" s="21">
        <v>0</v>
      </c>
      <c r="F22" s="21">
        <f t="shared" si="0"/>
        <v>0</v>
      </c>
      <c r="G22" s="25">
        <v>8</v>
      </c>
      <c r="H22" s="9">
        <f t="shared" si="1"/>
        <v>0</v>
      </c>
      <c r="I22" s="21">
        <f t="shared" si="2"/>
        <v>0</v>
      </c>
    </row>
    <row r="23" spans="1:9" ht="15.75">
      <c r="A23" s="7" t="s">
        <v>99</v>
      </c>
      <c r="B23" s="5"/>
      <c r="C23" s="33" t="s">
        <v>191</v>
      </c>
      <c r="D23" s="9">
        <v>150</v>
      </c>
      <c r="E23" s="21">
        <v>0</v>
      </c>
      <c r="F23" s="21">
        <f t="shared" si="0"/>
        <v>0</v>
      </c>
      <c r="G23" s="25">
        <v>8</v>
      </c>
      <c r="H23" s="9">
        <f t="shared" si="1"/>
        <v>0</v>
      </c>
      <c r="I23" s="21">
        <f t="shared" si="2"/>
        <v>0</v>
      </c>
    </row>
    <row r="24" spans="1:9" ht="15.75">
      <c r="A24" s="7" t="s">
        <v>100</v>
      </c>
      <c r="B24" s="5"/>
      <c r="C24" s="33" t="s">
        <v>71</v>
      </c>
      <c r="D24" s="9">
        <v>150</v>
      </c>
      <c r="E24" s="21">
        <v>0</v>
      </c>
      <c r="F24" s="21">
        <f t="shared" si="0"/>
        <v>0</v>
      </c>
      <c r="G24" s="25">
        <v>8</v>
      </c>
      <c r="H24" s="9">
        <f t="shared" si="1"/>
        <v>0</v>
      </c>
      <c r="I24" s="21">
        <f t="shared" si="2"/>
        <v>0</v>
      </c>
    </row>
    <row r="25" spans="1:9" ht="15.75">
      <c r="A25" s="7" t="s">
        <v>101</v>
      </c>
      <c r="B25" s="5"/>
      <c r="C25" s="33" t="s">
        <v>192</v>
      </c>
      <c r="D25" s="9">
        <v>75</v>
      </c>
      <c r="E25" s="21">
        <v>0</v>
      </c>
      <c r="F25" s="21">
        <f t="shared" si="0"/>
        <v>0</v>
      </c>
      <c r="G25" s="25">
        <v>8</v>
      </c>
      <c r="H25" s="9">
        <f t="shared" si="1"/>
        <v>0</v>
      </c>
      <c r="I25" s="21">
        <f t="shared" si="2"/>
        <v>0</v>
      </c>
    </row>
    <row r="26" spans="1:9" ht="15.75">
      <c r="A26" s="7" t="s">
        <v>102</v>
      </c>
      <c r="B26" s="5"/>
      <c r="C26" s="33" t="s">
        <v>193</v>
      </c>
      <c r="D26" s="9">
        <v>25</v>
      </c>
      <c r="E26" s="21">
        <v>0</v>
      </c>
      <c r="F26" s="21">
        <f t="shared" si="0"/>
        <v>0</v>
      </c>
      <c r="G26" s="25">
        <v>8</v>
      </c>
      <c r="H26" s="9">
        <f t="shared" si="1"/>
        <v>0</v>
      </c>
      <c r="I26" s="21">
        <f t="shared" si="2"/>
        <v>0</v>
      </c>
    </row>
    <row r="27" spans="1:9" ht="15.75">
      <c r="A27" s="7" t="s">
        <v>103</v>
      </c>
      <c r="B27" s="5"/>
      <c r="C27" s="33" t="s">
        <v>39</v>
      </c>
      <c r="D27" s="9">
        <v>150</v>
      </c>
      <c r="E27" s="21">
        <v>0</v>
      </c>
      <c r="F27" s="21">
        <f t="shared" si="0"/>
        <v>0</v>
      </c>
      <c r="G27" s="25">
        <v>8</v>
      </c>
      <c r="H27" s="9">
        <f t="shared" si="1"/>
        <v>0</v>
      </c>
      <c r="I27" s="21">
        <f t="shared" si="2"/>
        <v>0</v>
      </c>
    </row>
    <row r="28" spans="1:9" ht="15.75">
      <c r="A28" s="7" t="s">
        <v>104</v>
      </c>
      <c r="B28" s="5"/>
      <c r="C28" s="33" t="s">
        <v>194</v>
      </c>
      <c r="D28" s="9">
        <v>120</v>
      </c>
      <c r="E28" s="21">
        <v>0</v>
      </c>
      <c r="F28" s="21">
        <f t="shared" si="0"/>
        <v>0</v>
      </c>
      <c r="G28" s="25">
        <v>8</v>
      </c>
      <c r="H28" s="9">
        <f t="shared" si="1"/>
        <v>0</v>
      </c>
      <c r="I28" s="21">
        <f t="shared" si="2"/>
        <v>0</v>
      </c>
    </row>
    <row r="29" spans="1:9" ht="15.75">
      <c r="A29" s="7" t="s">
        <v>105</v>
      </c>
      <c r="B29" s="5"/>
      <c r="C29" s="33" t="s">
        <v>195</v>
      </c>
      <c r="D29" s="9">
        <v>125</v>
      </c>
      <c r="E29" s="21">
        <v>0</v>
      </c>
      <c r="F29" s="21">
        <f t="shared" si="0"/>
        <v>0</v>
      </c>
      <c r="G29" s="25">
        <v>8</v>
      </c>
      <c r="H29" s="9">
        <f t="shared" si="1"/>
        <v>0</v>
      </c>
      <c r="I29" s="21">
        <f t="shared" si="2"/>
        <v>0</v>
      </c>
    </row>
    <row r="30" spans="1:9" ht="15.75">
      <c r="A30" s="7" t="s">
        <v>106</v>
      </c>
      <c r="B30" s="5"/>
      <c r="C30" s="33" t="s">
        <v>196</v>
      </c>
      <c r="D30" s="9">
        <v>80</v>
      </c>
      <c r="E30" s="21">
        <v>0</v>
      </c>
      <c r="F30" s="21">
        <f t="shared" si="0"/>
        <v>0</v>
      </c>
      <c r="G30" s="25">
        <v>8</v>
      </c>
      <c r="H30" s="9">
        <f t="shared" si="1"/>
        <v>0</v>
      </c>
      <c r="I30" s="21">
        <f t="shared" si="2"/>
        <v>0</v>
      </c>
    </row>
    <row r="31" spans="1:9" ht="15.75">
      <c r="A31" s="7" t="s">
        <v>110</v>
      </c>
      <c r="B31" s="5"/>
      <c r="C31" s="33" t="s">
        <v>197</v>
      </c>
      <c r="D31" s="9">
        <v>80</v>
      </c>
      <c r="E31" s="21">
        <v>0</v>
      </c>
      <c r="F31" s="21">
        <f t="shared" si="0"/>
        <v>0</v>
      </c>
      <c r="G31" s="25">
        <v>8</v>
      </c>
      <c r="H31" s="9">
        <f t="shared" si="1"/>
        <v>0</v>
      </c>
      <c r="I31" s="21">
        <f t="shared" si="2"/>
        <v>0</v>
      </c>
    </row>
    <row r="32" spans="1:9" ht="15.75">
      <c r="A32" s="7" t="s">
        <v>111</v>
      </c>
      <c r="B32" s="5"/>
      <c r="C32" s="1" t="s">
        <v>59</v>
      </c>
      <c r="D32" s="9">
        <v>7</v>
      </c>
      <c r="E32" s="21">
        <v>0</v>
      </c>
      <c r="F32" s="21">
        <f t="shared" si="0"/>
        <v>0</v>
      </c>
      <c r="G32" s="25">
        <v>8</v>
      </c>
      <c r="H32" s="9">
        <f t="shared" si="1"/>
        <v>0</v>
      </c>
      <c r="I32" s="21">
        <f t="shared" si="2"/>
        <v>0</v>
      </c>
    </row>
    <row r="33" spans="1:9" ht="15.75">
      <c r="A33" s="7" t="s">
        <v>112</v>
      </c>
      <c r="B33" s="5"/>
      <c r="C33" s="1" t="s">
        <v>60</v>
      </c>
      <c r="D33" s="9">
        <v>7</v>
      </c>
      <c r="E33" s="21">
        <v>0</v>
      </c>
      <c r="F33" s="21">
        <f t="shared" si="0"/>
        <v>0</v>
      </c>
      <c r="G33" s="25">
        <v>8</v>
      </c>
      <c r="H33" s="9">
        <f t="shared" si="1"/>
        <v>0</v>
      </c>
      <c r="I33" s="21">
        <f t="shared" si="2"/>
        <v>0</v>
      </c>
    </row>
    <row r="34" spans="1:9" ht="15.75">
      <c r="A34" s="7" t="s">
        <v>113</v>
      </c>
      <c r="B34" s="5"/>
      <c r="C34" s="1" t="s">
        <v>61</v>
      </c>
      <c r="D34" s="9">
        <v>7</v>
      </c>
      <c r="E34" s="21">
        <v>0</v>
      </c>
      <c r="F34" s="21">
        <f t="shared" si="0"/>
        <v>0</v>
      </c>
      <c r="G34" s="25">
        <v>8</v>
      </c>
      <c r="H34" s="9">
        <f t="shared" si="1"/>
        <v>0</v>
      </c>
      <c r="I34" s="21">
        <f t="shared" si="2"/>
        <v>0</v>
      </c>
    </row>
    <row r="35" spans="1:9" ht="15.75">
      <c r="A35" s="7" t="s">
        <v>114</v>
      </c>
      <c r="B35" s="5"/>
      <c r="C35" s="1" t="s">
        <v>62</v>
      </c>
      <c r="D35" s="9">
        <v>7</v>
      </c>
      <c r="E35" s="21">
        <v>0</v>
      </c>
      <c r="F35" s="21">
        <f t="shared" si="0"/>
        <v>0</v>
      </c>
      <c r="G35" s="25">
        <v>8</v>
      </c>
      <c r="H35" s="9">
        <f t="shared" si="1"/>
        <v>0</v>
      </c>
      <c r="I35" s="21">
        <f t="shared" si="2"/>
        <v>0</v>
      </c>
    </row>
    <row r="36" spans="1:9" ht="15.75">
      <c r="A36" s="7" t="s">
        <v>115</v>
      </c>
      <c r="B36" s="5"/>
      <c r="C36" s="1" t="s">
        <v>63</v>
      </c>
      <c r="D36" s="9">
        <v>7</v>
      </c>
      <c r="E36" s="21">
        <v>0</v>
      </c>
      <c r="F36" s="21">
        <f t="shared" si="0"/>
        <v>0</v>
      </c>
      <c r="G36" s="25">
        <v>8</v>
      </c>
      <c r="H36" s="9">
        <f t="shared" si="1"/>
        <v>0</v>
      </c>
      <c r="I36" s="21">
        <f t="shared" si="2"/>
        <v>0</v>
      </c>
    </row>
    <row r="37" spans="1:9" ht="15.75">
      <c r="A37" s="7" t="s">
        <v>116</v>
      </c>
      <c r="B37" s="5"/>
      <c r="C37" s="1" t="s">
        <v>64</v>
      </c>
      <c r="D37" s="9">
        <v>7</v>
      </c>
      <c r="E37" s="21">
        <v>0</v>
      </c>
      <c r="F37" s="21">
        <f t="shared" si="0"/>
        <v>0</v>
      </c>
      <c r="G37" s="25">
        <v>8</v>
      </c>
      <c r="H37" s="9">
        <f t="shared" si="1"/>
        <v>0</v>
      </c>
      <c r="I37" s="21">
        <f t="shared" si="2"/>
        <v>0</v>
      </c>
    </row>
    <row r="38" spans="1:9" ht="178.5">
      <c r="A38" s="7" t="s">
        <v>118</v>
      </c>
      <c r="B38" s="5"/>
      <c r="C38" s="18" t="s">
        <v>199</v>
      </c>
      <c r="D38" s="9">
        <v>50</v>
      </c>
      <c r="E38" s="21">
        <v>0</v>
      </c>
      <c r="F38" s="21">
        <f t="shared" si="0"/>
        <v>0</v>
      </c>
      <c r="G38" s="25">
        <v>8</v>
      </c>
      <c r="H38" s="9">
        <f t="shared" si="1"/>
        <v>0</v>
      </c>
      <c r="I38" s="21">
        <f t="shared" si="2"/>
        <v>0</v>
      </c>
    </row>
    <row r="39" spans="1:9" ht="15.75">
      <c r="A39" s="7" t="s">
        <v>119</v>
      </c>
      <c r="B39" s="5"/>
      <c r="C39" s="33" t="s">
        <v>200</v>
      </c>
      <c r="D39" s="9">
        <v>20</v>
      </c>
      <c r="E39" s="21">
        <v>0</v>
      </c>
      <c r="F39" s="21">
        <f t="shared" si="0"/>
        <v>0</v>
      </c>
      <c r="G39" s="25">
        <v>8</v>
      </c>
      <c r="H39" s="9">
        <f t="shared" si="1"/>
        <v>0</v>
      </c>
      <c r="I39" s="21">
        <f t="shared" si="2"/>
        <v>0</v>
      </c>
    </row>
    <row r="40" spans="1:9" ht="15.75">
      <c r="A40" s="7" t="s">
        <v>324</v>
      </c>
      <c r="B40" s="5"/>
      <c r="C40" s="33" t="s">
        <v>72</v>
      </c>
      <c r="D40" s="9">
        <v>20</v>
      </c>
      <c r="E40" s="21">
        <v>0</v>
      </c>
      <c r="F40" s="21">
        <f t="shared" si="0"/>
        <v>0</v>
      </c>
      <c r="G40" s="25">
        <v>8</v>
      </c>
      <c r="H40" s="9">
        <f t="shared" si="1"/>
        <v>0</v>
      </c>
      <c r="I40" s="21">
        <f t="shared" si="2"/>
        <v>0</v>
      </c>
    </row>
    <row r="41" spans="1:9" ht="15.75">
      <c r="A41" s="7" t="s">
        <v>325</v>
      </c>
      <c r="B41" s="5"/>
      <c r="C41" s="33" t="s">
        <v>201</v>
      </c>
      <c r="D41" s="9">
        <v>5</v>
      </c>
      <c r="E41" s="21">
        <v>0</v>
      </c>
      <c r="F41" s="21">
        <f t="shared" si="0"/>
        <v>0</v>
      </c>
      <c r="G41" s="25">
        <v>8</v>
      </c>
      <c r="H41" s="9">
        <f t="shared" si="1"/>
        <v>0</v>
      </c>
      <c r="I41" s="21">
        <f t="shared" si="2"/>
        <v>0</v>
      </c>
    </row>
    <row r="42" spans="1:9" ht="15.75">
      <c r="A42" s="7" t="s">
        <v>326</v>
      </c>
      <c r="B42" s="5"/>
      <c r="C42" s="33" t="s">
        <v>202</v>
      </c>
      <c r="D42" s="9">
        <v>10</v>
      </c>
      <c r="E42" s="21">
        <v>0</v>
      </c>
      <c r="F42" s="21">
        <f t="shared" si="0"/>
        <v>0</v>
      </c>
      <c r="G42" s="25">
        <v>8</v>
      </c>
      <c r="H42" s="9">
        <f t="shared" si="1"/>
        <v>0</v>
      </c>
      <c r="I42" s="21">
        <f t="shared" si="2"/>
        <v>0</v>
      </c>
    </row>
    <row r="43" spans="1:9" ht="127.5">
      <c r="A43" s="7" t="s">
        <v>328</v>
      </c>
      <c r="B43" s="5"/>
      <c r="C43" s="18" t="s">
        <v>204</v>
      </c>
      <c r="D43" s="9">
        <v>50</v>
      </c>
      <c r="E43" s="21">
        <v>0</v>
      </c>
      <c r="F43" s="21">
        <f t="shared" si="0"/>
        <v>0</v>
      </c>
      <c r="G43" s="25">
        <v>8</v>
      </c>
      <c r="H43" s="9">
        <f t="shared" si="1"/>
        <v>0</v>
      </c>
      <c r="I43" s="21">
        <f t="shared" si="2"/>
        <v>0</v>
      </c>
    </row>
    <row r="44" spans="1:9" ht="15.75">
      <c r="A44" s="7" t="s">
        <v>329</v>
      </c>
      <c r="B44" s="5"/>
      <c r="C44" s="33" t="s">
        <v>205</v>
      </c>
      <c r="D44" s="9">
        <v>10</v>
      </c>
      <c r="E44" s="21">
        <v>0</v>
      </c>
      <c r="F44" s="21">
        <f t="shared" si="0"/>
        <v>0</v>
      </c>
      <c r="G44" s="25">
        <v>8</v>
      </c>
      <c r="H44" s="9">
        <f t="shared" si="1"/>
        <v>0</v>
      </c>
      <c r="I44" s="21">
        <f t="shared" si="2"/>
        <v>0</v>
      </c>
    </row>
    <row r="45" spans="1:9" ht="15.75">
      <c r="A45" s="7" t="s">
        <v>330</v>
      </c>
      <c r="B45" s="5"/>
      <c r="C45" s="33" t="s">
        <v>206</v>
      </c>
      <c r="D45" s="9">
        <v>50</v>
      </c>
      <c r="E45" s="21">
        <v>0</v>
      </c>
      <c r="F45" s="21">
        <f t="shared" si="0"/>
        <v>0</v>
      </c>
      <c r="G45" s="25">
        <v>8</v>
      </c>
      <c r="H45" s="9">
        <f t="shared" si="1"/>
        <v>0</v>
      </c>
      <c r="I45" s="21">
        <f t="shared" si="2"/>
        <v>0</v>
      </c>
    </row>
    <row r="46" spans="1:9" ht="15.75">
      <c r="A46" s="7" t="s">
        <v>331</v>
      </c>
      <c r="B46" s="5"/>
      <c r="C46" s="33" t="s">
        <v>207</v>
      </c>
      <c r="D46" s="9">
        <v>15</v>
      </c>
      <c r="E46" s="21">
        <v>0</v>
      </c>
      <c r="F46" s="21">
        <f t="shared" si="0"/>
        <v>0</v>
      </c>
      <c r="G46" s="25">
        <v>8</v>
      </c>
      <c r="H46" s="9">
        <f t="shared" si="1"/>
        <v>0</v>
      </c>
      <c r="I46" s="21">
        <f t="shared" si="2"/>
        <v>0</v>
      </c>
    </row>
    <row r="47" spans="1:9" ht="15.75">
      <c r="A47" s="7" t="s">
        <v>332</v>
      </c>
      <c r="B47" s="5"/>
      <c r="C47" s="33" t="s">
        <v>208</v>
      </c>
      <c r="D47" s="9">
        <v>8</v>
      </c>
      <c r="E47" s="21">
        <v>0</v>
      </c>
      <c r="F47" s="21">
        <f t="shared" si="0"/>
        <v>0</v>
      </c>
      <c r="G47" s="25">
        <v>8</v>
      </c>
      <c r="H47" s="9">
        <f t="shared" si="1"/>
        <v>0</v>
      </c>
      <c r="I47" s="21">
        <f t="shared" si="2"/>
        <v>0</v>
      </c>
    </row>
    <row r="48" spans="1:9" ht="89.25">
      <c r="A48" s="7" t="s">
        <v>334</v>
      </c>
      <c r="B48" s="5"/>
      <c r="C48" s="32" t="s">
        <v>210</v>
      </c>
      <c r="D48" s="9">
        <v>6</v>
      </c>
      <c r="E48" s="21">
        <v>0</v>
      </c>
      <c r="F48" s="21">
        <f t="shared" si="0"/>
        <v>0</v>
      </c>
      <c r="G48" s="25">
        <v>8</v>
      </c>
      <c r="H48" s="9">
        <f t="shared" si="1"/>
        <v>0</v>
      </c>
      <c r="I48" s="21">
        <f t="shared" si="2"/>
        <v>0</v>
      </c>
    </row>
    <row r="49" spans="1:9" ht="15.75">
      <c r="A49" s="7" t="s">
        <v>335</v>
      </c>
      <c r="B49" s="5"/>
      <c r="C49" s="32" t="s">
        <v>211</v>
      </c>
      <c r="D49" s="9">
        <v>4</v>
      </c>
      <c r="E49" s="21">
        <v>0</v>
      </c>
      <c r="F49" s="21">
        <f t="shared" si="0"/>
        <v>0</v>
      </c>
      <c r="G49" s="25">
        <v>8</v>
      </c>
      <c r="H49" s="9">
        <f t="shared" si="1"/>
        <v>0</v>
      </c>
      <c r="I49" s="21">
        <f t="shared" si="2"/>
        <v>0</v>
      </c>
    </row>
    <row r="50" spans="1:9" ht="15.75">
      <c r="A50" s="7" t="s">
        <v>480</v>
      </c>
      <c r="B50" s="5"/>
      <c r="C50" s="32" t="s">
        <v>212</v>
      </c>
      <c r="D50" s="9">
        <v>2</v>
      </c>
      <c r="E50" s="21">
        <v>0</v>
      </c>
      <c r="F50" s="21">
        <f t="shared" si="0"/>
        <v>0</v>
      </c>
      <c r="G50" s="25">
        <v>8</v>
      </c>
      <c r="H50" s="9">
        <f t="shared" si="1"/>
        <v>0</v>
      </c>
      <c r="I50" s="21">
        <f t="shared" si="2"/>
        <v>0</v>
      </c>
    </row>
    <row r="51" spans="1:9" s="408" customFormat="1" ht="69.75" customHeight="1">
      <c r="A51" s="418" t="s">
        <v>481</v>
      </c>
      <c r="B51" s="43"/>
      <c r="C51" s="42" t="s">
        <v>570</v>
      </c>
      <c r="D51" s="44">
        <v>10</v>
      </c>
      <c r="E51" s="415">
        <v>0</v>
      </c>
      <c r="F51" s="415">
        <f t="shared" si="0"/>
        <v>0</v>
      </c>
      <c r="G51" s="416">
        <v>8</v>
      </c>
      <c r="H51" s="44">
        <f t="shared" si="1"/>
        <v>0</v>
      </c>
      <c r="I51" s="415">
        <f t="shared" si="2"/>
        <v>0</v>
      </c>
    </row>
    <row r="52" spans="1:9" ht="15.75">
      <c r="A52" s="7" t="s">
        <v>482</v>
      </c>
      <c r="B52" s="5"/>
      <c r="C52" s="39" t="s">
        <v>213</v>
      </c>
      <c r="D52" s="9">
        <v>10</v>
      </c>
      <c r="E52" s="21">
        <v>0</v>
      </c>
      <c r="F52" s="21">
        <f t="shared" si="0"/>
        <v>0</v>
      </c>
      <c r="G52" s="25">
        <v>8</v>
      </c>
      <c r="H52" s="9">
        <f t="shared" si="1"/>
        <v>0</v>
      </c>
      <c r="I52" s="21">
        <f t="shared" si="2"/>
        <v>0</v>
      </c>
    </row>
    <row r="53" spans="1:9" ht="15.75">
      <c r="A53" s="7" t="s">
        <v>483</v>
      </c>
      <c r="B53" s="5"/>
      <c r="C53" s="39" t="s">
        <v>214</v>
      </c>
      <c r="D53" s="9">
        <v>5</v>
      </c>
      <c r="E53" s="21">
        <v>0</v>
      </c>
      <c r="F53" s="21">
        <f t="shared" si="0"/>
        <v>0</v>
      </c>
      <c r="G53" s="25">
        <v>8</v>
      </c>
      <c r="H53" s="9">
        <f t="shared" si="1"/>
        <v>0</v>
      </c>
      <c r="I53" s="21">
        <f t="shared" si="2"/>
        <v>0</v>
      </c>
    </row>
    <row r="54" spans="1:9" ht="15.75">
      <c r="A54" s="7" t="s">
        <v>484</v>
      </c>
      <c r="B54" s="5"/>
      <c r="C54" s="39" t="s">
        <v>215</v>
      </c>
      <c r="D54" s="9">
        <v>20</v>
      </c>
      <c r="E54" s="21">
        <v>0</v>
      </c>
      <c r="F54" s="21">
        <f t="shared" si="0"/>
        <v>0</v>
      </c>
      <c r="G54" s="25">
        <v>8</v>
      </c>
      <c r="H54" s="9">
        <f t="shared" si="1"/>
        <v>0</v>
      </c>
      <c r="I54" s="21">
        <f t="shared" si="2"/>
        <v>0</v>
      </c>
    </row>
    <row r="55" spans="1:9" ht="15.75">
      <c r="A55" s="7" t="s">
        <v>485</v>
      </c>
      <c r="B55" s="5"/>
      <c r="C55" s="39" t="s">
        <v>216</v>
      </c>
      <c r="D55" s="9">
        <v>20</v>
      </c>
      <c r="E55" s="21">
        <v>0</v>
      </c>
      <c r="F55" s="21">
        <f t="shared" si="0"/>
        <v>0</v>
      </c>
      <c r="G55" s="25">
        <v>8</v>
      </c>
      <c r="H55" s="9">
        <f t="shared" si="1"/>
        <v>0</v>
      </c>
      <c r="I55" s="21">
        <f t="shared" si="2"/>
        <v>0</v>
      </c>
    </row>
    <row r="56" spans="1:9" ht="51">
      <c r="A56" s="7" t="s">
        <v>486</v>
      </c>
      <c r="B56" s="5"/>
      <c r="C56" s="40" t="s">
        <v>217</v>
      </c>
      <c r="D56" s="9">
        <v>30</v>
      </c>
      <c r="E56" s="21">
        <v>0</v>
      </c>
      <c r="F56" s="21">
        <f t="shared" si="0"/>
        <v>0</v>
      </c>
      <c r="G56" s="25">
        <v>8</v>
      </c>
      <c r="H56" s="9">
        <f t="shared" si="1"/>
        <v>0</v>
      </c>
      <c r="I56" s="21">
        <f t="shared" si="2"/>
        <v>0</v>
      </c>
    </row>
    <row r="57" spans="1:9" ht="15.75">
      <c r="A57" s="7" t="s">
        <v>487</v>
      </c>
      <c r="B57" s="5"/>
      <c r="C57" s="37" t="s">
        <v>219</v>
      </c>
      <c r="D57" s="9">
        <v>10</v>
      </c>
      <c r="E57" s="21">
        <v>0</v>
      </c>
      <c r="F57" s="21">
        <f t="shared" si="0"/>
        <v>0</v>
      </c>
      <c r="G57" s="25">
        <v>8</v>
      </c>
      <c r="H57" s="9">
        <f t="shared" si="1"/>
        <v>0</v>
      </c>
      <c r="I57" s="21">
        <f t="shared" si="2"/>
        <v>0</v>
      </c>
    </row>
    <row r="58" spans="1:9" ht="15.75">
      <c r="A58" s="7" t="s">
        <v>488</v>
      </c>
      <c r="B58" s="5"/>
      <c r="C58" s="37" t="s">
        <v>220</v>
      </c>
      <c r="D58" s="9">
        <v>30</v>
      </c>
      <c r="E58" s="21">
        <v>0</v>
      </c>
      <c r="F58" s="21">
        <f t="shared" si="0"/>
        <v>0</v>
      </c>
      <c r="G58" s="25">
        <v>8</v>
      </c>
      <c r="H58" s="9">
        <f t="shared" si="1"/>
        <v>0</v>
      </c>
      <c r="I58" s="21">
        <f t="shared" si="2"/>
        <v>0</v>
      </c>
    </row>
    <row r="59" spans="1:9" ht="15.75">
      <c r="A59" s="7" t="s">
        <v>489</v>
      </c>
      <c r="B59" s="5"/>
      <c r="C59" s="37" t="s">
        <v>69</v>
      </c>
      <c r="D59" s="9">
        <v>5</v>
      </c>
      <c r="E59" s="21">
        <v>0</v>
      </c>
      <c r="F59" s="21">
        <f t="shared" si="0"/>
        <v>0</v>
      </c>
      <c r="G59" s="25">
        <v>8</v>
      </c>
      <c r="H59" s="9">
        <f t="shared" si="1"/>
        <v>0</v>
      </c>
      <c r="I59" s="21">
        <f t="shared" si="2"/>
        <v>0</v>
      </c>
    </row>
    <row r="60" spans="1:9" ht="15.75">
      <c r="A60" s="7" t="s">
        <v>490</v>
      </c>
      <c r="B60" s="5"/>
      <c r="C60" s="37" t="s">
        <v>221</v>
      </c>
      <c r="D60" s="9">
        <v>10</v>
      </c>
      <c r="E60" s="21">
        <v>0</v>
      </c>
      <c r="F60" s="21">
        <f t="shared" si="0"/>
        <v>0</v>
      </c>
      <c r="G60" s="25">
        <v>8</v>
      </c>
      <c r="H60" s="9">
        <f t="shared" si="1"/>
        <v>0</v>
      </c>
      <c r="I60" s="21">
        <f t="shared" si="2"/>
        <v>0</v>
      </c>
    </row>
    <row r="61" spans="1:9" ht="15.75">
      <c r="A61" s="7" t="s">
        <v>491</v>
      </c>
      <c r="B61" s="5"/>
      <c r="C61" s="37" t="s">
        <v>222</v>
      </c>
      <c r="D61" s="9">
        <v>10</v>
      </c>
      <c r="E61" s="21">
        <v>0</v>
      </c>
      <c r="F61" s="21">
        <f t="shared" si="0"/>
        <v>0</v>
      </c>
      <c r="G61" s="25">
        <v>8</v>
      </c>
      <c r="H61" s="9">
        <f t="shared" si="1"/>
        <v>0</v>
      </c>
      <c r="I61" s="21">
        <f t="shared" si="2"/>
        <v>0</v>
      </c>
    </row>
    <row r="62" spans="1:9" ht="15.75">
      <c r="A62" s="7" t="s">
        <v>492</v>
      </c>
      <c r="B62" s="5"/>
      <c r="C62" s="37" t="s">
        <v>223</v>
      </c>
      <c r="D62" s="9">
        <v>5</v>
      </c>
      <c r="E62" s="21">
        <v>0</v>
      </c>
      <c r="F62" s="21">
        <f t="shared" si="0"/>
        <v>0</v>
      </c>
      <c r="G62" s="25">
        <v>8</v>
      </c>
      <c r="H62" s="9">
        <f t="shared" si="1"/>
        <v>0</v>
      </c>
      <c r="I62" s="21">
        <f t="shared" si="2"/>
        <v>0</v>
      </c>
    </row>
    <row r="63" spans="1:9" ht="15.75">
      <c r="A63" s="7" t="s">
        <v>493</v>
      </c>
      <c r="B63" s="5"/>
      <c r="C63" s="37" t="s">
        <v>224</v>
      </c>
      <c r="D63" s="9">
        <v>3</v>
      </c>
      <c r="E63" s="21">
        <v>0</v>
      </c>
      <c r="F63" s="21">
        <f t="shared" si="0"/>
        <v>0</v>
      </c>
      <c r="G63" s="25">
        <v>8</v>
      </c>
      <c r="H63" s="9">
        <f t="shared" si="1"/>
        <v>0</v>
      </c>
      <c r="I63" s="21">
        <f t="shared" si="2"/>
        <v>0</v>
      </c>
    </row>
    <row r="64" spans="1:9" ht="15.75">
      <c r="A64" s="7" t="s">
        <v>494</v>
      </c>
      <c r="B64" s="5"/>
      <c r="C64" s="37" t="s">
        <v>225</v>
      </c>
      <c r="D64" s="9">
        <v>1</v>
      </c>
      <c r="E64" s="21">
        <v>0</v>
      </c>
      <c r="F64" s="21">
        <f>D64*E64</f>
        <v>0</v>
      </c>
      <c r="G64" s="25">
        <v>8</v>
      </c>
      <c r="H64" s="9">
        <f>F64*G64%</f>
        <v>0</v>
      </c>
      <c r="I64" s="21">
        <f>F64+H64</f>
        <v>0</v>
      </c>
    </row>
    <row r="65" spans="1:9" ht="26.25">
      <c r="A65" s="7" t="s">
        <v>495</v>
      </c>
      <c r="B65" s="17"/>
      <c r="C65" s="69" t="s">
        <v>66</v>
      </c>
      <c r="D65" s="16"/>
      <c r="E65" s="21">
        <v>0</v>
      </c>
      <c r="F65" s="21">
        <f>D65*E65</f>
        <v>0</v>
      </c>
      <c r="G65" s="25">
        <v>23</v>
      </c>
      <c r="H65" s="9">
        <f>F65*G65%</f>
        <v>0</v>
      </c>
      <c r="I65" s="21">
        <f>F65+H65</f>
        <v>0</v>
      </c>
    </row>
    <row r="66" spans="1:9" ht="27" customHeight="1">
      <c r="A66" s="56"/>
      <c r="B66" s="153"/>
      <c r="C66" s="169"/>
      <c r="D66" s="58"/>
      <c r="E66" s="27" t="s">
        <v>107</v>
      </c>
      <c r="F66" s="27">
        <f>SUM(F7:F65)</f>
        <v>0</v>
      </c>
      <c r="G66" s="29"/>
      <c r="H66" s="30">
        <f>SUM(H7:H65)</f>
        <v>0</v>
      </c>
      <c r="I66" s="27">
        <f>SUM(I7:I65)</f>
        <v>0</v>
      </c>
    </row>
    <row r="67" spans="1:9" ht="14.25" customHeight="1">
      <c r="A67" s="56"/>
      <c r="B67" s="153" t="s">
        <v>569</v>
      </c>
      <c r="C67" s="169"/>
      <c r="D67" s="58"/>
      <c r="E67" s="59"/>
      <c r="F67" s="59"/>
      <c r="G67" s="61"/>
      <c r="H67" s="60"/>
      <c r="I67" s="59"/>
    </row>
    <row r="68" spans="1:9" ht="12.75">
      <c r="A68" s="363" t="s">
        <v>178</v>
      </c>
      <c r="B68" s="363"/>
      <c r="C68" s="363"/>
      <c r="D68" s="363"/>
      <c r="E68" s="363"/>
      <c r="F68" s="363"/>
      <c r="G68" s="363"/>
      <c r="H68" s="363"/>
      <c r="I68" s="363"/>
    </row>
    <row r="69" ht="12.75">
      <c r="A69" s="4" t="s">
        <v>184</v>
      </c>
    </row>
    <row r="70" ht="12.75">
      <c r="A70" s="4" t="s">
        <v>185</v>
      </c>
    </row>
    <row r="71" ht="12.75">
      <c r="A71" s="4" t="s">
        <v>198</v>
      </c>
    </row>
    <row r="72" ht="12.75">
      <c r="A72" s="4" t="s">
        <v>203</v>
      </c>
    </row>
    <row r="73" ht="12.75">
      <c r="A73" s="4" t="s">
        <v>209</v>
      </c>
    </row>
    <row r="74" ht="12.75">
      <c r="A74" s="4" t="s">
        <v>218</v>
      </c>
    </row>
  </sheetData>
  <sheetProtection/>
  <mergeCells count="4">
    <mergeCell ref="H1:I1"/>
    <mergeCell ref="A3:I3"/>
    <mergeCell ref="A4:I4"/>
    <mergeCell ref="A68:I68"/>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sheetPr>
    <tabColor theme="6" tint="-0.24997000396251678"/>
  </sheetPr>
  <dimension ref="A1:I49"/>
  <sheetViews>
    <sheetView view="pageBreakPreview" zoomScaleNormal="85" zoomScaleSheetLayoutView="100" zoomScalePageLayoutView="0" workbookViewId="0" topLeftCell="A31">
      <selection activeCell="A18" sqref="A18:IV18"/>
    </sheetView>
  </sheetViews>
  <sheetFormatPr defaultColWidth="8.8515625" defaultRowHeight="12.75"/>
  <cols>
    <col min="1" max="1" width="4.421875" style="4" customWidth="1"/>
    <col min="2" max="2" width="19.421875" style="4" customWidth="1"/>
    <col min="3" max="3" width="99.00390625" style="4" customWidth="1"/>
    <col min="4" max="4" width="10.421875" style="13" customWidth="1"/>
    <col min="5" max="5" width="14.57421875" style="22" customWidth="1"/>
    <col min="6" max="6" width="22.28125" style="22" customWidth="1"/>
    <col min="7" max="7" width="7.8515625" style="26" customWidth="1"/>
    <col min="8" max="8" width="13.421875" style="13" customWidth="1"/>
    <col min="9" max="9" width="23.28125" style="22" customWidth="1"/>
  </cols>
  <sheetData>
    <row r="1" spans="8:9" ht="12.75">
      <c r="H1" s="359" t="s">
        <v>496</v>
      </c>
      <c r="I1" s="359"/>
    </row>
    <row r="3" spans="1:9" ht="20.25" customHeight="1">
      <c r="A3" s="344" t="s">
        <v>497</v>
      </c>
      <c r="B3" s="345"/>
      <c r="C3" s="345"/>
      <c r="D3" s="345"/>
      <c r="E3" s="345"/>
      <c r="F3" s="345"/>
      <c r="G3" s="345"/>
      <c r="H3" s="345"/>
      <c r="I3" s="346"/>
    </row>
    <row r="4" spans="1:9" ht="40.5" customHeight="1">
      <c r="A4" s="364" t="s">
        <v>443</v>
      </c>
      <c r="B4" s="365"/>
      <c r="C4" s="365"/>
      <c r="D4" s="365"/>
      <c r="E4" s="365"/>
      <c r="F4" s="365"/>
      <c r="G4" s="365"/>
      <c r="H4" s="365"/>
      <c r="I4" s="366"/>
    </row>
    <row r="5" spans="1:9" ht="12.75">
      <c r="A5" s="2" t="s">
        <v>0</v>
      </c>
      <c r="B5" s="2" t="s">
        <v>1</v>
      </c>
      <c r="C5" s="6" t="s">
        <v>337</v>
      </c>
      <c r="D5" s="14" t="s">
        <v>2</v>
      </c>
      <c r="E5" s="19" t="s">
        <v>3</v>
      </c>
      <c r="F5" s="19" t="s">
        <v>4</v>
      </c>
      <c r="G5" s="23" t="s">
        <v>5</v>
      </c>
      <c r="H5" s="14" t="s">
        <v>6</v>
      </c>
      <c r="I5" s="19" t="s">
        <v>7</v>
      </c>
    </row>
    <row r="6" spans="1:9" ht="12.75">
      <c r="A6" s="11" t="s">
        <v>9</v>
      </c>
      <c r="B6" s="11" t="s">
        <v>73</v>
      </c>
      <c r="C6" s="12" t="s">
        <v>74</v>
      </c>
      <c r="D6" s="11" t="s">
        <v>75</v>
      </c>
      <c r="E6" s="20" t="s">
        <v>76</v>
      </c>
      <c r="F6" s="20" t="s">
        <v>77</v>
      </c>
      <c r="G6" s="24" t="s">
        <v>78</v>
      </c>
      <c r="H6" s="11" t="s">
        <v>79</v>
      </c>
      <c r="I6" s="28" t="s">
        <v>80</v>
      </c>
    </row>
    <row r="7" spans="1:9" ht="15.75">
      <c r="A7" s="7" t="s">
        <v>9</v>
      </c>
      <c r="B7" s="5"/>
      <c r="C7" s="18" t="s">
        <v>226</v>
      </c>
      <c r="D7" s="9">
        <v>10</v>
      </c>
      <c r="E7" s="21">
        <v>0</v>
      </c>
      <c r="F7" s="21">
        <f aca="true" t="shared" si="0" ref="F7:F44">D7*E7</f>
        <v>0</v>
      </c>
      <c r="G7" s="25">
        <v>8</v>
      </c>
      <c r="H7" s="9">
        <f aca="true" t="shared" si="1" ref="H7:H44">F7*G7%</f>
        <v>0</v>
      </c>
      <c r="I7" s="21">
        <f aca="true" t="shared" si="2" ref="I7:I44">F7+H7</f>
        <v>0</v>
      </c>
    </row>
    <row r="8" spans="1:9" ht="15.75">
      <c r="A8" s="7" t="s">
        <v>73</v>
      </c>
      <c r="B8" s="5"/>
      <c r="C8" s="18" t="s">
        <v>227</v>
      </c>
      <c r="D8" s="9">
        <v>10</v>
      </c>
      <c r="E8" s="21">
        <v>0</v>
      </c>
      <c r="F8" s="21">
        <f t="shared" si="0"/>
        <v>0</v>
      </c>
      <c r="G8" s="25">
        <v>8</v>
      </c>
      <c r="H8" s="9">
        <f t="shared" si="1"/>
        <v>0</v>
      </c>
      <c r="I8" s="21">
        <f t="shared" si="2"/>
        <v>0</v>
      </c>
    </row>
    <row r="9" spans="1:9" ht="15.75">
      <c r="A9" s="7" t="s">
        <v>74</v>
      </c>
      <c r="B9" s="5"/>
      <c r="C9" s="18" t="s">
        <v>228</v>
      </c>
      <c r="D9" s="9">
        <v>10</v>
      </c>
      <c r="E9" s="21">
        <v>0</v>
      </c>
      <c r="F9" s="21">
        <f t="shared" si="0"/>
        <v>0</v>
      </c>
      <c r="G9" s="25">
        <v>8</v>
      </c>
      <c r="H9" s="9">
        <f t="shared" si="1"/>
        <v>0</v>
      </c>
      <c r="I9" s="21">
        <f t="shared" si="2"/>
        <v>0</v>
      </c>
    </row>
    <row r="10" spans="1:9" ht="15.75">
      <c r="A10" s="7" t="s">
        <v>75</v>
      </c>
      <c r="B10" s="5"/>
      <c r="C10" s="18" t="s">
        <v>229</v>
      </c>
      <c r="D10" s="9">
        <v>10</v>
      </c>
      <c r="E10" s="21">
        <v>0</v>
      </c>
      <c r="F10" s="21">
        <f t="shared" si="0"/>
        <v>0</v>
      </c>
      <c r="G10" s="25">
        <v>8</v>
      </c>
      <c r="H10" s="9">
        <f t="shared" si="1"/>
        <v>0</v>
      </c>
      <c r="I10" s="21">
        <f t="shared" si="2"/>
        <v>0</v>
      </c>
    </row>
    <row r="11" spans="1:9" ht="15.75">
      <c r="A11" s="7" t="s">
        <v>76</v>
      </c>
      <c r="B11" s="5"/>
      <c r="C11" s="18" t="s">
        <v>230</v>
      </c>
      <c r="D11" s="9">
        <v>10</v>
      </c>
      <c r="E11" s="21">
        <v>0</v>
      </c>
      <c r="F11" s="21">
        <f t="shared" si="0"/>
        <v>0</v>
      </c>
      <c r="G11" s="25">
        <v>8</v>
      </c>
      <c r="H11" s="9">
        <f t="shared" si="1"/>
        <v>0</v>
      </c>
      <c r="I11" s="21">
        <f t="shared" si="2"/>
        <v>0</v>
      </c>
    </row>
    <row r="12" spans="1:9" ht="15.75">
      <c r="A12" s="7" t="s">
        <v>86</v>
      </c>
      <c r="B12" s="5"/>
      <c r="C12" s="18" t="s">
        <v>231</v>
      </c>
      <c r="D12" s="9">
        <v>15</v>
      </c>
      <c r="E12" s="21">
        <v>0</v>
      </c>
      <c r="F12" s="21">
        <f t="shared" si="0"/>
        <v>0</v>
      </c>
      <c r="G12" s="25">
        <v>8</v>
      </c>
      <c r="H12" s="9">
        <f t="shared" si="1"/>
        <v>0</v>
      </c>
      <c r="I12" s="21">
        <f t="shared" si="2"/>
        <v>0</v>
      </c>
    </row>
    <row r="13" spans="1:9" ht="15.75">
      <c r="A13" s="7" t="s">
        <v>78</v>
      </c>
      <c r="B13" s="5"/>
      <c r="C13" s="18" t="s">
        <v>232</v>
      </c>
      <c r="D13" s="9">
        <v>30</v>
      </c>
      <c r="E13" s="21">
        <v>0</v>
      </c>
      <c r="F13" s="21">
        <f t="shared" si="0"/>
        <v>0</v>
      </c>
      <c r="G13" s="25">
        <v>8</v>
      </c>
      <c r="H13" s="9">
        <f t="shared" si="1"/>
        <v>0</v>
      </c>
      <c r="I13" s="21">
        <f t="shared" si="2"/>
        <v>0</v>
      </c>
    </row>
    <row r="14" spans="1:9" s="408" customFormat="1" ht="35.25" customHeight="1">
      <c r="A14" s="418" t="s">
        <v>87</v>
      </c>
      <c r="B14" s="43"/>
      <c r="C14" s="18" t="s">
        <v>571</v>
      </c>
      <c r="D14" s="44">
        <v>10</v>
      </c>
      <c r="E14" s="415">
        <v>0</v>
      </c>
      <c r="F14" s="415">
        <f t="shared" si="0"/>
        <v>0</v>
      </c>
      <c r="G14" s="416">
        <v>8</v>
      </c>
      <c r="H14" s="44">
        <f t="shared" si="1"/>
        <v>0</v>
      </c>
      <c r="I14" s="415">
        <f t="shared" si="2"/>
        <v>0</v>
      </c>
    </row>
    <row r="15" spans="1:9" ht="15.75">
      <c r="A15" s="7" t="s">
        <v>88</v>
      </c>
      <c r="B15" s="5"/>
      <c r="C15" s="18" t="s">
        <v>233</v>
      </c>
      <c r="D15" s="9">
        <v>10</v>
      </c>
      <c r="E15" s="21">
        <v>0</v>
      </c>
      <c r="F15" s="21">
        <f t="shared" si="0"/>
        <v>0</v>
      </c>
      <c r="G15" s="25">
        <v>8</v>
      </c>
      <c r="H15" s="9">
        <f t="shared" si="1"/>
        <v>0</v>
      </c>
      <c r="I15" s="21">
        <f t="shared" si="2"/>
        <v>0</v>
      </c>
    </row>
    <row r="16" spans="1:9" ht="15.75">
      <c r="A16" s="7" t="s">
        <v>89</v>
      </c>
      <c r="B16" s="5"/>
      <c r="C16" s="18" t="s">
        <v>234</v>
      </c>
      <c r="D16" s="9">
        <v>10</v>
      </c>
      <c r="E16" s="21">
        <v>0</v>
      </c>
      <c r="F16" s="21">
        <f t="shared" si="0"/>
        <v>0</v>
      </c>
      <c r="G16" s="25">
        <v>8</v>
      </c>
      <c r="H16" s="9">
        <f t="shared" si="1"/>
        <v>0</v>
      </c>
      <c r="I16" s="21">
        <f t="shared" si="2"/>
        <v>0</v>
      </c>
    </row>
    <row r="17" spans="1:9" ht="15.75">
      <c r="A17" s="7" t="s">
        <v>90</v>
      </c>
      <c r="B17" s="5"/>
      <c r="C17" s="18" t="s">
        <v>235</v>
      </c>
      <c r="D17" s="9">
        <v>30</v>
      </c>
      <c r="E17" s="21">
        <v>0</v>
      </c>
      <c r="F17" s="21">
        <f t="shared" si="0"/>
        <v>0</v>
      </c>
      <c r="G17" s="25">
        <v>8</v>
      </c>
      <c r="H17" s="9">
        <f t="shared" si="1"/>
        <v>0</v>
      </c>
      <c r="I17" s="21">
        <f t="shared" si="2"/>
        <v>0</v>
      </c>
    </row>
    <row r="18" spans="1:9" s="429" customFormat="1" ht="15.75">
      <c r="A18" s="423" t="s">
        <v>91</v>
      </c>
      <c r="B18" s="424"/>
      <c r="C18" s="425" t="s">
        <v>577</v>
      </c>
      <c r="D18" s="426">
        <v>30</v>
      </c>
      <c r="E18" s="427">
        <v>0</v>
      </c>
      <c r="F18" s="427">
        <f t="shared" si="0"/>
        <v>0</v>
      </c>
      <c r="G18" s="428">
        <v>8</v>
      </c>
      <c r="H18" s="426">
        <f t="shared" si="1"/>
        <v>0</v>
      </c>
      <c r="I18" s="427">
        <f t="shared" si="2"/>
        <v>0</v>
      </c>
    </row>
    <row r="19" spans="1:9" ht="15.75">
      <c r="A19" s="7" t="s">
        <v>92</v>
      </c>
      <c r="B19" s="5"/>
      <c r="C19" s="18" t="s">
        <v>236</v>
      </c>
      <c r="D19" s="9">
        <v>20</v>
      </c>
      <c r="E19" s="21">
        <v>0</v>
      </c>
      <c r="F19" s="21">
        <f t="shared" si="0"/>
        <v>0</v>
      </c>
      <c r="G19" s="25">
        <v>8</v>
      </c>
      <c r="H19" s="9">
        <f t="shared" si="1"/>
        <v>0</v>
      </c>
      <c r="I19" s="21">
        <f t="shared" si="2"/>
        <v>0</v>
      </c>
    </row>
    <row r="20" spans="1:9" ht="15.75">
      <c r="A20" s="7" t="s">
        <v>93</v>
      </c>
      <c r="B20" s="5"/>
      <c r="C20" s="18" t="s">
        <v>237</v>
      </c>
      <c r="D20" s="9">
        <v>20</v>
      </c>
      <c r="E20" s="21">
        <v>0</v>
      </c>
      <c r="F20" s="21">
        <f t="shared" si="0"/>
        <v>0</v>
      </c>
      <c r="G20" s="25">
        <v>8</v>
      </c>
      <c r="H20" s="9">
        <f t="shared" si="1"/>
        <v>0</v>
      </c>
      <c r="I20" s="21">
        <f t="shared" si="2"/>
        <v>0</v>
      </c>
    </row>
    <row r="21" spans="1:9" ht="15.75">
      <c r="A21" s="7" t="s">
        <v>95</v>
      </c>
      <c r="B21" s="5"/>
      <c r="C21" s="41" t="s">
        <v>238</v>
      </c>
      <c r="D21" s="9">
        <v>15</v>
      </c>
      <c r="E21" s="21">
        <v>0</v>
      </c>
      <c r="F21" s="21">
        <f t="shared" si="0"/>
        <v>0</v>
      </c>
      <c r="G21" s="25">
        <v>8</v>
      </c>
      <c r="H21" s="9">
        <f t="shared" si="1"/>
        <v>0</v>
      </c>
      <c r="I21" s="21">
        <f t="shared" si="2"/>
        <v>0</v>
      </c>
    </row>
    <row r="22" spans="1:9" ht="15.75">
      <c r="A22" s="7" t="s">
        <v>96</v>
      </c>
      <c r="B22" s="5"/>
      <c r="C22" s="41" t="s">
        <v>239</v>
      </c>
      <c r="D22" s="9">
        <v>15</v>
      </c>
      <c r="E22" s="21">
        <v>0</v>
      </c>
      <c r="F22" s="21">
        <f t="shared" si="0"/>
        <v>0</v>
      </c>
      <c r="G22" s="25">
        <v>8</v>
      </c>
      <c r="H22" s="9">
        <f t="shared" si="1"/>
        <v>0</v>
      </c>
      <c r="I22" s="21">
        <f t="shared" si="2"/>
        <v>0</v>
      </c>
    </row>
    <row r="23" spans="1:9" ht="15.75">
      <c r="A23" s="7" t="s">
        <v>97</v>
      </c>
      <c r="B23" s="5"/>
      <c r="C23" s="41" t="s">
        <v>240</v>
      </c>
      <c r="D23" s="9">
        <v>15</v>
      </c>
      <c r="E23" s="21">
        <v>0</v>
      </c>
      <c r="F23" s="21">
        <f t="shared" si="0"/>
        <v>0</v>
      </c>
      <c r="G23" s="25">
        <v>8</v>
      </c>
      <c r="H23" s="9">
        <f t="shared" si="1"/>
        <v>0</v>
      </c>
      <c r="I23" s="21">
        <f t="shared" si="2"/>
        <v>0</v>
      </c>
    </row>
    <row r="24" spans="1:9" ht="15.75">
      <c r="A24" s="7" t="s">
        <v>98</v>
      </c>
      <c r="B24" s="5"/>
      <c r="C24" s="41" t="s">
        <v>241</v>
      </c>
      <c r="D24" s="9">
        <v>15</v>
      </c>
      <c r="E24" s="21">
        <v>0</v>
      </c>
      <c r="F24" s="21">
        <f t="shared" si="0"/>
        <v>0</v>
      </c>
      <c r="G24" s="25">
        <v>8</v>
      </c>
      <c r="H24" s="9">
        <f t="shared" si="1"/>
        <v>0</v>
      </c>
      <c r="I24" s="21">
        <f t="shared" si="2"/>
        <v>0</v>
      </c>
    </row>
    <row r="25" spans="1:9" ht="15.75">
      <c r="A25" s="7" t="s">
        <v>99</v>
      </c>
      <c r="B25" s="5"/>
      <c r="C25" s="41" t="s">
        <v>242</v>
      </c>
      <c r="D25" s="9">
        <v>15</v>
      </c>
      <c r="E25" s="21">
        <v>0</v>
      </c>
      <c r="F25" s="21">
        <f t="shared" si="0"/>
        <v>0</v>
      </c>
      <c r="G25" s="25">
        <v>8</v>
      </c>
      <c r="H25" s="9">
        <f t="shared" si="1"/>
        <v>0</v>
      </c>
      <c r="I25" s="21">
        <f t="shared" si="2"/>
        <v>0</v>
      </c>
    </row>
    <row r="26" spans="1:9" ht="15.75">
      <c r="A26" s="7" t="s">
        <v>100</v>
      </c>
      <c r="B26" s="5"/>
      <c r="C26" s="41" t="s">
        <v>243</v>
      </c>
      <c r="D26" s="9">
        <v>15</v>
      </c>
      <c r="E26" s="21">
        <v>0</v>
      </c>
      <c r="F26" s="21">
        <f t="shared" si="0"/>
        <v>0</v>
      </c>
      <c r="G26" s="25">
        <v>8</v>
      </c>
      <c r="H26" s="9">
        <f t="shared" si="1"/>
        <v>0</v>
      </c>
      <c r="I26" s="21">
        <f t="shared" si="2"/>
        <v>0</v>
      </c>
    </row>
    <row r="27" spans="1:9" ht="15.75">
      <c r="A27" s="7" t="s">
        <v>101</v>
      </c>
      <c r="B27" s="5"/>
      <c r="C27" s="41" t="s">
        <v>244</v>
      </c>
      <c r="D27" s="9">
        <v>15</v>
      </c>
      <c r="E27" s="21">
        <v>0</v>
      </c>
      <c r="F27" s="21">
        <f t="shared" si="0"/>
        <v>0</v>
      </c>
      <c r="G27" s="25">
        <v>8</v>
      </c>
      <c r="H27" s="9">
        <f t="shared" si="1"/>
        <v>0</v>
      </c>
      <c r="I27" s="21">
        <f t="shared" si="2"/>
        <v>0</v>
      </c>
    </row>
    <row r="28" spans="1:9" ht="15.75">
      <c r="A28" s="7" t="s">
        <v>102</v>
      </c>
      <c r="B28" s="5"/>
      <c r="C28" s="41" t="s">
        <v>245</v>
      </c>
      <c r="D28" s="9">
        <v>15</v>
      </c>
      <c r="E28" s="21">
        <v>0</v>
      </c>
      <c r="F28" s="21">
        <f t="shared" si="0"/>
        <v>0</v>
      </c>
      <c r="G28" s="25">
        <v>8</v>
      </c>
      <c r="H28" s="9">
        <f t="shared" si="1"/>
        <v>0</v>
      </c>
      <c r="I28" s="21">
        <f t="shared" si="2"/>
        <v>0</v>
      </c>
    </row>
    <row r="29" spans="1:9" ht="15.75">
      <c r="A29" s="7" t="s">
        <v>103</v>
      </c>
      <c r="B29" s="5"/>
      <c r="C29" s="41" t="s">
        <v>246</v>
      </c>
      <c r="D29" s="9">
        <v>15</v>
      </c>
      <c r="E29" s="21">
        <v>0</v>
      </c>
      <c r="F29" s="21">
        <f t="shared" si="0"/>
        <v>0</v>
      </c>
      <c r="G29" s="25">
        <v>8</v>
      </c>
      <c r="H29" s="9">
        <f t="shared" si="1"/>
        <v>0</v>
      </c>
      <c r="I29" s="21">
        <f t="shared" si="2"/>
        <v>0</v>
      </c>
    </row>
    <row r="30" spans="1:9" ht="15.75">
      <c r="A30" s="7" t="s">
        <v>104</v>
      </c>
      <c r="B30" s="5"/>
      <c r="C30" s="42" t="s">
        <v>247</v>
      </c>
      <c r="D30" s="9">
        <v>40</v>
      </c>
      <c r="E30" s="21">
        <v>0</v>
      </c>
      <c r="F30" s="21">
        <f t="shared" si="0"/>
        <v>0</v>
      </c>
      <c r="G30" s="25">
        <v>8</v>
      </c>
      <c r="H30" s="9">
        <f t="shared" si="1"/>
        <v>0</v>
      </c>
      <c r="I30" s="21">
        <f t="shared" si="2"/>
        <v>0</v>
      </c>
    </row>
    <row r="31" spans="1:9" ht="15.75">
      <c r="A31" s="7" t="s">
        <v>105</v>
      </c>
      <c r="B31" s="5"/>
      <c r="C31" s="42" t="s">
        <v>248</v>
      </c>
      <c r="D31" s="9">
        <v>20</v>
      </c>
      <c r="E31" s="21">
        <v>0</v>
      </c>
      <c r="F31" s="21">
        <f t="shared" si="0"/>
        <v>0</v>
      </c>
      <c r="G31" s="25">
        <v>8</v>
      </c>
      <c r="H31" s="9">
        <f t="shared" si="1"/>
        <v>0</v>
      </c>
      <c r="I31" s="21">
        <f t="shared" si="2"/>
        <v>0</v>
      </c>
    </row>
    <row r="32" spans="1:9" ht="15.75">
      <c r="A32" s="7" t="s">
        <v>106</v>
      </c>
      <c r="B32" s="5"/>
      <c r="C32" s="41" t="s">
        <v>249</v>
      </c>
      <c r="D32" s="9">
        <v>15</v>
      </c>
      <c r="E32" s="21">
        <v>0</v>
      </c>
      <c r="F32" s="21">
        <f t="shared" si="0"/>
        <v>0</v>
      </c>
      <c r="G32" s="25">
        <v>8</v>
      </c>
      <c r="H32" s="9">
        <f t="shared" si="1"/>
        <v>0</v>
      </c>
      <c r="I32" s="21">
        <f t="shared" si="2"/>
        <v>0</v>
      </c>
    </row>
    <row r="33" spans="1:9" ht="15.75">
      <c r="A33" s="7" t="s">
        <v>110</v>
      </c>
      <c r="B33" s="5"/>
      <c r="C33" s="41" t="s">
        <v>250</v>
      </c>
      <c r="D33" s="9">
        <v>10</v>
      </c>
      <c r="E33" s="21">
        <v>0</v>
      </c>
      <c r="F33" s="21">
        <f t="shared" si="0"/>
        <v>0</v>
      </c>
      <c r="G33" s="25">
        <v>8</v>
      </c>
      <c r="H33" s="9">
        <f t="shared" si="1"/>
        <v>0</v>
      </c>
      <c r="I33" s="21">
        <f t="shared" si="2"/>
        <v>0</v>
      </c>
    </row>
    <row r="34" spans="1:9" ht="18.75" customHeight="1">
      <c r="A34" s="7" t="s">
        <v>111</v>
      </c>
      <c r="B34" s="5"/>
      <c r="C34" s="18" t="s">
        <v>251</v>
      </c>
      <c r="D34" s="9">
        <v>80</v>
      </c>
      <c r="E34" s="21">
        <v>0</v>
      </c>
      <c r="F34" s="21">
        <f t="shared" si="0"/>
        <v>0</v>
      </c>
      <c r="G34" s="25">
        <v>8</v>
      </c>
      <c r="H34" s="9">
        <f t="shared" si="1"/>
        <v>0</v>
      </c>
      <c r="I34" s="21">
        <f t="shared" si="2"/>
        <v>0</v>
      </c>
    </row>
    <row r="35" spans="1:9" ht="18.75" customHeight="1">
      <c r="A35" s="7" t="s">
        <v>112</v>
      </c>
      <c r="B35" s="5"/>
      <c r="C35" s="18" t="s">
        <v>252</v>
      </c>
      <c r="D35" s="9">
        <v>100</v>
      </c>
      <c r="E35" s="21">
        <v>0</v>
      </c>
      <c r="F35" s="21">
        <f t="shared" si="0"/>
        <v>0</v>
      </c>
      <c r="G35" s="25">
        <v>8</v>
      </c>
      <c r="H35" s="9">
        <f t="shared" si="1"/>
        <v>0</v>
      </c>
      <c r="I35" s="21">
        <f t="shared" si="2"/>
        <v>0</v>
      </c>
    </row>
    <row r="36" spans="1:9" ht="15.75">
      <c r="A36" s="7" t="s">
        <v>113</v>
      </c>
      <c r="B36" s="5"/>
      <c r="C36" s="18" t="s">
        <v>253</v>
      </c>
      <c r="D36" s="9">
        <v>10</v>
      </c>
      <c r="E36" s="21">
        <v>0</v>
      </c>
      <c r="F36" s="21">
        <f t="shared" si="0"/>
        <v>0</v>
      </c>
      <c r="G36" s="25">
        <v>8</v>
      </c>
      <c r="H36" s="9">
        <f t="shared" si="1"/>
        <v>0</v>
      </c>
      <c r="I36" s="21">
        <f t="shared" si="2"/>
        <v>0</v>
      </c>
    </row>
    <row r="37" spans="1:9" ht="177.75" customHeight="1">
      <c r="A37" s="7" t="s">
        <v>115</v>
      </c>
      <c r="B37" s="43"/>
      <c r="C37" s="35" t="s">
        <v>255</v>
      </c>
      <c r="D37" s="44">
        <v>6</v>
      </c>
      <c r="E37" s="21">
        <v>0</v>
      </c>
      <c r="F37" s="21">
        <f t="shared" si="0"/>
        <v>0</v>
      </c>
      <c r="G37" s="25">
        <v>8</v>
      </c>
      <c r="H37" s="9">
        <f t="shared" si="1"/>
        <v>0</v>
      </c>
      <c r="I37" s="21">
        <f t="shared" si="2"/>
        <v>0</v>
      </c>
    </row>
    <row r="38" spans="1:9" ht="22.5" customHeight="1">
      <c r="A38" s="7" t="s">
        <v>117</v>
      </c>
      <c r="B38" s="43"/>
      <c r="C38" s="65" t="s">
        <v>257</v>
      </c>
      <c r="D38" s="44">
        <v>40</v>
      </c>
      <c r="E38" s="21">
        <v>0</v>
      </c>
      <c r="F38" s="21">
        <f t="shared" si="0"/>
        <v>0</v>
      </c>
      <c r="G38" s="25">
        <v>8</v>
      </c>
      <c r="H38" s="9">
        <f t="shared" si="1"/>
        <v>0</v>
      </c>
      <c r="I38" s="21">
        <f t="shared" si="2"/>
        <v>0</v>
      </c>
    </row>
    <row r="39" spans="1:9" s="408" customFormat="1" ht="25.5">
      <c r="A39" s="418" t="s">
        <v>118</v>
      </c>
      <c r="B39" s="43"/>
      <c r="C39" s="35" t="s">
        <v>573</v>
      </c>
      <c r="D39" s="44">
        <v>40</v>
      </c>
      <c r="E39" s="415">
        <v>0</v>
      </c>
      <c r="F39" s="415">
        <f t="shared" si="0"/>
        <v>0</v>
      </c>
      <c r="G39" s="416">
        <v>8</v>
      </c>
      <c r="H39" s="44">
        <f t="shared" si="1"/>
        <v>0</v>
      </c>
      <c r="I39" s="415">
        <f t="shared" si="2"/>
        <v>0</v>
      </c>
    </row>
    <row r="40" spans="1:9" ht="15.75">
      <c r="A40" s="7" t="s">
        <v>324</v>
      </c>
      <c r="B40" s="43"/>
      <c r="C40" s="18" t="s">
        <v>259</v>
      </c>
      <c r="D40" s="44">
        <v>20</v>
      </c>
      <c r="E40" s="21">
        <v>0</v>
      </c>
      <c r="F40" s="21">
        <f t="shared" si="0"/>
        <v>0</v>
      </c>
      <c r="G40" s="25">
        <v>8</v>
      </c>
      <c r="H40" s="9">
        <f t="shared" si="1"/>
        <v>0</v>
      </c>
      <c r="I40" s="21">
        <f t="shared" si="2"/>
        <v>0</v>
      </c>
    </row>
    <row r="41" spans="1:9" ht="15.75">
      <c r="A41" s="7" t="s">
        <v>325</v>
      </c>
      <c r="B41" s="43"/>
      <c r="C41" s="18" t="s">
        <v>260</v>
      </c>
      <c r="D41" s="44">
        <v>20</v>
      </c>
      <c r="E41" s="21">
        <v>0</v>
      </c>
      <c r="F41" s="21">
        <f t="shared" si="0"/>
        <v>0</v>
      </c>
      <c r="G41" s="25">
        <v>8</v>
      </c>
      <c r="H41" s="9">
        <f t="shared" si="1"/>
        <v>0</v>
      </c>
      <c r="I41" s="21">
        <f t="shared" si="2"/>
        <v>0</v>
      </c>
    </row>
    <row r="42" spans="1:9" ht="15.75">
      <c r="A42" s="7" t="s">
        <v>326</v>
      </c>
      <c r="B42" s="43"/>
      <c r="C42" s="18" t="s">
        <v>261</v>
      </c>
      <c r="D42" s="44">
        <v>20</v>
      </c>
      <c r="E42" s="21">
        <v>0</v>
      </c>
      <c r="F42" s="21">
        <f t="shared" si="0"/>
        <v>0</v>
      </c>
      <c r="G42" s="25">
        <v>8</v>
      </c>
      <c r="H42" s="9">
        <f t="shared" si="1"/>
        <v>0</v>
      </c>
      <c r="I42" s="21">
        <f t="shared" si="2"/>
        <v>0</v>
      </c>
    </row>
    <row r="43" spans="1:9" ht="15.75">
      <c r="A43" s="7" t="s">
        <v>327</v>
      </c>
      <c r="B43" s="43"/>
      <c r="C43" s="18" t="s">
        <v>262</v>
      </c>
      <c r="D43" s="44">
        <v>30</v>
      </c>
      <c r="E43" s="21">
        <v>0</v>
      </c>
      <c r="F43" s="21">
        <f t="shared" si="0"/>
        <v>0</v>
      </c>
      <c r="G43" s="25">
        <v>8</v>
      </c>
      <c r="H43" s="9">
        <f t="shared" si="1"/>
        <v>0</v>
      </c>
      <c r="I43" s="21">
        <f t="shared" si="2"/>
        <v>0</v>
      </c>
    </row>
    <row r="44" spans="1:9" ht="26.25">
      <c r="A44" s="7" t="s">
        <v>328</v>
      </c>
      <c r="B44" s="17"/>
      <c r="C44" s="69" t="s">
        <v>66</v>
      </c>
      <c r="D44" s="16"/>
      <c r="E44" s="21">
        <v>0</v>
      </c>
      <c r="F44" s="21">
        <f t="shared" si="0"/>
        <v>0</v>
      </c>
      <c r="G44" s="25">
        <v>23</v>
      </c>
      <c r="H44" s="9">
        <f t="shared" si="1"/>
        <v>0</v>
      </c>
      <c r="I44" s="21">
        <f t="shared" si="2"/>
        <v>0</v>
      </c>
    </row>
    <row r="45" spans="1:9" ht="27" customHeight="1">
      <c r="A45" s="56"/>
      <c r="B45" s="153"/>
      <c r="C45" s="176"/>
      <c r="D45" s="58"/>
      <c r="E45" s="146" t="s">
        <v>107</v>
      </c>
      <c r="F45" s="146">
        <f>+SUM(F7:F43)</f>
        <v>0</v>
      </c>
      <c r="G45" s="147"/>
      <c r="H45" s="148">
        <f>SUM(H7:H43)</f>
        <v>0</v>
      </c>
      <c r="I45" s="146">
        <f>SUM(I7:I43)</f>
        <v>0</v>
      </c>
    </row>
    <row r="46" ht="12.75">
      <c r="A46" s="311" t="s">
        <v>572</v>
      </c>
    </row>
    <row r="47" ht="12.75">
      <c r="A47" s="4" t="s">
        <v>256</v>
      </c>
    </row>
    <row r="48" ht="12.75">
      <c r="A48" s="4" t="s">
        <v>258</v>
      </c>
    </row>
    <row r="49" ht="12.75">
      <c r="A49" s="4" t="s">
        <v>254</v>
      </c>
    </row>
  </sheetData>
  <sheetProtection/>
  <mergeCells count="3">
    <mergeCell ref="A3:I3"/>
    <mergeCell ref="A4:I4"/>
    <mergeCell ref="H1:I1"/>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12.xml><?xml version="1.0" encoding="utf-8"?>
<worksheet xmlns="http://schemas.openxmlformats.org/spreadsheetml/2006/main" xmlns:r="http://schemas.openxmlformats.org/officeDocument/2006/relationships">
  <dimension ref="A1:I12"/>
  <sheetViews>
    <sheetView view="pageBreakPreview" zoomScaleNormal="85" zoomScaleSheetLayoutView="100" zoomScalePageLayoutView="0" workbookViewId="0" topLeftCell="A1">
      <selection activeCell="A12" sqref="A12:I12"/>
    </sheetView>
  </sheetViews>
  <sheetFormatPr defaultColWidth="8.8515625" defaultRowHeight="12.75"/>
  <cols>
    <col min="1" max="1" width="4.421875" style="4" customWidth="1"/>
    <col min="2" max="2" width="19.421875" style="4" customWidth="1"/>
    <col min="3" max="3" width="100.8515625" style="4" customWidth="1"/>
    <col min="4" max="4" width="16.00390625" style="13" customWidth="1"/>
    <col min="5" max="5" width="15.421875" style="22" customWidth="1"/>
    <col min="6" max="6" width="19.28125" style="22" customWidth="1"/>
    <col min="7" max="7" width="8.8515625" style="26" customWidth="1"/>
    <col min="8" max="8" width="13.421875" style="13" customWidth="1"/>
    <col min="9" max="9" width="20.57421875" style="22" customWidth="1"/>
  </cols>
  <sheetData>
    <row r="1" spans="1:9" ht="12.75">
      <c r="A1" s="70"/>
      <c r="B1" s="70"/>
      <c r="C1" s="70"/>
      <c r="D1" s="71"/>
      <c r="E1" s="72"/>
      <c r="F1" s="72"/>
      <c r="G1" s="73"/>
      <c r="H1" s="359" t="s">
        <v>498</v>
      </c>
      <c r="I1" s="359"/>
    </row>
    <row r="2" spans="1:9" ht="12.75">
      <c r="A2" s="70"/>
      <c r="B2" s="70"/>
      <c r="C2" s="70"/>
      <c r="D2" s="71"/>
      <c r="E2" s="72"/>
      <c r="F2" s="72"/>
      <c r="G2" s="73"/>
      <c r="H2" s="71"/>
      <c r="I2" s="72"/>
    </row>
    <row r="3" spans="1:9" ht="27" customHeight="1">
      <c r="A3" s="340" t="s">
        <v>499</v>
      </c>
      <c r="B3" s="341"/>
      <c r="C3" s="341"/>
      <c r="D3" s="341"/>
      <c r="E3" s="341"/>
      <c r="F3" s="341"/>
      <c r="G3" s="341"/>
      <c r="H3" s="341"/>
      <c r="I3" s="342"/>
    </row>
    <row r="4" spans="1:9" ht="12.75">
      <c r="A4" s="75" t="s">
        <v>0</v>
      </c>
      <c r="B4" s="75" t="s">
        <v>1</v>
      </c>
      <c r="C4" s="75" t="s">
        <v>290</v>
      </c>
      <c r="D4" s="77" t="s">
        <v>2</v>
      </c>
      <c r="E4" s="78" t="s">
        <v>3</v>
      </c>
      <c r="F4" s="78" t="s">
        <v>4</v>
      </c>
      <c r="G4" s="79" t="s">
        <v>5</v>
      </c>
      <c r="H4" s="77" t="s">
        <v>6</v>
      </c>
      <c r="I4" s="78" t="s">
        <v>7</v>
      </c>
    </row>
    <row r="5" spans="1:9" ht="12.75">
      <c r="A5" s="80" t="s">
        <v>9</v>
      </c>
      <c r="B5" s="80" t="s">
        <v>73</v>
      </c>
      <c r="C5" s="81" t="s">
        <v>74</v>
      </c>
      <c r="D5" s="80" t="s">
        <v>75</v>
      </c>
      <c r="E5" s="82" t="s">
        <v>76</v>
      </c>
      <c r="F5" s="82" t="s">
        <v>77</v>
      </c>
      <c r="G5" s="83" t="s">
        <v>78</v>
      </c>
      <c r="H5" s="80" t="s">
        <v>79</v>
      </c>
      <c r="I5" s="84" t="s">
        <v>80</v>
      </c>
    </row>
    <row r="6" spans="1:9" ht="76.5">
      <c r="A6" s="91" t="s">
        <v>9</v>
      </c>
      <c r="B6" s="117"/>
      <c r="C6" s="305" t="s">
        <v>263</v>
      </c>
      <c r="D6" s="119">
        <v>80</v>
      </c>
      <c r="E6" s="89">
        <v>0</v>
      </c>
      <c r="F6" s="89">
        <f>D6*E6</f>
        <v>0</v>
      </c>
      <c r="G6" s="120">
        <v>8</v>
      </c>
      <c r="H6" s="89">
        <f>F6*G6%</f>
        <v>0</v>
      </c>
      <c r="I6" s="89">
        <f>F6+H6</f>
        <v>0</v>
      </c>
    </row>
    <row r="7" spans="1:9" ht="102">
      <c r="A7" s="91" t="s">
        <v>73</v>
      </c>
      <c r="B7" s="117"/>
      <c r="C7" s="210" t="s">
        <v>311</v>
      </c>
      <c r="D7" s="119">
        <v>40</v>
      </c>
      <c r="E7" s="89">
        <v>0</v>
      </c>
      <c r="F7" s="89">
        <f>D7*E7</f>
        <v>0</v>
      </c>
      <c r="G7" s="120">
        <v>8</v>
      </c>
      <c r="H7" s="89">
        <f>F7*G7%</f>
        <v>0</v>
      </c>
      <c r="I7" s="89">
        <f>F7+H7</f>
        <v>0</v>
      </c>
    </row>
    <row r="8" spans="1:9" ht="102">
      <c r="A8" s="91" t="s">
        <v>74</v>
      </c>
      <c r="B8" s="117"/>
      <c r="C8" s="210" t="s">
        <v>310</v>
      </c>
      <c r="D8" s="119">
        <v>20</v>
      </c>
      <c r="E8" s="89">
        <v>0</v>
      </c>
      <c r="F8" s="89">
        <f>D8*E8</f>
        <v>0</v>
      </c>
      <c r="G8" s="120">
        <v>8</v>
      </c>
      <c r="H8" s="89">
        <f>F8*G8%</f>
        <v>0</v>
      </c>
      <c r="I8" s="89">
        <f>F8+H8</f>
        <v>0</v>
      </c>
    </row>
    <row r="9" spans="1:9" ht="25.5">
      <c r="A9" s="91" t="s">
        <v>75</v>
      </c>
      <c r="B9" s="117"/>
      <c r="C9" s="205" t="s">
        <v>314</v>
      </c>
      <c r="D9" s="119">
        <v>5</v>
      </c>
      <c r="E9" s="89">
        <v>0</v>
      </c>
      <c r="F9" s="89">
        <f>D9*E9</f>
        <v>0</v>
      </c>
      <c r="G9" s="120">
        <v>8</v>
      </c>
      <c r="H9" s="89">
        <f>F9*G9%</f>
        <v>0</v>
      </c>
      <c r="I9" s="89">
        <f>F9+H9</f>
        <v>0</v>
      </c>
    </row>
    <row r="10" spans="1:9" ht="25.5">
      <c r="A10" s="91" t="s">
        <v>76</v>
      </c>
      <c r="B10" s="156"/>
      <c r="C10" s="205" t="s">
        <v>313</v>
      </c>
      <c r="D10" s="90">
        <v>5</v>
      </c>
      <c r="E10" s="89">
        <v>0</v>
      </c>
      <c r="F10" s="89">
        <f>D10*E10</f>
        <v>0</v>
      </c>
      <c r="G10" s="120">
        <v>8</v>
      </c>
      <c r="H10" s="89">
        <f>F10*G10%</f>
        <v>0</v>
      </c>
      <c r="I10" s="89">
        <f>F10+H10</f>
        <v>0</v>
      </c>
    </row>
    <row r="11" spans="1:9" ht="26.25" customHeight="1">
      <c r="A11" s="95"/>
      <c r="B11" s="138"/>
      <c r="C11" s="165"/>
      <c r="D11" s="97"/>
      <c r="E11" s="112" t="s">
        <v>107</v>
      </c>
      <c r="F11" s="112">
        <f>+SUM(F6:F10)</f>
        <v>0</v>
      </c>
      <c r="G11" s="189"/>
      <c r="H11" s="112">
        <f>SUM(H6:H10)</f>
        <v>0</v>
      </c>
      <c r="I11" s="112">
        <f>SUM(I6:I10)</f>
        <v>0</v>
      </c>
    </row>
    <row r="12" spans="1:9" ht="12.75">
      <c r="A12" s="95"/>
      <c r="B12" s="306" t="s">
        <v>409</v>
      </c>
      <c r="C12" s="307"/>
      <c r="D12" s="97"/>
      <c r="E12" s="98"/>
      <c r="F12" s="98"/>
      <c r="G12" s="127"/>
      <c r="H12" s="100"/>
      <c r="I12" s="98"/>
    </row>
  </sheetData>
  <sheetProtection/>
  <mergeCells count="2">
    <mergeCell ref="H1:I1"/>
    <mergeCell ref="A3:I3"/>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dimension ref="A1:I15"/>
  <sheetViews>
    <sheetView view="pageBreakPreview" zoomScaleNormal="85" zoomScaleSheetLayoutView="100" zoomScalePageLayoutView="0" workbookViewId="0" topLeftCell="A1">
      <selection activeCell="E10" sqref="E10"/>
    </sheetView>
  </sheetViews>
  <sheetFormatPr defaultColWidth="8.8515625" defaultRowHeight="12.75"/>
  <cols>
    <col min="1" max="1" width="4.421875" style="4" customWidth="1"/>
    <col min="2" max="2" width="19.421875" style="4" customWidth="1"/>
    <col min="3" max="3" width="100.8515625" style="4" customWidth="1"/>
    <col min="4" max="4" width="13.57421875" style="13" customWidth="1"/>
    <col min="5" max="5" width="15.140625" style="22" customWidth="1"/>
    <col min="6" max="6" width="20.00390625" style="22" customWidth="1"/>
    <col min="7" max="7" width="8.57421875" style="26" customWidth="1"/>
    <col min="8" max="8" width="13.421875" style="13" customWidth="1"/>
    <col min="9" max="9" width="23.28125" style="22" customWidth="1"/>
  </cols>
  <sheetData>
    <row r="1" spans="8:9" ht="12.75">
      <c r="H1" s="324" t="s">
        <v>501</v>
      </c>
      <c r="I1" s="324"/>
    </row>
    <row r="3" spans="1:9" ht="27" customHeight="1">
      <c r="A3" s="367" t="s">
        <v>500</v>
      </c>
      <c r="B3" s="368"/>
      <c r="C3" s="368"/>
      <c r="D3" s="368"/>
      <c r="E3" s="368"/>
      <c r="F3" s="368"/>
      <c r="G3" s="368"/>
      <c r="H3" s="368"/>
      <c r="I3" s="369"/>
    </row>
    <row r="4" spans="1:9" ht="12.75">
      <c r="A4" s="2" t="s">
        <v>0</v>
      </c>
      <c r="B4" s="2" t="s">
        <v>1</v>
      </c>
      <c r="C4" s="2" t="s">
        <v>315</v>
      </c>
      <c r="D4" s="14" t="s">
        <v>2</v>
      </c>
      <c r="E4" s="19" t="s">
        <v>3</v>
      </c>
      <c r="F4" s="19" t="s">
        <v>4</v>
      </c>
      <c r="G4" s="23" t="s">
        <v>5</v>
      </c>
      <c r="H4" s="14" t="s">
        <v>6</v>
      </c>
      <c r="I4" s="19" t="s">
        <v>7</v>
      </c>
    </row>
    <row r="5" spans="1:9" ht="12.75">
      <c r="A5" s="11" t="s">
        <v>9</v>
      </c>
      <c r="B5" s="11" t="s">
        <v>73</v>
      </c>
      <c r="C5" s="47" t="s">
        <v>74</v>
      </c>
      <c r="D5" s="11" t="s">
        <v>75</v>
      </c>
      <c r="E5" s="20" t="s">
        <v>76</v>
      </c>
      <c r="F5" s="20" t="s">
        <v>77</v>
      </c>
      <c r="G5" s="24" t="s">
        <v>78</v>
      </c>
      <c r="H5" s="11" t="s">
        <v>79</v>
      </c>
      <c r="I5" s="28" t="s">
        <v>80</v>
      </c>
    </row>
    <row r="6" spans="1:9" ht="51">
      <c r="A6" s="48">
        <v>1</v>
      </c>
      <c r="B6" s="5"/>
      <c r="C6" s="63" t="s">
        <v>312</v>
      </c>
      <c r="D6" s="54">
        <v>5</v>
      </c>
      <c r="E6" s="68">
        <v>0</v>
      </c>
      <c r="F6" s="21">
        <f>D6*E6</f>
        <v>0</v>
      </c>
      <c r="G6" s="25">
        <v>8</v>
      </c>
      <c r="H6" s="21">
        <f>F6*G6%</f>
        <v>0</v>
      </c>
      <c r="I6" s="21">
        <f>F6+H6</f>
        <v>0</v>
      </c>
    </row>
    <row r="7" spans="1:9" ht="63.75">
      <c r="A7" s="48">
        <v>2</v>
      </c>
      <c r="B7" s="5"/>
      <c r="C7" s="63" t="s">
        <v>264</v>
      </c>
      <c r="D7" s="54">
        <v>80</v>
      </c>
      <c r="E7" s="68">
        <v>0</v>
      </c>
      <c r="F7" s="21">
        <f aca="true" t="shared" si="0" ref="F7:F13">D7*E7</f>
        <v>0</v>
      </c>
      <c r="G7" s="25">
        <v>8</v>
      </c>
      <c r="H7" s="21">
        <f aca="true" t="shared" si="1" ref="H7:H13">F7*G7%</f>
        <v>0</v>
      </c>
      <c r="I7" s="21">
        <f aca="true" t="shared" si="2" ref="I7:I13">F7+H7</f>
        <v>0</v>
      </c>
    </row>
    <row r="8" spans="1:9" ht="30.75" customHeight="1">
      <c r="A8" s="48">
        <v>3</v>
      </c>
      <c r="B8" s="5"/>
      <c r="C8" s="63" t="s">
        <v>317</v>
      </c>
      <c r="D8" s="54">
        <v>3</v>
      </c>
      <c r="E8" s="68">
        <v>0</v>
      </c>
      <c r="F8" s="21">
        <f t="shared" si="0"/>
        <v>0</v>
      </c>
      <c r="G8" s="25">
        <v>8</v>
      </c>
      <c r="H8" s="21">
        <f t="shared" si="1"/>
        <v>0</v>
      </c>
      <c r="I8" s="21">
        <f t="shared" si="2"/>
        <v>0</v>
      </c>
    </row>
    <row r="9" spans="1:9" ht="32.25" customHeight="1">
      <c r="A9" s="48">
        <v>4</v>
      </c>
      <c r="B9" s="5"/>
      <c r="C9" s="63" t="s">
        <v>265</v>
      </c>
      <c r="D9" s="54">
        <v>20</v>
      </c>
      <c r="E9" s="68">
        <v>0</v>
      </c>
      <c r="F9" s="21">
        <f t="shared" si="0"/>
        <v>0</v>
      </c>
      <c r="G9" s="25">
        <v>8</v>
      </c>
      <c r="H9" s="21">
        <f t="shared" si="1"/>
        <v>0</v>
      </c>
      <c r="I9" s="21">
        <f t="shared" si="2"/>
        <v>0</v>
      </c>
    </row>
    <row r="10" spans="1:9" ht="35.25" customHeight="1">
      <c r="A10" s="48">
        <v>5</v>
      </c>
      <c r="B10" s="5"/>
      <c r="C10" s="179" t="s">
        <v>266</v>
      </c>
      <c r="D10" s="54">
        <v>60</v>
      </c>
      <c r="E10" s="68">
        <v>0</v>
      </c>
      <c r="F10" s="21">
        <f t="shared" si="0"/>
        <v>0</v>
      </c>
      <c r="G10" s="25">
        <v>8</v>
      </c>
      <c r="H10" s="21">
        <f t="shared" si="1"/>
        <v>0</v>
      </c>
      <c r="I10" s="21">
        <f t="shared" si="2"/>
        <v>0</v>
      </c>
    </row>
    <row r="11" spans="1:9" ht="27.75" customHeight="1">
      <c r="A11" s="48">
        <v>6</v>
      </c>
      <c r="B11" s="5"/>
      <c r="C11" s="180" t="s">
        <v>316</v>
      </c>
      <c r="D11" s="54">
        <v>40</v>
      </c>
      <c r="E11" s="68">
        <v>0</v>
      </c>
      <c r="F11" s="21">
        <f t="shared" si="0"/>
        <v>0</v>
      </c>
      <c r="G11" s="25">
        <v>8</v>
      </c>
      <c r="H11" s="21">
        <f t="shared" si="1"/>
        <v>0</v>
      </c>
      <c r="I11" s="21">
        <f t="shared" si="2"/>
        <v>0</v>
      </c>
    </row>
    <row r="12" spans="1:9" ht="27" customHeight="1">
      <c r="A12" s="48">
        <v>7</v>
      </c>
      <c r="B12" s="5"/>
      <c r="C12" s="180" t="s">
        <v>267</v>
      </c>
      <c r="D12" s="49">
        <v>10</v>
      </c>
      <c r="E12" s="68">
        <v>0</v>
      </c>
      <c r="F12" s="21">
        <f t="shared" si="0"/>
        <v>0</v>
      </c>
      <c r="G12" s="25">
        <v>8</v>
      </c>
      <c r="H12" s="21">
        <f t="shared" si="1"/>
        <v>0</v>
      </c>
      <c r="I12" s="21">
        <f t="shared" si="2"/>
        <v>0</v>
      </c>
    </row>
    <row r="13" spans="1:9" ht="30.75" customHeight="1">
      <c r="A13" s="48">
        <v>8</v>
      </c>
      <c r="B13" s="178"/>
      <c r="C13" s="180" t="s">
        <v>318</v>
      </c>
      <c r="D13" s="9">
        <v>1</v>
      </c>
      <c r="E13" s="21">
        <v>0</v>
      </c>
      <c r="F13" s="21">
        <f t="shared" si="0"/>
        <v>0</v>
      </c>
      <c r="G13" s="25">
        <v>8</v>
      </c>
      <c r="H13" s="21">
        <f t="shared" si="1"/>
        <v>0</v>
      </c>
      <c r="I13" s="21">
        <f t="shared" si="2"/>
        <v>0</v>
      </c>
    </row>
    <row r="14" spans="1:9" ht="34.5" customHeight="1">
      <c r="A14" s="56"/>
      <c r="B14" s="153"/>
      <c r="C14" s="169"/>
      <c r="D14" s="58"/>
      <c r="E14" s="146" t="s">
        <v>107</v>
      </c>
      <c r="F14" s="146">
        <f>+SUM(F6:F13)</f>
        <v>0</v>
      </c>
      <c r="G14" s="147"/>
      <c r="H14" s="146">
        <f>SUM(H6:H13)</f>
        <v>0</v>
      </c>
      <c r="I14" s="146">
        <f>SUM(I6:I13)</f>
        <v>0</v>
      </c>
    </row>
    <row r="15" spans="1:9" ht="12.75">
      <c r="A15" s="56"/>
      <c r="B15" s="177" t="s">
        <v>409</v>
      </c>
      <c r="C15" s="169"/>
      <c r="D15" s="58"/>
      <c r="E15" s="59"/>
      <c r="F15" s="59"/>
      <c r="G15" s="61"/>
      <c r="H15" s="60"/>
      <c r="I15" s="59"/>
    </row>
  </sheetData>
  <sheetProtection/>
  <mergeCells count="2">
    <mergeCell ref="H1:I1"/>
    <mergeCell ref="A3:I3"/>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sheetPr>
    <tabColor theme="4" tint="0.5999900102615356"/>
  </sheetPr>
  <dimension ref="A1:I10"/>
  <sheetViews>
    <sheetView view="pageBreakPreview" zoomScaleNormal="85" zoomScaleSheetLayoutView="100" zoomScalePageLayoutView="0" workbookViewId="0" topLeftCell="A1">
      <selection activeCell="A4" sqref="A4:IV4"/>
    </sheetView>
  </sheetViews>
  <sheetFormatPr defaultColWidth="8.8515625" defaultRowHeight="12.75"/>
  <cols>
    <col min="1" max="1" width="4.421875" style="4" customWidth="1"/>
    <col min="2" max="2" width="19.421875" style="4" customWidth="1"/>
    <col min="3" max="3" width="100.8515625" style="4" customWidth="1"/>
    <col min="4" max="4" width="12.28125" style="13" customWidth="1"/>
    <col min="5" max="5" width="16.7109375" style="22" customWidth="1"/>
    <col min="6" max="6" width="18.421875" style="22" customWidth="1"/>
    <col min="7" max="7" width="11.421875" style="26" customWidth="1"/>
    <col min="8" max="8" width="13.421875" style="13" customWidth="1"/>
    <col min="9" max="9" width="20.140625" style="22" customWidth="1"/>
  </cols>
  <sheetData>
    <row r="1" spans="8:9" ht="12.75">
      <c r="H1" s="359" t="s">
        <v>502</v>
      </c>
      <c r="I1" s="359"/>
    </row>
    <row r="3" spans="1:9" ht="15.75" customHeight="1" thickBot="1">
      <c r="A3" s="370" t="s">
        <v>503</v>
      </c>
      <c r="B3" s="371"/>
      <c r="C3" s="371"/>
      <c r="D3" s="371"/>
      <c r="E3" s="371"/>
      <c r="F3" s="371"/>
      <c r="G3" s="371"/>
      <c r="H3" s="371"/>
      <c r="I3" s="372"/>
    </row>
    <row r="4" spans="1:9" s="408" customFormat="1" ht="174.75" customHeight="1">
      <c r="A4" s="430" t="s">
        <v>0</v>
      </c>
      <c r="B4" s="430" t="s">
        <v>1</v>
      </c>
      <c r="C4" s="431" t="s">
        <v>549</v>
      </c>
      <c r="D4" s="432" t="s">
        <v>2</v>
      </c>
      <c r="E4" s="433" t="s">
        <v>3</v>
      </c>
      <c r="F4" s="433" t="s">
        <v>4</v>
      </c>
      <c r="G4" s="434" t="s">
        <v>5</v>
      </c>
      <c r="H4" s="432" t="s">
        <v>6</v>
      </c>
      <c r="I4" s="433" t="s">
        <v>7</v>
      </c>
    </row>
    <row r="5" spans="1:9" ht="24.75" customHeight="1">
      <c r="A5" s="183" t="s">
        <v>9</v>
      </c>
      <c r="B5" s="183"/>
      <c r="C5" s="184" t="s">
        <v>296</v>
      </c>
      <c r="D5" s="183">
        <v>15</v>
      </c>
      <c r="E5" s="188">
        <v>0</v>
      </c>
      <c r="F5" s="188">
        <f>D5*E5</f>
        <v>0</v>
      </c>
      <c r="G5" s="183">
        <v>8</v>
      </c>
      <c r="H5" s="188">
        <f>F5*G5%</f>
        <v>0</v>
      </c>
      <c r="I5" s="188">
        <f>F5+H5</f>
        <v>0</v>
      </c>
    </row>
    <row r="6" spans="1:9" ht="23.25" customHeight="1">
      <c r="A6" s="183" t="s">
        <v>73</v>
      </c>
      <c r="B6" s="183"/>
      <c r="C6" s="184" t="s">
        <v>297</v>
      </c>
      <c r="D6" s="183">
        <v>15</v>
      </c>
      <c r="E6" s="188">
        <v>0</v>
      </c>
      <c r="F6" s="188">
        <f>D6*E6</f>
        <v>0</v>
      </c>
      <c r="G6" s="183">
        <v>8</v>
      </c>
      <c r="H6" s="188">
        <f>F6*G6%</f>
        <v>0</v>
      </c>
      <c r="I6" s="188">
        <f>F6+H6</f>
        <v>0</v>
      </c>
    </row>
    <row r="7" spans="1:9" ht="27.75" customHeight="1">
      <c r="A7" s="183" t="s">
        <v>74</v>
      </c>
      <c r="B7" s="183"/>
      <c r="C7" s="184" t="s">
        <v>298</v>
      </c>
      <c r="D7" s="183">
        <v>15</v>
      </c>
      <c r="E7" s="188">
        <v>0</v>
      </c>
      <c r="F7" s="188">
        <f>D7*E7</f>
        <v>0</v>
      </c>
      <c r="G7" s="183">
        <v>8</v>
      </c>
      <c r="H7" s="188">
        <f>F7*G7%</f>
        <v>0</v>
      </c>
      <c r="I7" s="188">
        <f>F7+H7</f>
        <v>0</v>
      </c>
    </row>
    <row r="8" spans="1:9" ht="42.75">
      <c r="A8" s="183" t="s">
        <v>75</v>
      </c>
      <c r="B8" s="183"/>
      <c r="C8" s="185" t="s">
        <v>299</v>
      </c>
      <c r="D8" s="183">
        <v>10</v>
      </c>
      <c r="E8" s="188">
        <v>0</v>
      </c>
      <c r="F8" s="188">
        <f>D8*E8</f>
        <v>0</v>
      </c>
      <c r="G8" s="183">
        <v>8</v>
      </c>
      <c r="H8" s="188">
        <f>F8*G8%</f>
        <v>0</v>
      </c>
      <c r="I8" s="188">
        <f>F8+H8</f>
        <v>0</v>
      </c>
    </row>
    <row r="9" spans="1:9" ht="38.25">
      <c r="A9" s="183" t="s">
        <v>76</v>
      </c>
      <c r="B9" s="186"/>
      <c r="C9" s="93" t="s">
        <v>66</v>
      </c>
      <c r="D9" s="94"/>
      <c r="E9" s="188">
        <v>0</v>
      </c>
      <c r="F9" s="188">
        <f>D9*E9</f>
        <v>0</v>
      </c>
      <c r="G9" s="120">
        <v>23</v>
      </c>
      <c r="H9" s="188">
        <f>F9*G9%</f>
        <v>0</v>
      </c>
      <c r="I9" s="188">
        <f>F9+H9</f>
        <v>0</v>
      </c>
    </row>
    <row r="10" spans="1:9" ht="32.25" customHeight="1">
      <c r="A10" s="95"/>
      <c r="B10" s="138"/>
      <c r="C10" s="165"/>
      <c r="D10" s="97"/>
      <c r="E10" s="112" t="s">
        <v>107</v>
      </c>
      <c r="F10" s="112">
        <f>+SUM(F5:F9)</f>
        <v>0</v>
      </c>
      <c r="G10" s="189"/>
      <c r="H10" s="167">
        <f>SUM(H5:H9)</f>
        <v>0</v>
      </c>
      <c r="I10" s="112">
        <f>SUM(I5:I9)</f>
        <v>0</v>
      </c>
    </row>
  </sheetData>
  <sheetProtection/>
  <mergeCells count="2">
    <mergeCell ref="H1:I1"/>
    <mergeCell ref="A3:I3"/>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dimension ref="A1:I16"/>
  <sheetViews>
    <sheetView view="pageBreakPreview" zoomScaleNormal="85" zoomScaleSheetLayoutView="100" zoomScalePageLayoutView="0" workbookViewId="0" topLeftCell="A1">
      <selection activeCell="A15" sqref="A15:A16"/>
    </sheetView>
  </sheetViews>
  <sheetFormatPr defaultColWidth="8.8515625" defaultRowHeight="12.75"/>
  <cols>
    <col min="1" max="1" width="4.421875" style="4" customWidth="1"/>
    <col min="2" max="2" width="19.421875" style="4" customWidth="1"/>
    <col min="3" max="3" width="100.8515625" style="4" customWidth="1"/>
    <col min="4" max="4" width="11.7109375" style="13" customWidth="1"/>
    <col min="5" max="5" width="16.57421875" style="22" customWidth="1"/>
    <col min="6" max="6" width="22.28125" style="22" customWidth="1"/>
    <col min="7" max="7" width="11.421875" style="26" customWidth="1"/>
    <col min="8" max="8" width="13.421875" style="13" customWidth="1"/>
    <col min="9" max="9" width="16.140625" style="22" customWidth="1"/>
  </cols>
  <sheetData>
    <row r="1" spans="1:9" ht="12.75">
      <c r="A1" s="70"/>
      <c r="B1" s="70"/>
      <c r="C1" s="70"/>
      <c r="D1" s="71"/>
      <c r="E1" s="72"/>
      <c r="F1" s="72"/>
      <c r="G1" s="73"/>
      <c r="H1" s="359" t="s">
        <v>504</v>
      </c>
      <c r="I1" s="359"/>
    </row>
    <row r="2" spans="1:9" ht="12.75">
      <c r="A2" s="70"/>
      <c r="B2" s="70"/>
      <c r="C2" s="70"/>
      <c r="D2" s="71"/>
      <c r="E2" s="72"/>
      <c r="F2" s="72"/>
      <c r="G2" s="73"/>
      <c r="H2" s="71"/>
      <c r="I2" s="72"/>
    </row>
    <row r="3" spans="1:9" ht="24.75" customHeight="1" thickBot="1">
      <c r="A3" s="373" t="s">
        <v>505</v>
      </c>
      <c r="B3" s="374"/>
      <c r="C3" s="374"/>
      <c r="D3" s="374"/>
      <c r="E3" s="374"/>
      <c r="F3" s="374"/>
      <c r="G3" s="374"/>
      <c r="H3" s="374"/>
      <c r="I3" s="375"/>
    </row>
    <row r="4" spans="1:9" s="194" customFormat="1" ht="20.25" customHeight="1">
      <c r="A4" s="171" t="s">
        <v>0</v>
      </c>
      <c r="B4" s="171" t="s">
        <v>1</v>
      </c>
      <c r="C4" s="193" t="s">
        <v>472</v>
      </c>
      <c r="D4" s="171" t="s">
        <v>2</v>
      </c>
      <c r="E4" s="173" t="s">
        <v>3</v>
      </c>
      <c r="F4" s="173" t="s">
        <v>4</v>
      </c>
      <c r="G4" s="174" t="s">
        <v>5</v>
      </c>
      <c r="H4" s="171" t="s">
        <v>6</v>
      </c>
      <c r="I4" s="173" t="s">
        <v>7</v>
      </c>
    </row>
    <row r="5" spans="1:9" ht="27.75" customHeight="1">
      <c r="A5" s="183" t="s">
        <v>9</v>
      </c>
      <c r="B5" s="183"/>
      <c r="C5" s="190" t="s">
        <v>338</v>
      </c>
      <c r="D5" s="195">
        <v>10</v>
      </c>
      <c r="E5" s="200">
        <v>0</v>
      </c>
      <c r="F5" s="201">
        <f>D5*E5</f>
        <v>0</v>
      </c>
      <c r="G5" s="191">
        <v>8</v>
      </c>
      <c r="H5" s="201">
        <f>F5*G5%</f>
        <v>0</v>
      </c>
      <c r="I5" s="201">
        <f>F5+H5</f>
        <v>0</v>
      </c>
    </row>
    <row r="6" spans="1:9" ht="21" customHeight="1">
      <c r="A6" s="183" t="s">
        <v>73</v>
      </c>
      <c r="B6" s="183"/>
      <c r="C6" s="192" t="s">
        <v>339</v>
      </c>
      <c r="D6" s="196">
        <v>10</v>
      </c>
      <c r="E6" s="200">
        <v>0</v>
      </c>
      <c r="F6" s="201">
        <f aca="true" t="shared" si="0" ref="F6:F12">D6*E6</f>
        <v>0</v>
      </c>
      <c r="G6" s="191">
        <v>8</v>
      </c>
      <c r="H6" s="201">
        <f aca="true" t="shared" si="1" ref="H6:H13">F6*G6%</f>
        <v>0</v>
      </c>
      <c r="I6" s="201">
        <f aca="true" t="shared" si="2" ref="I6:I13">F6+H6</f>
        <v>0</v>
      </c>
    </row>
    <row r="7" spans="1:9" ht="25.5">
      <c r="A7" s="183" t="s">
        <v>74</v>
      </c>
      <c r="B7" s="183"/>
      <c r="C7" s="192" t="s">
        <v>340</v>
      </c>
      <c r="D7" s="196">
        <v>10</v>
      </c>
      <c r="E7" s="200">
        <v>0</v>
      </c>
      <c r="F7" s="201">
        <f t="shared" si="0"/>
        <v>0</v>
      </c>
      <c r="G7" s="191">
        <v>8</v>
      </c>
      <c r="H7" s="201">
        <f t="shared" si="1"/>
        <v>0</v>
      </c>
      <c r="I7" s="201">
        <f t="shared" si="2"/>
        <v>0</v>
      </c>
    </row>
    <row r="8" spans="1:9" ht="27.75" customHeight="1">
      <c r="A8" s="183" t="s">
        <v>75</v>
      </c>
      <c r="B8" s="183"/>
      <c r="C8" s="192" t="s">
        <v>341</v>
      </c>
      <c r="D8" s="196">
        <v>10</v>
      </c>
      <c r="E8" s="200">
        <v>0</v>
      </c>
      <c r="F8" s="201">
        <f t="shared" si="0"/>
        <v>0</v>
      </c>
      <c r="G8" s="191">
        <v>8</v>
      </c>
      <c r="H8" s="201">
        <f t="shared" si="1"/>
        <v>0</v>
      </c>
      <c r="I8" s="201">
        <f t="shared" si="2"/>
        <v>0</v>
      </c>
    </row>
    <row r="9" spans="1:9" ht="20.25" customHeight="1">
      <c r="A9" s="183" t="s">
        <v>76</v>
      </c>
      <c r="B9" s="183"/>
      <c r="C9" s="192" t="s">
        <v>342</v>
      </c>
      <c r="D9" s="196">
        <v>5</v>
      </c>
      <c r="E9" s="200">
        <v>0</v>
      </c>
      <c r="F9" s="201">
        <f t="shared" si="0"/>
        <v>0</v>
      </c>
      <c r="G9" s="191">
        <v>8</v>
      </c>
      <c r="H9" s="201">
        <f t="shared" si="1"/>
        <v>0</v>
      </c>
      <c r="I9" s="201">
        <f t="shared" si="2"/>
        <v>0</v>
      </c>
    </row>
    <row r="10" spans="1:9" ht="26.25" customHeight="1">
      <c r="A10" s="183" t="s">
        <v>86</v>
      </c>
      <c r="B10" s="183"/>
      <c r="C10" s="192" t="s">
        <v>343</v>
      </c>
      <c r="D10" s="196">
        <v>5</v>
      </c>
      <c r="E10" s="200">
        <v>0</v>
      </c>
      <c r="F10" s="201">
        <f t="shared" si="0"/>
        <v>0</v>
      </c>
      <c r="G10" s="191">
        <v>8</v>
      </c>
      <c r="H10" s="201">
        <f t="shared" si="1"/>
        <v>0</v>
      </c>
      <c r="I10" s="201">
        <f t="shared" si="2"/>
        <v>0</v>
      </c>
    </row>
    <row r="11" spans="1:9" ht="27" customHeight="1">
      <c r="A11" s="183" t="s">
        <v>78</v>
      </c>
      <c r="B11" s="183"/>
      <c r="C11" s="192" t="s">
        <v>344</v>
      </c>
      <c r="D11" s="196">
        <v>50</v>
      </c>
      <c r="E11" s="200">
        <v>0</v>
      </c>
      <c r="F11" s="201">
        <f t="shared" si="0"/>
        <v>0</v>
      </c>
      <c r="G11" s="191">
        <v>8</v>
      </c>
      <c r="H11" s="201">
        <f t="shared" si="1"/>
        <v>0</v>
      </c>
      <c r="I11" s="201">
        <f t="shared" si="2"/>
        <v>0</v>
      </c>
    </row>
    <row r="12" spans="1:9" ht="31.5" customHeight="1">
      <c r="A12" s="183" t="s">
        <v>87</v>
      </c>
      <c r="B12" s="183"/>
      <c r="C12" s="192" t="s">
        <v>345</v>
      </c>
      <c r="D12" s="196">
        <v>5</v>
      </c>
      <c r="E12" s="200">
        <v>0</v>
      </c>
      <c r="F12" s="201">
        <f t="shared" si="0"/>
        <v>0</v>
      </c>
      <c r="G12" s="191">
        <v>8</v>
      </c>
      <c r="H12" s="201">
        <f t="shared" si="1"/>
        <v>0</v>
      </c>
      <c r="I12" s="201">
        <f t="shared" si="2"/>
        <v>0</v>
      </c>
    </row>
    <row r="13" spans="1:9" ht="38.25">
      <c r="A13" s="183" t="s">
        <v>88</v>
      </c>
      <c r="B13" s="186"/>
      <c r="C13" s="93" t="s">
        <v>66</v>
      </c>
      <c r="D13" s="198"/>
      <c r="E13" s="200">
        <v>0</v>
      </c>
      <c r="F13" s="202">
        <f>E13*24</f>
        <v>0</v>
      </c>
      <c r="G13" s="120">
        <v>23</v>
      </c>
      <c r="H13" s="202">
        <f t="shared" si="1"/>
        <v>0</v>
      </c>
      <c r="I13" s="202">
        <f t="shared" si="2"/>
        <v>0</v>
      </c>
    </row>
    <row r="14" spans="1:9" ht="30" customHeight="1">
      <c r="A14" s="95"/>
      <c r="B14" s="138"/>
      <c r="C14" s="165"/>
      <c r="D14" s="97"/>
      <c r="E14" s="112" t="s">
        <v>107</v>
      </c>
      <c r="F14" s="112">
        <f>+SUM(F5:F12)</f>
        <v>0</v>
      </c>
      <c r="G14" s="160"/>
      <c r="H14" s="203">
        <f>SUM(H5:H12)</f>
        <v>0</v>
      </c>
      <c r="I14" s="203">
        <f>SUM(I5:I12)</f>
        <v>0</v>
      </c>
    </row>
    <row r="15" spans="1:9" ht="15.75" customHeight="1">
      <c r="A15" s="235" t="s">
        <v>406</v>
      </c>
      <c r="B15" s="177"/>
      <c r="C15" s="177"/>
      <c r="D15" s="58"/>
      <c r="E15" s="59"/>
      <c r="F15" s="59"/>
      <c r="G15" s="61"/>
      <c r="H15" s="60"/>
      <c r="I15" s="59"/>
    </row>
    <row r="16" ht="12.75">
      <c r="A16" s="101" t="s">
        <v>574</v>
      </c>
    </row>
  </sheetData>
  <sheetProtection/>
  <mergeCells count="2">
    <mergeCell ref="H1:I1"/>
    <mergeCell ref="A3:I3"/>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16.xml><?xml version="1.0" encoding="utf-8"?>
<worksheet xmlns="http://schemas.openxmlformats.org/spreadsheetml/2006/main" xmlns:r="http://schemas.openxmlformats.org/officeDocument/2006/relationships">
  <sheetPr>
    <tabColor theme="4" tint="0.5999900102615356"/>
  </sheetPr>
  <dimension ref="A1:I20"/>
  <sheetViews>
    <sheetView view="pageBreakPreview" zoomScaleNormal="85" zoomScaleSheetLayoutView="100" zoomScalePageLayoutView="0" workbookViewId="0" topLeftCell="C1">
      <selection activeCell="C17" sqref="A17:IV17"/>
    </sheetView>
  </sheetViews>
  <sheetFormatPr defaultColWidth="8.8515625" defaultRowHeight="12.75"/>
  <cols>
    <col min="1" max="1" width="4.421875" style="4" customWidth="1"/>
    <col min="2" max="2" width="19.421875" style="4" customWidth="1"/>
    <col min="3" max="3" width="100.8515625" style="4" customWidth="1"/>
    <col min="4" max="4" width="12.00390625" style="13" customWidth="1"/>
    <col min="5" max="5" width="15.140625" style="22" customWidth="1"/>
    <col min="6" max="6" width="22.28125" style="22" customWidth="1"/>
    <col min="7" max="7" width="9.140625" style="26" customWidth="1"/>
    <col min="8" max="8" width="13.421875" style="13" customWidth="1"/>
    <col min="9" max="9" width="18.421875" style="22" customWidth="1"/>
  </cols>
  <sheetData>
    <row r="1" spans="1:9" ht="12.75">
      <c r="A1" s="70"/>
      <c r="B1" s="70"/>
      <c r="C1" s="70"/>
      <c r="D1" s="71"/>
      <c r="E1" s="72"/>
      <c r="F1" s="72"/>
      <c r="G1" s="73"/>
      <c r="H1" s="376" t="s">
        <v>506</v>
      </c>
      <c r="I1" s="376"/>
    </row>
    <row r="2" spans="1:9" ht="12.75">
      <c r="A2" s="70"/>
      <c r="B2" s="70"/>
      <c r="C2" s="70"/>
      <c r="D2" s="71"/>
      <c r="E2" s="72"/>
      <c r="F2" s="72"/>
      <c r="G2" s="73"/>
      <c r="H2" s="71"/>
      <c r="I2" s="72"/>
    </row>
    <row r="3" spans="1:9" ht="24.75" customHeight="1">
      <c r="A3" s="377" t="s">
        <v>507</v>
      </c>
      <c r="B3" s="378"/>
      <c r="C3" s="378"/>
      <c r="D3" s="378"/>
      <c r="E3" s="378"/>
      <c r="F3" s="378"/>
      <c r="G3" s="378"/>
      <c r="H3" s="378"/>
      <c r="I3" s="379"/>
    </row>
    <row r="4" spans="1:9" s="194" customFormat="1" ht="23.25" customHeight="1">
      <c r="A4" s="171" t="s">
        <v>0</v>
      </c>
      <c r="B4" s="171"/>
      <c r="C4" s="171" t="s">
        <v>416</v>
      </c>
      <c r="D4" s="171" t="s">
        <v>2</v>
      </c>
      <c r="E4" s="173" t="s">
        <v>3</v>
      </c>
      <c r="F4" s="173" t="s">
        <v>4</v>
      </c>
      <c r="G4" s="174" t="s">
        <v>5</v>
      </c>
      <c r="H4" s="171" t="s">
        <v>6</v>
      </c>
      <c r="I4" s="173" t="s">
        <v>7</v>
      </c>
    </row>
    <row r="5" spans="1:9" ht="12.75">
      <c r="A5" s="75"/>
      <c r="B5" s="75"/>
      <c r="C5" s="181"/>
      <c r="D5" s="77"/>
      <c r="E5" s="78"/>
      <c r="F5" s="78"/>
      <c r="G5" s="79"/>
      <c r="H5" s="77"/>
      <c r="I5" s="182"/>
    </row>
    <row r="6" spans="1:9" ht="12.75">
      <c r="A6" s="80" t="s">
        <v>9</v>
      </c>
      <c r="B6" s="80" t="s">
        <v>73</v>
      </c>
      <c r="C6" s="116" t="s">
        <v>74</v>
      </c>
      <c r="D6" s="80" t="s">
        <v>75</v>
      </c>
      <c r="E6" s="82" t="s">
        <v>76</v>
      </c>
      <c r="F6" s="82" t="s">
        <v>77</v>
      </c>
      <c r="G6" s="83" t="s">
        <v>78</v>
      </c>
      <c r="H6" s="80" t="s">
        <v>79</v>
      </c>
      <c r="I6" s="84" t="s">
        <v>80</v>
      </c>
    </row>
    <row r="7" spans="1:9" ht="51">
      <c r="A7" s="91" t="s">
        <v>9</v>
      </c>
      <c r="B7" s="117"/>
      <c r="C7" s="211" t="s">
        <v>281</v>
      </c>
      <c r="D7" s="119">
        <v>300</v>
      </c>
      <c r="E7" s="202">
        <v>0</v>
      </c>
      <c r="F7" s="202">
        <f aca="true" t="shared" si="0" ref="F7:F17">D7*E7</f>
        <v>0</v>
      </c>
      <c r="G7" s="106">
        <v>8</v>
      </c>
      <c r="H7" s="202">
        <f>F7*G7%</f>
        <v>0</v>
      </c>
      <c r="I7" s="202">
        <f>F7+H7</f>
        <v>0</v>
      </c>
    </row>
    <row r="8" spans="1:9" ht="63.75">
      <c r="A8" s="91" t="s">
        <v>73</v>
      </c>
      <c r="B8" s="117"/>
      <c r="C8" s="118" t="s">
        <v>282</v>
      </c>
      <c r="D8" s="119">
        <v>30</v>
      </c>
      <c r="E8" s="202">
        <v>0</v>
      </c>
      <c r="F8" s="202">
        <f t="shared" si="0"/>
        <v>0</v>
      </c>
      <c r="G8" s="106">
        <v>8</v>
      </c>
      <c r="H8" s="202">
        <f>F8*G8%</f>
        <v>0</v>
      </c>
      <c r="I8" s="202">
        <f>F8+H8</f>
        <v>0</v>
      </c>
    </row>
    <row r="9" spans="1:9" ht="38.25">
      <c r="A9" s="91" t="s">
        <v>74</v>
      </c>
      <c r="B9" s="117"/>
      <c r="C9" s="211" t="s">
        <v>283</v>
      </c>
      <c r="D9" s="119">
        <v>330</v>
      </c>
      <c r="E9" s="202">
        <v>0</v>
      </c>
      <c r="F9" s="202">
        <f t="shared" si="0"/>
        <v>0</v>
      </c>
      <c r="G9" s="106">
        <v>8</v>
      </c>
      <c r="H9" s="202">
        <f>F9*G9%</f>
        <v>0</v>
      </c>
      <c r="I9" s="202">
        <f>F9+H9</f>
        <v>0</v>
      </c>
    </row>
    <row r="10" spans="1:9" ht="38.25">
      <c r="A10" s="91" t="s">
        <v>75</v>
      </c>
      <c r="B10" s="117"/>
      <c r="C10" s="118" t="s">
        <v>301</v>
      </c>
      <c r="D10" s="119">
        <v>330</v>
      </c>
      <c r="E10" s="202">
        <v>0</v>
      </c>
      <c r="F10" s="202">
        <f t="shared" si="0"/>
        <v>0</v>
      </c>
      <c r="G10" s="106">
        <v>8</v>
      </c>
      <c r="H10" s="202">
        <f>F10*G10%</f>
        <v>0</v>
      </c>
      <c r="I10" s="202">
        <f>F10+H10</f>
        <v>0</v>
      </c>
    </row>
    <row r="11" spans="1:9" ht="25.5">
      <c r="A11" s="91" t="s">
        <v>76</v>
      </c>
      <c r="B11" s="117"/>
      <c r="C11" s="118" t="s">
        <v>284</v>
      </c>
      <c r="D11" s="119">
        <v>10</v>
      </c>
      <c r="E11" s="202">
        <v>0</v>
      </c>
      <c r="F11" s="202">
        <f t="shared" si="0"/>
        <v>0</v>
      </c>
      <c r="G11" s="106">
        <v>8</v>
      </c>
      <c r="H11" s="202">
        <f aca="true" t="shared" si="1" ref="H11:H18">F11*G11%</f>
        <v>0</v>
      </c>
      <c r="I11" s="202">
        <f aca="true" t="shared" si="2" ref="I11:I18">F11+H11</f>
        <v>0</v>
      </c>
    </row>
    <row r="12" spans="1:9" ht="25.5">
      <c r="A12" s="91" t="s">
        <v>86</v>
      </c>
      <c r="B12" s="117"/>
      <c r="C12" s="118" t="s">
        <v>285</v>
      </c>
      <c r="D12" s="119">
        <v>10</v>
      </c>
      <c r="E12" s="202">
        <v>0</v>
      </c>
      <c r="F12" s="202">
        <f t="shared" si="0"/>
        <v>0</v>
      </c>
      <c r="G12" s="106">
        <v>8</v>
      </c>
      <c r="H12" s="202">
        <f t="shared" si="1"/>
        <v>0</v>
      </c>
      <c r="I12" s="202">
        <f t="shared" si="2"/>
        <v>0</v>
      </c>
    </row>
    <row r="13" spans="1:9" ht="25.5">
      <c r="A13" s="91" t="s">
        <v>78</v>
      </c>
      <c r="B13" s="117"/>
      <c r="C13" s="212" t="s">
        <v>286</v>
      </c>
      <c r="D13" s="119">
        <v>10</v>
      </c>
      <c r="E13" s="202">
        <v>0</v>
      </c>
      <c r="F13" s="202">
        <f t="shared" si="0"/>
        <v>0</v>
      </c>
      <c r="G13" s="106">
        <v>8</v>
      </c>
      <c r="H13" s="202">
        <f t="shared" si="1"/>
        <v>0</v>
      </c>
      <c r="I13" s="202">
        <f t="shared" si="2"/>
        <v>0</v>
      </c>
    </row>
    <row r="14" spans="1:9" ht="23.25" customHeight="1">
      <c r="A14" s="91" t="s">
        <v>87</v>
      </c>
      <c r="B14" s="156"/>
      <c r="C14" s="213" t="s">
        <v>407</v>
      </c>
      <c r="D14" s="90">
        <v>330</v>
      </c>
      <c r="E14" s="202">
        <v>0</v>
      </c>
      <c r="F14" s="202">
        <f t="shared" si="0"/>
        <v>0</v>
      </c>
      <c r="G14" s="106">
        <v>8</v>
      </c>
      <c r="H14" s="202">
        <f t="shared" si="1"/>
        <v>0</v>
      </c>
      <c r="I14" s="202">
        <f t="shared" si="2"/>
        <v>0</v>
      </c>
    </row>
    <row r="15" spans="1:9" ht="21" customHeight="1">
      <c r="A15" s="91" t="s">
        <v>88</v>
      </c>
      <c r="B15" s="156"/>
      <c r="C15" s="213" t="s">
        <v>319</v>
      </c>
      <c r="D15" s="90">
        <v>330</v>
      </c>
      <c r="E15" s="202">
        <v>0</v>
      </c>
      <c r="F15" s="202">
        <f t="shared" si="0"/>
        <v>0</v>
      </c>
      <c r="G15" s="106">
        <v>8</v>
      </c>
      <c r="H15" s="202">
        <f t="shared" si="1"/>
        <v>0</v>
      </c>
      <c r="I15" s="202">
        <f t="shared" si="2"/>
        <v>0</v>
      </c>
    </row>
    <row r="16" spans="1:9" ht="24.75" customHeight="1">
      <c r="A16" s="163" t="s">
        <v>89</v>
      </c>
      <c r="B16" s="164"/>
      <c r="C16" s="214" t="s">
        <v>302</v>
      </c>
      <c r="D16" s="123">
        <v>330</v>
      </c>
      <c r="E16" s="202">
        <v>0</v>
      </c>
      <c r="F16" s="202">
        <f t="shared" si="0"/>
        <v>0</v>
      </c>
      <c r="G16" s="106">
        <v>8</v>
      </c>
      <c r="H16" s="202">
        <f t="shared" si="1"/>
        <v>0</v>
      </c>
      <c r="I16" s="202">
        <f t="shared" si="2"/>
        <v>0</v>
      </c>
    </row>
    <row r="17" spans="1:9" s="408" customFormat="1" ht="24.75" customHeight="1">
      <c r="A17" s="400" t="s">
        <v>90</v>
      </c>
      <c r="B17" s="435"/>
      <c r="C17" s="436" t="s">
        <v>576</v>
      </c>
      <c r="D17" s="437">
        <v>330</v>
      </c>
      <c r="E17" s="438">
        <v>0</v>
      </c>
      <c r="F17" s="438">
        <f t="shared" si="0"/>
        <v>0</v>
      </c>
      <c r="G17" s="405">
        <v>8</v>
      </c>
      <c r="H17" s="438">
        <f t="shared" si="1"/>
        <v>0</v>
      </c>
      <c r="I17" s="438">
        <f t="shared" si="2"/>
        <v>0</v>
      </c>
    </row>
    <row r="18" spans="1:9" ht="38.25">
      <c r="A18" s="163" t="s">
        <v>91</v>
      </c>
      <c r="B18" s="156"/>
      <c r="C18" s="130" t="s">
        <v>66</v>
      </c>
      <c r="D18" s="90"/>
      <c r="E18" s="202">
        <v>0</v>
      </c>
      <c r="F18" s="202">
        <f>E18*24</f>
        <v>0</v>
      </c>
      <c r="G18" s="106">
        <v>23</v>
      </c>
      <c r="H18" s="202">
        <f t="shared" si="1"/>
        <v>0</v>
      </c>
      <c r="I18" s="202">
        <f t="shared" si="2"/>
        <v>0</v>
      </c>
    </row>
    <row r="19" spans="1:9" ht="30" customHeight="1">
      <c r="A19" s="95"/>
      <c r="B19" s="138"/>
      <c r="C19" s="165"/>
      <c r="D19" s="97"/>
      <c r="E19" s="112" t="s">
        <v>107</v>
      </c>
      <c r="F19" s="112">
        <f>+SUM(F7:F16)</f>
        <v>0</v>
      </c>
      <c r="G19" s="189"/>
      <c r="H19" s="203">
        <f>SUM(H7:H16)</f>
        <v>0</v>
      </c>
      <c r="I19" s="203">
        <f>SUM(I7:I16)</f>
        <v>0</v>
      </c>
    </row>
    <row r="20" spans="1:9" ht="15">
      <c r="A20" s="215"/>
      <c r="B20" s="216"/>
      <c r="C20" s="206" t="s">
        <v>410</v>
      </c>
      <c r="D20" s="217"/>
      <c r="E20" s="207"/>
      <c r="F20" s="207"/>
      <c r="G20" s="208"/>
      <c r="H20" s="209"/>
      <c r="I20" s="162"/>
    </row>
  </sheetData>
  <sheetProtection/>
  <mergeCells count="2">
    <mergeCell ref="H1:I1"/>
    <mergeCell ref="A3:I3"/>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17.xml><?xml version="1.0" encoding="utf-8"?>
<worksheet xmlns="http://schemas.openxmlformats.org/spreadsheetml/2006/main" xmlns:r="http://schemas.openxmlformats.org/officeDocument/2006/relationships">
  <dimension ref="A1:I11"/>
  <sheetViews>
    <sheetView view="pageBreakPreview" zoomScaleNormal="85" zoomScaleSheetLayoutView="100" zoomScalePageLayoutView="0" workbookViewId="0" topLeftCell="A1">
      <selection activeCell="C8" sqref="C8"/>
    </sheetView>
  </sheetViews>
  <sheetFormatPr defaultColWidth="8.8515625" defaultRowHeight="12.75"/>
  <cols>
    <col min="1" max="1" width="4.421875" style="4" customWidth="1"/>
    <col min="2" max="2" width="19.421875" style="4" customWidth="1"/>
    <col min="3" max="3" width="100.8515625" style="4" customWidth="1"/>
    <col min="4" max="4" width="16.00390625" style="13" customWidth="1"/>
    <col min="5" max="5" width="15.7109375" style="22" customWidth="1"/>
    <col min="6" max="6" width="18.7109375" style="22" customWidth="1"/>
    <col min="7" max="7" width="8.421875" style="26" customWidth="1"/>
    <col min="8" max="8" width="13.421875" style="13" customWidth="1"/>
    <col min="9" max="9" width="18.140625" style="22" customWidth="1"/>
  </cols>
  <sheetData>
    <row r="1" spans="1:9" ht="12.75">
      <c r="A1" s="70"/>
      <c r="B1" s="70"/>
      <c r="C1" s="70"/>
      <c r="D1" s="71"/>
      <c r="E1" s="72"/>
      <c r="F1" s="72"/>
      <c r="G1" s="73"/>
      <c r="H1" s="359" t="s">
        <v>510</v>
      </c>
      <c r="I1" s="359"/>
    </row>
    <row r="2" spans="1:9" ht="12.75">
      <c r="A2" s="70"/>
      <c r="B2" s="70"/>
      <c r="C2" s="70"/>
      <c r="D2" s="71"/>
      <c r="E2" s="72"/>
      <c r="F2" s="72"/>
      <c r="G2" s="73"/>
      <c r="H2" s="71"/>
      <c r="I2" s="72"/>
    </row>
    <row r="3" spans="1:9" s="3" customFormat="1" ht="26.25" customHeight="1">
      <c r="A3" s="340" t="s">
        <v>509</v>
      </c>
      <c r="B3" s="341"/>
      <c r="C3" s="341"/>
      <c r="D3" s="341"/>
      <c r="E3" s="341"/>
      <c r="F3" s="341"/>
      <c r="G3" s="341"/>
      <c r="H3" s="341"/>
      <c r="I3" s="342"/>
    </row>
    <row r="4" spans="1:9" ht="12.75">
      <c r="A4" s="75" t="s">
        <v>0</v>
      </c>
      <c r="B4" s="75" t="s">
        <v>1</v>
      </c>
      <c r="C4" s="75" t="s">
        <v>288</v>
      </c>
      <c r="D4" s="77" t="s">
        <v>2</v>
      </c>
      <c r="E4" s="78" t="s">
        <v>3</v>
      </c>
      <c r="F4" s="78" t="s">
        <v>4</v>
      </c>
      <c r="G4" s="79" t="s">
        <v>5</v>
      </c>
      <c r="H4" s="77" t="s">
        <v>6</v>
      </c>
      <c r="I4" s="78" t="s">
        <v>7</v>
      </c>
    </row>
    <row r="5" spans="1:9" ht="12.75">
      <c r="A5" s="80" t="s">
        <v>9</v>
      </c>
      <c r="B5" s="80" t="s">
        <v>73</v>
      </c>
      <c r="C5" s="116" t="s">
        <v>74</v>
      </c>
      <c r="D5" s="80" t="s">
        <v>75</v>
      </c>
      <c r="E5" s="82" t="s">
        <v>76</v>
      </c>
      <c r="F5" s="82" t="s">
        <v>77</v>
      </c>
      <c r="G5" s="83" t="s">
        <v>78</v>
      </c>
      <c r="H5" s="80" t="s">
        <v>79</v>
      </c>
      <c r="I5" s="84" t="s">
        <v>80</v>
      </c>
    </row>
    <row r="6" spans="1:9" ht="76.5">
      <c r="A6" s="91" t="s">
        <v>9</v>
      </c>
      <c r="B6" s="117"/>
      <c r="C6" s="204" t="s">
        <v>287</v>
      </c>
      <c r="D6" s="119">
        <v>100</v>
      </c>
      <c r="E6" s="89">
        <v>0</v>
      </c>
      <c r="F6" s="89">
        <f>D6*E6</f>
        <v>0</v>
      </c>
      <c r="G6" s="120">
        <v>8</v>
      </c>
      <c r="H6" s="199">
        <f>F6*G6%</f>
        <v>0</v>
      </c>
      <c r="I6" s="199">
        <f>F6+H6</f>
        <v>0</v>
      </c>
    </row>
    <row r="7" spans="1:9" ht="15">
      <c r="A7" s="95"/>
      <c r="B7" s="218"/>
      <c r="C7" s="219"/>
      <c r="D7" s="97"/>
      <c r="E7" s="89" t="s">
        <v>107</v>
      </c>
      <c r="F7" s="89">
        <f>SUM(F6)</f>
        <v>0</v>
      </c>
      <c r="G7" s="120"/>
      <c r="H7" s="199">
        <f>F7*G7%</f>
        <v>0</v>
      </c>
      <c r="I7" s="199">
        <f>F7+H7</f>
        <v>0</v>
      </c>
    </row>
    <row r="8" spans="1:9" ht="12.75">
      <c r="A8" s="220"/>
      <c r="B8" s="220"/>
      <c r="C8" s="220"/>
      <c r="D8" s="71"/>
      <c r="E8" s="72"/>
      <c r="F8" s="72"/>
      <c r="G8" s="73"/>
      <c r="H8" s="71"/>
      <c r="I8" s="72"/>
    </row>
    <row r="9" spans="1:9" ht="15.75" customHeight="1">
      <c r="A9" s="380" t="s">
        <v>508</v>
      </c>
      <c r="B9" s="380"/>
      <c r="C9" s="380"/>
      <c r="D9" s="97"/>
      <c r="E9" s="221"/>
      <c r="F9" s="221"/>
      <c r="G9" s="99"/>
      <c r="H9" s="97"/>
      <c r="I9" s="221"/>
    </row>
    <row r="10" spans="1:9" ht="16.5" customHeight="1">
      <c r="A10" s="381" t="s">
        <v>289</v>
      </c>
      <c r="B10" s="381"/>
      <c r="C10" s="381"/>
      <c r="D10" s="97"/>
      <c r="E10" s="221"/>
      <c r="F10" s="221"/>
      <c r="G10" s="99"/>
      <c r="H10" s="97"/>
      <c r="I10" s="221"/>
    </row>
    <row r="11" spans="1:9" ht="16.5" customHeight="1">
      <c r="A11" s="381" t="s">
        <v>300</v>
      </c>
      <c r="B11" s="381"/>
      <c r="C11" s="381"/>
      <c r="D11" s="97"/>
      <c r="E11" s="221"/>
      <c r="F11" s="221"/>
      <c r="G11" s="99"/>
      <c r="H11" s="97"/>
      <c r="I11" s="221"/>
    </row>
  </sheetData>
  <sheetProtection/>
  <mergeCells count="5">
    <mergeCell ref="H1:I1"/>
    <mergeCell ref="A3:I3"/>
    <mergeCell ref="A9:C9"/>
    <mergeCell ref="A10:C10"/>
    <mergeCell ref="A11:C11"/>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18.xml><?xml version="1.0" encoding="utf-8"?>
<worksheet xmlns="http://schemas.openxmlformats.org/spreadsheetml/2006/main" xmlns:r="http://schemas.openxmlformats.org/officeDocument/2006/relationships">
  <sheetPr>
    <tabColor theme="4" tint="0.5999900102615356"/>
  </sheetPr>
  <dimension ref="A1:I10"/>
  <sheetViews>
    <sheetView tabSelected="1" view="pageBreakPreview" zoomScaleNormal="85" zoomScaleSheetLayoutView="100" zoomScalePageLayoutView="0" workbookViewId="0" topLeftCell="A1">
      <selection activeCell="C14" sqref="C14"/>
    </sheetView>
  </sheetViews>
  <sheetFormatPr defaultColWidth="8.8515625" defaultRowHeight="12.75"/>
  <cols>
    <col min="1" max="1" width="4.421875" style="4" customWidth="1"/>
    <col min="2" max="2" width="19.421875" style="4" customWidth="1"/>
    <col min="3" max="3" width="100.8515625" style="4" customWidth="1"/>
    <col min="4" max="4" width="11.57421875" style="13" customWidth="1"/>
    <col min="5" max="5" width="19.00390625" style="22" customWidth="1"/>
    <col min="6" max="6" width="17.28125" style="22" customWidth="1"/>
    <col min="7" max="7" width="9.8515625" style="26" customWidth="1"/>
    <col min="8" max="8" width="13.421875" style="13" customWidth="1"/>
    <col min="9" max="9" width="18.140625" style="22" customWidth="1"/>
  </cols>
  <sheetData>
    <row r="1" spans="1:9" ht="12.75">
      <c r="A1" s="70"/>
      <c r="B1" s="70"/>
      <c r="C1" s="70"/>
      <c r="D1" s="71"/>
      <c r="E1" s="72"/>
      <c r="F1" s="72"/>
      <c r="G1" s="73"/>
      <c r="H1" s="359" t="s">
        <v>511</v>
      </c>
      <c r="I1" s="359"/>
    </row>
    <row r="2" spans="1:9" ht="12.75">
      <c r="A2" s="70"/>
      <c r="B2" s="70"/>
      <c r="C2" s="70"/>
      <c r="D2" s="71"/>
      <c r="E2" s="72"/>
      <c r="F2" s="72"/>
      <c r="G2" s="73"/>
      <c r="H2" s="71"/>
      <c r="I2" s="72"/>
    </row>
    <row r="3" spans="1:9" ht="31.5" customHeight="1">
      <c r="A3" s="382" t="s">
        <v>512</v>
      </c>
      <c r="B3" s="383"/>
      <c r="C3" s="383"/>
      <c r="D3" s="383"/>
      <c r="E3" s="383"/>
      <c r="F3" s="383"/>
      <c r="G3" s="383"/>
      <c r="H3" s="383"/>
      <c r="I3" s="384"/>
    </row>
    <row r="4" spans="1:9" ht="31.5" customHeight="1">
      <c r="A4" s="385" t="s">
        <v>108</v>
      </c>
      <c r="B4" s="386"/>
      <c r="C4" s="386"/>
      <c r="D4" s="386"/>
      <c r="E4" s="386"/>
      <c r="F4" s="386"/>
      <c r="G4" s="386"/>
      <c r="H4" s="386"/>
      <c r="I4" s="387"/>
    </row>
    <row r="5" spans="1:9" ht="12.75">
      <c r="A5" s="76" t="s">
        <v>0</v>
      </c>
      <c r="B5" s="76" t="s">
        <v>68</v>
      </c>
      <c r="C5" s="222"/>
      <c r="D5" s="223" t="s">
        <v>2</v>
      </c>
      <c r="E5" s="224" t="s">
        <v>3</v>
      </c>
      <c r="F5" s="224" t="s">
        <v>4</v>
      </c>
      <c r="G5" s="225" t="s">
        <v>5</v>
      </c>
      <c r="H5" s="223" t="s">
        <v>6</v>
      </c>
      <c r="I5" s="224" t="s">
        <v>7</v>
      </c>
    </row>
    <row r="6" spans="1:9" ht="12.75">
      <c r="A6" s="237" t="s">
        <v>9</v>
      </c>
      <c r="B6" s="237" t="s">
        <v>73</v>
      </c>
      <c r="C6" s="116" t="s">
        <v>74</v>
      </c>
      <c r="D6" s="237" t="s">
        <v>75</v>
      </c>
      <c r="E6" s="238" t="s">
        <v>76</v>
      </c>
      <c r="F6" s="82" t="s">
        <v>77</v>
      </c>
      <c r="G6" s="83" t="s">
        <v>78</v>
      </c>
      <c r="H6" s="80" t="s">
        <v>79</v>
      </c>
      <c r="I6" s="84" t="s">
        <v>80</v>
      </c>
    </row>
    <row r="7" spans="1:9" s="408" customFormat="1" ht="300.75" customHeight="1">
      <c r="A7" s="439">
        <v>1</v>
      </c>
      <c r="B7" s="400"/>
      <c r="C7" s="440" t="s">
        <v>575</v>
      </c>
      <c r="D7" s="409">
        <v>30</v>
      </c>
      <c r="E7" s="410">
        <v>0</v>
      </c>
      <c r="F7" s="441">
        <f>D7*E7</f>
        <v>0</v>
      </c>
      <c r="G7" s="422">
        <v>8</v>
      </c>
      <c r="H7" s="409">
        <f>F7*G7%</f>
        <v>0</v>
      </c>
      <c r="I7" s="410">
        <f>F7+H7</f>
        <v>0</v>
      </c>
    </row>
    <row r="8" spans="1:9" ht="24" customHeight="1">
      <c r="A8" s="95"/>
      <c r="B8" s="138"/>
      <c r="C8" s="165"/>
      <c r="D8" s="97"/>
      <c r="E8" s="159" t="s">
        <v>107</v>
      </c>
      <c r="F8" s="159">
        <f>F7</f>
        <v>0</v>
      </c>
      <c r="G8" s="160"/>
      <c r="H8" s="161">
        <f>H7</f>
        <v>0</v>
      </c>
      <c r="I8" s="159">
        <f>I7</f>
        <v>0</v>
      </c>
    </row>
    <row r="9" spans="1:9" ht="15">
      <c r="A9" s="95"/>
      <c r="B9" s="138"/>
      <c r="C9" s="165"/>
      <c r="D9" s="97"/>
      <c r="E9" s="231"/>
      <c r="F9" s="231"/>
      <c r="G9" s="232"/>
      <c r="H9" s="233"/>
      <c r="I9" s="197"/>
    </row>
    <row r="10" spans="1:9" ht="12.75">
      <c r="A10" s="95"/>
      <c r="B10" s="234"/>
      <c r="C10" s="235" t="s">
        <v>408</v>
      </c>
      <c r="D10" s="97"/>
      <c r="E10" s="98"/>
      <c r="F10" s="98"/>
      <c r="G10" s="127"/>
      <c r="H10" s="100"/>
      <c r="I10" s="98"/>
    </row>
  </sheetData>
  <sheetProtection/>
  <mergeCells count="3">
    <mergeCell ref="H1:I1"/>
    <mergeCell ref="A3:I3"/>
    <mergeCell ref="A4:I4"/>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19.xml><?xml version="1.0" encoding="utf-8"?>
<worksheet xmlns="http://schemas.openxmlformats.org/spreadsheetml/2006/main" xmlns:r="http://schemas.openxmlformats.org/officeDocument/2006/relationships">
  <dimension ref="A1:I19"/>
  <sheetViews>
    <sheetView view="pageBreakPreview" zoomScaleNormal="85" zoomScaleSheetLayoutView="100" zoomScalePageLayoutView="0" workbookViewId="0" topLeftCell="A1">
      <selection activeCell="E14" sqref="E14:E17"/>
    </sheetView>
  </sheetViews>
  <sheetFormatPr defaultColWidth="8.8515625" defaultRowHeight="12.75"/>
  <cols>
    <col min="1" max="1" width="4.421875" style="4" customWidth="1"/>
    <col min="2" max="2" width="19.421875" style="4" customWidth="1"/>
    <col min="3" max="3" width="100.8515625" style="4" customWidth="1"/>
    <col min="4" max="4" width="10.7109375" style="13" customWidth="1"/>
    <col min="5" max="5" width="19.00390625" style="22" customWidth="1"/>
    <col min="6" max="6" width="18.28125" style="22" customWidth="1"/>
    <col min="7" max="7" width="8.7109375" style="26" customWidth="1"/>
    <col min="8" max="8" width="13.421875" style="13" customWidth="1"/>
    <col min="9" max="9" width="20.140625" style="22" customWidth="1"/>
  </cols>
  <sheetData>
    <row r="1" spans="1:9" ht="12.75">
      <c r="A1" s="70"/>
      <c r="B1" s="70"/>
      <c r="C1" s="70"/>
      <c r="D1" s="71"/>
      <c r="E1" s="72"/>
      <c r="F1" s="72"/>
      <c r="G1" s="73"/>
      <c r="H1" s="359" t="s">
        <v>513</v>
      </c>
      <c r="I1" s="359"/>
    </row>
    <row r="2" spans="1:9" ht="12.75">
      <c r="A2" s="70"/>
      <c r="B2" s="70"/>
      <c r="C2" s="70"/>
      <c r="D2" s="71"/>
      <c r="E2" s="72"/>
      <c r="F2" s="72"/>
      <c r="G2" s="73"/>
      <c r="H2" s="71"/>
      <c r="I2" s="72"/>
    </row>
    <row r="3" spans="1:9" ht="26.25" customHeight="1">
      <c r="A3" s="382" t="s">
        <v>514</v>
      </c>
      <c r="B3" s="383"/>
      <c r="C3" s="383"/>
      <c r="D3" s="383"/>
      <c r="E3" s="383"/>
      <c r="F3" s="383"/>
      <c r="G3" s="383"/>
      <c r="H3" s="383"/>
      <c r="I3" s="384"/>
    </row>
    <row r="4" spans="1:9" ht="23.25" customHeight="1">
      <c r="A4" s="388" t="s">
        <v>108</v>
      </c>
      <c r="B4" s="389"/>
      <c r="C4" s="389"/>
      <c r="D4" s="389"/>
      <c r="E4" s="389"/>
      <c r="F4" s="389"/>
      <c r="G4" s="389"/>
      <c r="H4" s="389"/>
      <c r="I4" s="390"/>
    </row>
    <row r="5" spans="1:9" ht="12.75">
      <c r="A5" s="76" t="s">
        <v>0</v>
      </c>
      <c r="B5" s="76" t="s">
        <v>68</v>
      </c>
      <c r="C5" s="222"/>
      <c r="D5" s="223" t="s">
        <v>2</v>
      </c>
      <c r="E5" s="224" t="s">
        <v>3</v>
      </c>
      <c r="F5" s="224" t="s">
        <v>4</v>
      </c>
      <c r="G5" s="225" t="s">
        <v>5</v>
      </c>
      <c r="H5" s="223" t="s">
        <v>6</v>
      </c>
      <c r="I5" s="224" t="s">
        <v>7</v>
      </c>
    </row>
    <row r="6" spans="1:9" ht="12.75">
      <c r="A6" s="80" t="s">
        <v>9</v>
      </c>
      <c r="B6" s="80" t="s">
        <v>73</v>
      </c>
      <c r="C6" s="81" t="s">
        <v>74</v>
      </c>
      <c r="D6" s="80" t="s">
        <v>75</v>
      </c>
      <c r="E6" s="82" t="s">
        <v>76</v>
      </c>
      <c r="F6" s="82" t="s">
        <v>77</v>
      </c>
      <c r="G6" s="83" t="s">
        <v>78</v>
      </c>
      <c r="H6" s="80" t="s">
        <v>79</v>
      </c>
      <c r="I6" s="84" t="s">
        <v>80</v>
      </c>
    </row>
    <row r="7" spans="1:9" ht="12.75">
      <c r="A7" s="226"/>
      <c r="B7" s="226"/>
      <c r="C7" s="241" t="s">
        <v>361</v>
      </c>
      <c r="D7" s="227"/>
      <c r="E7" s="228"/>
      <c r="F7" s="228"/>
      <c r="G7" s="229"/>
      <c r="H7" s="227"/>
      <c r="I7" s="228"/>
    </row>
    <row r="8" spans="1:9" ht="89.25">
      <c r="A8" s="226"/>
      <c r="B8" s="242"/>
      <c r="C8" s="243" t="s">
        <v>362</v>
      </c>
      <c r="D8" s="244"/>
      <c r="E8" s="228"/>
      <c r="F8" s="228"/>
      <c r="G8" s="229"/>
      <c r="H8" s="227"/>
      <c r="I8" s="228"/>
    </row>
    <row r="9" spans="1:9" ht="30" customHeight="1">
      <c r="A9" s="183" t="s">
        <v>9</v>
      </c>
      <c r="B9" s="183"/>
      <c r="C9" s="245" t="s">
        <v>363</v>
      </c>
      <c r="D9" s="170">
        <v>120</v>
      </c>
      <c r="E9" s="230">
        <v>0</v>
      </c>
      <c r="F9" s="89">
        <f>D9*E9</f>
        <v>0</v>
      </c>
      <c r="G9" s="191">
        <v>8</v>
      </c>
      <c r="H9" s="90">
        <f>F9*G9%</f>
        <v>0</v>
      </c>
      <c r="I9" s="89">
        <f>F9+H9</f>
        <v>0</v>
      </c>
    </row>
    <row r="10" spans="1:9" ht="30" customHeight="1">
      <c r="A10" s="183" t="s">
        <v>73</v>
      </c>
      <c r="B10" s="183"/>
      <c r="C10" s="245" t="s">
        <v>364</v>
      </c>
      <c r="D10" s="170">
        <v>120</v>
      </c>
      <c r="E10" s="230">
        <v>0</v>
      </c>
      <c r="F10" s="89">
        <f>D10*E10</f>
        <v>0</v>
      </c>
      <c r="G10" s="191">
        <v>8</v>
      </c>
      <c r="H10" s="90">
        <f>F10*G10%</f>
        <v>0</v>
      </c>
      <c r="I10" s="89">
        <f>F10+H10</f>
        <v>0</v>
      </c>
    </row>
    <row r="11" spans="1:9" ht="30" customHeight="1">
      <c r="A11" s="183" t="s">
        <v>74</v>
      </c>
      <c r="B11" s="183"/>
      <c r="C11" s="245" t="s">
        <v>365</v>
      </c>
      <c r="D11" s="170">
        <v>120</v>
      </c>
      <c r="E11" s="230">
        <v>0</v>
      </c>
      <c r="F11" s="89">
        <f>D11*E11</f>
        <v>0</v>
      </c>
      <c r="G11" s="191">
        <v>8</v>
      </c>
      <c r="H11" s="90">
        <f>F11*G11%</f>
        <v>0</v>
      </c>
      <c r="I11" s="89">
        <f>F11+H11</f>
        <v>0</v>
      </c>
    </row>
    <row r="12" spans="1:9" ht="30" customHeight="1">
      <c r="A12" s="187" t="s">
        <v>75</v>
      </c>
      <c r="B12" s="187"/>
      <c r="C12" s="246" t="s">
        <v>366</v>
      </c>
      <c r="D12" s="236">
        <v>20</v>
      </c>
      <c r="E12" s="230">
        <v>0</v>
      </c>
      <c r="F12" s="89">
        <f>D12*E12</f>
        <v>0</v>
      </c>
      <c r="G12" s="191">
        <v>8</v>
      </c>
      <c r="H12" s="90">
        <f>F12*G12%</f>
        <v>0</v>
      </c>
      <c r="I12" s="89">
        <f>F12+H12</f>
        <v>0</v>
      </c>
    </row>
    <row r="13" spans="1:9" ht="89.25">
      <c r="A13" s="247"/>
      <c r="B13" s="247"/>
      <c r="C13" s="243" t="s">
        <v>367</v>
      </c>
      <c r="D13" s="248"/>
      <c r="E13" s="249"/>
      <c r="F13" s="238"/>
      <c r="G13" s="250"/>
      <c r="H13" s="237"/>
      <c r="I13" s="238"/>
    </row>
    <row r="14" spans="1:9" ht="30" customHeight="1">
      <c r="A14" s="183" t="s">
        <v>9</v>
      </c>
      <c r="B14" s="183"/>
      <c r="C14" s="245" t="s">
        <v>363</v>
      </c>
      <c r="D14" s="170">
        <v>3</v>
      </c>
      <c r="E14" s="230">
        <v>0</v>
      </c>
      <c r="F14" s="89">
        <f>D14*E14</f>
        <v>0</v>
      </c>
      <c r="G14" s="191">
        <v>8</v>
      </c>
      <c r="H14" s="90">
        <f>F14*G14%</f>
        <v>0</v>
      </c>
      <c r="I14" s="89">
        <f>F14+H14</f>
        <v>0</v>
      </c>
    </row>
    <row r="15" spans="1:9" ht="30" customHeight="1">
      <c r="A15" s="183" t="s">
        <v>73</v>
      </c>
      <c r="B15" s="183"/>
      <c r="C15" s="245" t="s">
        <v>364</v>
      </c>
      <c r="D15" s="170">
        <v>3</v>
      </c>
      <c r="E15" s="230">
        <v>0</v>
      </c>
      <c r="F15" s="89">
        <f>D15*E15</f>
        <v>0</v>
      </c>
      <c r="G15" s="191">
        <v>8</v>
      </c>
      <c r="H15" s="90">
        <f>F15*G15%</f>
        <v>0</v>
      </c>
      <c r="I15" s="89">
        <f>F15+H15</f>
        <v>0</v>
      </c>
    </row>
    <row r="16" spans="1:9" ht="30" customHeight="1">
      <c r="A16" s="183" t="s">
        <v>74</v>
      </c>
      <c r="B16" s="183"/>
      <c r="C16" s="245" t="s">
        <v>365</v>
      </c>
      <c r="D16" s="170">
        <v>3</v>
      </c>
      <c r="E16" s="230">
        <v>0</v>
      </c>
      <c r="F16" s="89">
        <f>D16*E16</f>
        <v>0</v>
      </c>
      <c r="G16" s="191">
        <v>8</v>
      </c>
      <c r="H16" s="90">
        <f>F16*G16%</f>
        <v>0</v>
      </c>
      <c r="I16" s="89">
        <f>F16+H16</f>
        <v>0</v>
      </c>
    </row>
    <row r="17" spans="1:9" ht="30" customHeight="1">
      <c r="A17" s="183" t="s">
        <v>75</v>
      </c>
      <c r="B17" s="183"/>
      <c r="C17" s="183" t="s">
        <v>368</v>
      </c>
      <c r="D17" s="170">
        <v>15</v>
      </c>
      <c r="E17" s="230">
        <v>0</v>
      </c>
      <c r="F17" s="89">
        <f>D17*E17</f>
        <v>0</v>
      </c>
      <c r="G17" s="191">
        <v>8</v>
      </c>
      <c r="H17" s="90">
        <f>F17*G17%</f>
        <v>0</v>
      </c>
      <c r="I17" s="89">
        <f>F17+H17</f>
        <v>0</v>
      </c>
    </row>
    <row r="18" spans="1:9" ht="30" customHeight="1">
      <c r="A18" s="95"/>
      <c r="B18" s="138"/>
      <c r="C18" s="165"/>
      <c r="D18" s="97"/>
      <c r="E18" s="159" t="s">
        <v>107</v>
      </c>
      <c r="F18" s="159">
        <f>+SUM(F9:F17)</f>
        <v>0</v>
      </c>
      <c r="G18" s="191"/>
      <c r="H18" s="161">
        <f>SUM(H9:H17)</f>
        <v>0</v>
      </c>
      <c r="I18" s="159">
        <f>SUM(I9:I17)</f>
        <v>0</v>
      </c>
    </row>
    <row r="19" spans="1:9" ht="12.75">
      <c r="A19" s="215"/>
      <c r="B19" s="251"/>
      <c r="C19" s="206" t="s">
        <v>410</v>
      </c>
      <c r="D19" s="217"/>
      <c r="E19" s="207"/>
      <c r="F19" s="207"/>
      <c r="G19" s="208"/>
      <c r="H19" s="209"/>
      <c r="I19" s="162"/>
    </row>
  </sheetData>
  <sheetProtection/>
  <mergeCells count="3">
    <mergeCell ref="H1:I1"/>
    <mergeCell ref="A3:I3"/>
    <mergeCell ref="A4:I4"/>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S25"/>
  <sheetViews>
    <sheetView view="pageBreakPreview" zoomScale="80" zoomScaleNormal="85" zoomScaleSheetLayoutView="80" zoomScalePageLayoutView="0" workbookViewId="0" topLeftCell="A1">
      <selection activeCell="F18" sqref="F18"/>
    </sheetView>
  </sheetViews>
  <sheetFormatPr defaultColWidth="8.8515625" defaultRowHeight="12.75"/>
  <cols>
    <col min="1" max="1" width="4.421875" style="4" customWidth="1"/>
    <col min="2" max="2" width="19.421875" style="4" customWidth="1"/>
    <col min="3" max="3" width="113.140625" style="4" customWidth="1"/>
    <col min="4" max="4" width="10.140625" style="13" customWidth="1"/>
    <col min="5" max="5" width="14.28125" style="22" customWidth="1"/>
    <col min="6" max="6" width="15.8515625" style="22" customWidth="1"/>
    <col min="7" max="7" width="11.421875" style="26" customWidth="1"/>
    <col min="8" max="8" width="13.421875" style="13" customWidth="1"/>
    <col min="9" max="9" width="17.00390625" style="22" customWidth="1"/>
  </cols>
  <sheetData>
    <row r="1" spans="1:9" ht="12.75">
      <c r="A1" s="70"/>
      <c r="B1" s="70"/>
      <c r="C1" s="70"/>
      <c r="D1" s="71"/>
      <c r="E1" s="72"/>
      <c r="F1" s="72"/>
      <c r="G1" s="324" t="s">
        <v>450</v>
      </c>
      <c r="H1" s="324"/>
      <c r="I1" s="324"/>
    </row>
    <row r="2" spans="1:9" ht="12.75">
      <c r="A2" s="70"/>
      <c r="B2" s="70"/>
      <c r="C2" s="70"/>
      <c r="D2" s="71"/>
      <c r="E2" s="72"/>
      <c r="F2" s="72"/>
      <c r="G2" s="73"/>
      <c r="H2" s="115"/>
      <c r="I2" s="115"/>
    </row>
    <row r="3" spans="1:9" ht="12.75">
      <c r="A3" s="70"/>
      <c r="B3" s="70"/>
      <c r="C3" s="70"/>
      <c r="D3" s="71"/>
      <c r="E3" s="72"/>
      <c r="F3" s="72"/>
      <c r="G3" s="73"/>
      <c r="H3" s="115"/>
      <c r="I3" s="115"/>
    </row>
    <row r="4" spans="1:9" ht="28.5" customHeight="1">
      <c r="A4" s="340" t="s">
        <v>452</v>
      </c>
      <c r="B4" s="341"/>
      <c r="C4" s="341"/>
      <c r="D4" s="341"/>
      <c r="E4" s="341"/>
      <c r="F4" s="341"/>
      <c r="G4" s="341"/>
      <c r="H4" s="341"/>
      <c r="I4" s="342"/>
    </row>
    <row r="5" spans="1:9" ht="12.75">
      <c r="A5" s="75" t="s">
        <v>0</v>
      </c>
      <c r="B5" s="75" t="s">
        <v>1</v>
      </c>
      <c r="C5" s="75" t="s">
        <v>65</v>
      </c>
      <c r="D5" s="77" t="s">
        <v>2</v>
      </c>
      <c r="E5" s="78" t="s">
        <v>3</v>
      </c>
      <c r="F5" s="78" t="s">
        <v>4</v>
      </c>
      <c r="G5" s="79" t="s">
        <v>5</v>
      </c>
      <c r="H5" s="77" t="s">
        <v>6</v>
      </c>
      <c r="I5" s="78" t="s">
        <v>7</v>
      </c>
    </row>
    <row r="6" spans="1:9" ht="12.75">
      <c r="A6" s="80" t="s">
        <v>9</v>
      </c>
      <c r="B6" s="80" t="s">
        <v>73</v>
      </c>
      <c r="C6" s="116" t="s">
        <v>74</v>
      </c>
      <c r="D6" s="80" t="s">
        <v>75</v>
      </c>
      <c r="E6" s="82" t="s">
        <v>76</v>
      </c>
      <c r="F6" s="82" t="s">
        <v>77</v>
      </c>
      <c r="G6" s="83" t="s">
        <v>78</v>
      </c>
      <c r="H6" s="80" t="s">
        <v>79</v>
      </c>
      <c r="I6" s="84" t="s">
        <v>80</v>
      </c>
    </row>
    <row r="7" spans="1:9" ht="83.25" customHeight="1">
      <c r="A7" s="88" t="s">
        <v>9</v>
      </c>
      <c r="B7" s="117"/>
      <c r="C7" s="118" t="s">
        <v>268</v>
      </c>
      <c r="D7" s="131">
        <v>120</v>
      </c>
      <c r="E7" s="105">
        <v>0</v>
      </c>
      <c r="F7" s="105">
        <f>D7*E7</f>
        <v>0</v>
      </c>
      <c r="G7" s="106">
        <v>8</v>
      </c>
      <c r="H7" s="107">
        <f>F7*G7%</f>
        <v>0</v>
      </c>
      <c r="I7" s="105">
        <f>F7+H7</f>
        <v>0</v>
      </c>
    </row>
    <row r="8" spans="1:9" ht="84" customHeight="1">
      <c r="A8" s="121" t="s">
        <v>73</v>
      </c>
      <c r="B8" s="122"/>
      <c r="C8" s="118" t="s">
        <v>269</v>
      </c>
      <c r="D8" s="132">
        <v>150</v>
      </c>
      <c r="E8" s="105">
        <v>0</v>
      </c>
      <c r="F8" s="133">
        <f>D8*E8</f>
        <v>0</v>
      </c>
      <c r="G8" s="134">
        <v>8</v>
      </c>
      <c r="H8" s="135">
        <f>F8*G8%</f>
        <v>0</v>
      </c>
      <c r="I8" s="133">
        <f>F8+H8</f>
        <v>0</v>
      </c>
    </row>
    <row r="9" spans="1:45" s="45" customFormat="1" ht="48" customHeight="1">
      <c r="A9" s="88" t="s">
        <v>74</v>
      </c>
      <c r="B9" s="117"/>
      <c r="C9" s="129" t="s">
        <v>451</v>
      </c>
      <c r="D9" s="131">
        <v>20</v>
      </c>
      <c r="E9" s="105">
        <v>0</v>
      </c>
      <c r="F9" s="133">
        <f aca="true" t="shared" si="0" ref="F9:F17">D9*E9</f>
        <v>0</v>
      </c>
      <c r="G9" s="106">
        <v>8</v>
      </c>
      <c r="H9" s="135">
        <f aca="true" t="shared" si="1" ref="H9:H18">F9*G9%</f>
        <v>0</v>
      </c>
      <c r="I9" s="133">
        <f aca="true" t="shared" si="2" ref="I9:I18">F9+H9</f>
        <v>0</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row>
    <row r="10" spans="1:45" s="45" customFormat="1" ht="59.25" customHeight="1">
      <c r="A10" s="88" t="s">
        <v>75</v>
      </c>
      <c r="B10" s="117"/>
      <c r="C10" s="118" t="s">
        <v>270</v>
      </c>
      <c r="D10" s="131">
        <v>20</v>
      </c>
      <c r="E10" s="105">
        <v>0</v>
      </c>
      <c r="F10" s="133">
        <f t="shared" si="0"/>
        <v>0</v>
      </c>
      <c r="G10" s="106">
        <v>8</v>
      </c>
      <c r="H10" s="135">
        <f t="shared" si="1"/>
        <v>0</v>
      </c>
      <c r="I10" s="133">
        <f t="shared" si="2"/>
        <v>0</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row>
    <row r="11" spans="1:45" s="45" customFormat="1" ht="33.75" customHeight="1">
      <c r="A11" s="88" t="s">
        <v>76</v>
      </c>
      <c r="B11" s="117"/>
      <c r="C11" s="118" t="s">
        <v>271</v>
      </c>
      <c r="D11" s="131">
        <v>200</v>
      </c>
      <c r="E11" s="105">
        <v>0</v>
      </c>
      <c r="F11" s="133">
        <f t="shared" si="0"/>
        <v>0</v>
      </c>
      <c r="G11" s="106">
        <v>8</v>
      </c>
      <c r="H11" s="135">
        <f t="shared" si="1"/>
        <v>0</v>
      </c>
      <c r="I11" s="133">
        <f t="shared" si="2"/>
        <v>0</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row>
    <row r="12" spans="1:45" s="46" customFormat="1" ht="39" customHeight="1">
      <c r="A12" s="121" t="s">
        <v>86</v>
      </c>
      <c r="B12" s="122"/>
      <c r="C12" s="118" t="s">
        <v>272</v>
      </c>
      <c r="D12" s="132">
        <v>100</v>
      </c>
      <c r="E12" s="105">
        <v>0</v>
      </c>
      <c r="F12" s="133">
        <f t="shared" si="0"/>
        <v>0</v>
      </c>
      <c r="G12" s="106">
        <v>8</v>
      </c>
      <c r="H12" s="135">
        <f t="shared" si="1"/>
        <v>0</v>
      </c>
      <c r="I12" s="133">
        <f t="shared" si="2"/>
        <v>0</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row>
    <row r="13" spans="1:45" s="45" customFormat="1" ht="59.25" customHeight="1">
      <c r="A13" s="88" t="s">
        <v>78</v>
      </c>
      <c r="B13" s="117"/>
      <c r="C13" s="118" t="s">
        <v>273</v>
      </c>
      <c r="D13" s="131">
        <v>270</v>
      </c>
      <c r="E13" s="105">
        <v>0</v>
      </c>
      <c r="F13" s="133">
        <f t="shared" si="0"/>
        <v>0</v>
      </c>
      <c r="G13" s="106">
        <v>8</v>
      </c>
      <c r="H13" s="135">
        <f t="shared" si="1"/>
        <v>0</v>
      </c>
      <c r="I13" s="133">
        <f t="shared" si="2"/>
        <v>0</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row>
    <row r="14" spans="1:45" s="45" customFormat="1" ht="29.25" customHeight="1">
      <c r="A14" s="88" t="s">
        <v>87</v>
      </c>
      <c r="B14" s="117"/>
      <c r="C14" s="118" t="s">
        <v>274</v>
      </c>
      <c r="D14" s="131">
        <v>270</v>
      </c>
      <c r="E14" s="105">
        <v>0</v>
      </c>
      <c r="F14" s="133">
        <f t="shared" si="0"/>
        <v>0</v>
      </c>
      <c r="G14" s="106">
        <v>8</v>
      </c>
      <c r="H14" s="135">
        <f t="shared" si="1"/>
        <v>0</v>
      </c>
      <c r="I14" s="133">
        <f t="shared" si="2"/>
        <v>0</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row>
    <row r="15" spans="1:45" s="45" customFormat="1" ht="33" customHeight="1">
      <c r="A15" s="88" t="s">
        <v>88</v>
      </c>
      <c r="B15" s="117"/>
      <c r="C15" s="118" t="s">
        <v>275</v>
      </c>
      <c r="D15" s="131">
        <v>250</v>
      </c>
      <c r="E15" s="105">
        <v>0</v>
      </c>
      <c r="F15" s="133">
        <f t="shared" si="0"/>
        <v>0</v>
      </c>
      <c r="G15" s="106">
        <v>8</v>
      </c>
      <c r="H15" s="135">
        <f t="shared" si="1"/>
        <v>0</v>
      </c>
      <c r="I15" s="133">
        <f t="shared" si="2"/>
        <v>0</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row>
    <row r="16" spans="1:45" s="45" customFormat="1" ht="30" customHeight="1">
      <c r="A16" s="88" t="s">
        <v>89</v>
      </c>
      <c r="B16" s="117"/>
      <c r="C16" s="118" t="s">
        <v>276</v>
      </c>
      <c r="D16" s="131">
        <v>50</v>
      </c>
      <c r="E16" s="105">
        <v>0</v>
      </c>
      <c r="F16" s="133">
        <f t="shared" si="0"/>
        <v>0</v>
      </c>
      <c r="G16" s="106">
        <v>8</v>
      </c>
      <c r="H16" s="135">
        <f t="shared" si="1"/>
        <v>0</v>
      </c>
      <c r="I16" s="133">
        <f t="shared" si="2"/>
        <v>0</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row>
    <row r="17" spans="1:45" s="45" customFormat="1" ht="24.75" customHeight="1">
      <c r="A17" s="88" t="s">
        <v>90</v>
      </c>
      <c r="B17" s="117"/>
      <c r="C17" s="118" t="s">
        <v>277</v>
      </c>
      <c r="D17" s="119">
        <v>300</v>
      </c>
      <c r="E17" s="105">
        <v>0</v>
      </c>
      <c r="F17" s="133">
        <f t="shared" si="0"/>
        <v>0</v>
      </c>
      <c r="G17" s="106">
        <v>8</v>
      </c>
      <c r="H17" s="135">
        <f t="shared" si="1"/>
        <v>0</v>
      </c>
      <c r="I17" s="133">
        <f t="shared" si="2"/>
        <v>0</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row>
    <row r="18" spans="1:9" s="62" customFormat="1" ht="39.75" customHeight="1">
      <c r="A18" s="88" t="s">
        <v>91</v>
      </c>
      <c r="B18" s="124"/>
      <c r="C18" s="130" t="s">
        <v>67</v>
      </c>
      <c r="D18" s="94"/>
      <c r="E18" s="105">
        <v>0</v>
      </c>
      <c r="F18" s="105">
        <f>E18*24</f>
        <v>0</v>
      </c>
      <c r="G18" s="106">
        <v>23</v>
      </c>
      <c r="H18" s="107">
        <f t="shared" si="1"/>
        <v>0</v>
      </c>
      <c r="I18" s="105">
        <f t="shared" si="2"/>
        <v>0</v>
      </c>
    </row>
    <row r="19" spans="1:9" ht="29.25" customHeight="1">
      <c r="A19" s="95"/>
      <c r="B19" s="138"/>
      <c r="C19" s="126"/>
      <c r="D19" s="97"/>
      <c r="E19" s="112" t="s">
        <v>107</v>
      </c>
      <c r="F19" s="136">
        <f>SUM(F7:F18)</f>
        <v>0</v>
      </c>
      <c r="G19" s="94"/>
      <c r="H19" s="137">
        <f>SUM(H7:H18)</f>
        <v>0</v>
      </c>
      <c r="I19" s="136">
        <f>SUM(I7:I18)</f>
        <v>0</v>
      </c>
    </row>
    <row r="20" spans="1:9" ht="15.75">
      <c r="A20" s="95"/>
      <c r="B20" s="125" t="s">
        <v>323</v>
      </c>
      <c r="C20" s="126"/>
      <c r="D20" s="97"/>
      <c r="E20" s="98"/>
      <c r="F20" s="98"/>
      <c r="G20" s="127"/>
      <c r="H20" s="100"/>
      <c r="I20" s="98"/>
    </row>
    <row r="21" spans="1:9" ht="16.5" customHeight="1">
      <c r="A21" s="70"/>
      <c r="B21" s="101" t="s">
        <v>278</v>
      </c>
      <c r="C21" s="70"/>
      <c r="D21" s="70"/>
      <c r="E21" s="70"/>
      <c r="F21" s="70"/>
      <c r="G21" s="70"/>
      <c r="H21" s="70"/>
      <c r="I21" s="70"/>
    </row>
    <row r="22" spans="1:9" ht="12.75">
      <c r="A22" s="70"/>
      <c r="B22" s="101" t="s">
        <v>279</v>
      </c>
      <c r="C22" s="70"/>
      <c r="D22" s="70"/>
      <c r="E22" s="70"/>
      <c r="F22" s="70"/>
      <c r="G22" s="70"/>
      <c r="H22" s="70"/>
      <c r="I22" s="70"/>
    </row>
    <row r="23" spans="1:9" ht="12.75">
      <c r="A23" s="70"/>
      <c r="B23" s="101" t="s">
        <v>280</v>
      </c>
      <c r="C23" s="70"/>
      <c r="D23" s="70"/>
      <c r="E23" s="70"/>
      <c r="F23" s="70"/>
      <c r="G23" s="70"/>
      <c r="H23" s="70"/>
      <c r="I23" s="70"/>
    </row>
    <row r="24" spans="1:9" ht="12.75">
      <c r="A24" s="70"/>
      <c r="B24" s="101" t="s">
        <v>295</v>
      </c>
      <c r="C24" s="70"/>
      <c r="D24" s="70"/>
      <c r="E24" s="70"/>
      <c r="F24" s="70"/>
      <c r="G24" s="70"/>
      <c r="H24" s="70"/>
      <c r="I24" s="70"/>
    </row>
    <row r="25" spans="1:9" ht="12.75">
      <c r="A25" s="70"/>
      <c r="B25" s="70"/>
      <c r="C25" s="70"/>
      <c r="D25" s="71"/>
      <c r="E25" s="72"/>
      <c r="F25" s="72"/>
      <c r="G25" s="73"/>
      <c r="H25" s="71"/>
      <c r="I25" s="72"/>
    </row>
  </sheetData>
  <sheetProtection/>
  <mergeCells count="2">
    <mergeCell ref="G1:I1"/>
    <mergeCell ref="A4:I4"/>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20.xml><?xml version="1.0" encoding="utf-8"?>
<worksheet xmlns="http://schemas.openxmlformats.org/spreadsheetml/2006/main" xmlns:r="http://schemas.openxmlformats.org/officeDocument/2006/relationships">
  <dimension ref="A1:I32"/>
  <sheetViews>
    <sheetView view="pageBreakPreview" zoomScaleNormal="85" zoomScaleSheetLayoutView="100" zoomScalePageLayoutView="0" workbookViewId="0" topLeftCell="A1">
      <selection activeCell="C29" sqref="C29"/>
    </sheetView>
  </sheetViews>
  <sheetFormatPr defaultColWidth="8.8515625" defaultRowHeight="12.75"/>
  <cols>
    <col min="1" max="1" width="4.421875" style="4" customWidth="1"/>
    <col min="2" max="2" width="19.421875" style="4" customWidth="1"/>
    <col min="3" max="3" width="100.8515625" style="4" customWidth="1"/>
    <col min="4" max="4" width="11.57421875" style="13" customWidth="1"/>
    <col min="5" max="5" width="16.00390625" style="22" customWidth="1"/>
    <col min="6" max="6" width="18.421875" style="22" customWidth="1"/>
    <col min="7" max="7" width="11.421875" style="26" customWidth="1"/>
    <col min="8" max="8" width="13.421875" style="13" customWidth="1"/>
    <col min="9" max="9" width="17.28125" style="22" customWidth="1"/>
  </cols>
  <sheetData>
    <row r="1" spans="1:9" ht="12.75">
      <c r="A1" s="70"/>
      <c r="B1" s="70"/>
      <c r="C1" s="70"/>
      <c r="D1" s="71"/>
      <c r="E1" s="72"/>
      <c r="F1" s="72"/>
      <c r="G1" s="73"/>
      <c r="H1" s="359" t="s">
        <v>515</v>
      </c>
      <c r="I1" s="359"/>
    </row>
    <row r="2" spans="1:9" ht="12.75">
      <c r="A2" s="70"/>
      <c r="B2" s="70"/>
      <c r="C2" s="70"/>
      <c r="D2" s="71"/>
      <c r="E2" s="72"/>
      <c r="F2" s="72"/>
      <c r="G2" s="73"/>
      <c r="H2" s="71"/>
      <c r="I2" s="72"/>
    </row>
    <row r="3" spans="1:9" ht="27" customHeight="1">
      <c r="A3" s="382" t="s">
        <v>516</v>
      </c>
      <c r="B3" s="383"/>
      <c r="C3" s="383"/>
      <c r="D3" s="383"/>
      <c r="E3" s="383"/>
      <c r="F3" s="383"/>
      <c r="G3" s="383"/>
      <c r="H3" s="383"/>
      <c r="I3" s="384"/>
    </row>
    <row r="4" spans="1:9" ht="30" customHeight="1">
      <c r="A4" s="391" t="s">
        <v>108</v>
      </c>
      <c r="B4" s="392"/>
      <c r="C4" s="392"/>
      <c r="D4" s="392"/>
      <c r="E4" s="392"/>
      <c r="F4" s="392"/>
      <c r="G4" s="392"/>
      <c r="H4" s="392"/>
      <c r="I4" s="393"/>
    </row>
    <row r="5" spans="1:9" ht="12.75">
      <c r="A5" s="76" t="s">
        <v>0</v>
      </c>
      <c r="B5" s="76" t="s">
        <v>68</v>
      </c>
      <c r="C5" s="222"/>
      <c r="D5" s="223" t="s">
        <v>2</v>
      </c>
      <c r="E5" s="224" t="s">
        <v>3</v>
      </c>
      <c r="F5" s="224" t="s">
        <v>4</v>
      </c>
      <c r="G5" s="225" t="s">
        <v>5</v>
      </c>
      <c r="H5" s="223" t="s">
        <v>6</v>
      </c>
      <c r="I5" s="224" t="s">
        <v>7</v>
      </c>
    </row>
    <row r="6" spans="1:9" ht="12.75">
      <c r="A6" s="80" t="s">
        <v>9</v>
      </c>
      <c r="B6" s="80" t="s">
        <v>73</v>
      </c>
      <c r="C6" s="81" t="s">
        <v>74</v>
      </c>
      <c r="D6" s="80" t="s">
        <v>75</v>
      </c>
      <c r="E6" s="82" t="s">
        <v>76</v>
      </c>
      <c r="F6" s="82" t="s">
        <v>77</v>
      </c>
      <c r="G6" s="83" t="s">
        <v>78</v>
      </c>
      <c r="H6" s="80" t="s">
        <v>79</v>
      </c>
      <c r="I6" s="84" t="s">
        <v>80</v>
      </c>
    </row>
    <row r="7" spans="1:9" ht="12.75">
      <c r="A7" s="226"/>
      <c r="B7" s="226"/>
      <c r="C7" s="252" t="s">
        <v>369</v>
      </c>
      <c r="D7" s="227"/>
      <c r="E7" s="228"/>
      <c r="F7" s="228"/>
      <c r="G7" s="229"/>
      <c r="H7" s="227"/>
      <c r="I7" s="228"/>
    </row>
    <row r="8" spans="1:9" s="66" customFormat="1" ht="38.25">
      <c r="A8" s="253" t="s">
        <v>9</v>
      </c>
      <c r="B8" s="254"/>
      <c r="C8" s="255" t="s">
        <v>370</v>
      </c>
      <c r="D8" s="256">
        <v>3</v>
      </c>
      <c r="E8" s="257">
        <v>0</v>
      </c>
      <c r="F8" s="257">
        <f>D8*E8</f>
        <v>0</v>
      </c>
      <c r="G8" s="258">
        <v>8</v>
      </c>
      <c r="H8" s="259">
        <f>F8*G8%</f>
        <v>0</v>
      </c>
      <c r="I8" s="257">
        <f>F8+H8</f>
        <v>0</v>
      </c>
    </row>
    <row r="9" spans="1:9" ht="51">
      <c r="A9" s="253" t="s">
        <v>73</v>
      </c>
      <c r="B9" s="260"/>
      <c r="C9" s="245" t="s">
        <v>371</v>
      </c>
      <c r="D9" s="261">
        <v>3</v>
      </c>
      <c r="E9" s="257">
        <v>0</v>
      </c>
      <c r="F9" s="89">
        <f>D9*E9</f>
        <v>0</v>
      </c>
      <c r="G9" s="191">
        <v>8</v>
      </c>
      <c r="H9" s="90">
        <f>F9*G9%</f>
        <v>0</v>
      </c>
      <c r="I9" s="89">
        <f>F9+H9</f>
        <v>0</v>
      </c>
    </row>
    <row r="10" spans="1:9" ht="76.5">
      <c r="A10" s="253" t="s">
        <v>74</v>
      </c>
      <c r="B10" s="260"/>
      <c r="C10" s="245" t="s">
        <v>372</v>
      </c>
      <c r="D10" s="261">
        <v>3</v>
      </c>
      <c r="E10" s="257">
        <v>0</v>
      </c>
      <c r="F10" s="89">
        <f>D10*E10</f>
        <v>0</v>
      </c>
      <c r="G10" s="191">
        <v>8</v>
      </c>
      <c r="H10" s="90">
        <f>F10*G10%</f>
        <v>0</v>
      </c>
      <c r="I10" s="89">
        <f>F10+H10</f>
        <v>0</v>
      </c>
    </row>
    <row r="11" spans="1:9" ht="32.25" customHeight="1">
      <c r="A11" s="253" t="s">
        <v>75</v>
      </c>
      <c r="B11" s="183"/>
      <c r="C11" s="245" t="s">
        <v>373</v>
      </c>
      <c r="D11" s="170">
        <v>3</v>
      </c>
      <c r="E11" s="257">
        <v>0</v>
      </c>
      <c r="F11" s="89">
        <f aca="true" t="shared" si="0" ref="F11:F16">D11*E11</f>
        <v>0</v>
      </c>
      <c r="G11" s="191">
        <v>8</v>
      </c>
      <c r="H11" s="90">
        <f aca="true" t="shared" si="1" ref="H11:H16">F11*G11%</f>
        <v>0</v>
      </c>
      <c r="I11" s="89">
        <f aca="true" t="shared" si="2" ref="I11:I16">F11+H11</f>
        <v>0</v>
      </c>
    </row>
    <row r="12" spans="1:9" ht="33.75" customHeight="1">
      <c r="A12" s="253" t="s">
        <v>76</v>
      </c>
      <c r="B12" s="183"/>
      <c r="C12" s="245" t="s">
        <v>374</v>
      </c>
      <c r="D12" s="170">
        <v>3</v>
      </c>
      <c r="E12" s="257">
        <v>0</v>
      </c>
      <c r="F12" s="89">
        <f t="shared" si="0"/>
        <v>0</v>
      </c>
      <c r="G12" s="191">
        <v>8</v>
      </c>
      <c r="H12" s="90">
        <f t="shared" si="1"/>
        <v>0</v>
      </c>
      <c r="I12" s="89">
        <f t="shared" si="2"/>
        <v>0</v>
      </c>
    </row>
    <row r="13" spans="1:9" ht="30" customHeight="1">
      <c r="A13" s="253" t="s">
        <v>86</v>
      </c>
      <c r="B13" s="183"/>
      <c r="C13" s="245" t="s">
        <v>375</v>
      </c>
      <c r="D13" s="170">
        <v>3</v>
      </c>
      <c r="E13" s="257">
        <v>0</v>
      </c>
      <c r="F13" s="230">
        <f t="shared" si="0"/>
        <v>0</v>
      </c>
      <c r="G13" s="191">
        <v>8</v>
      </c>
      <c r="H13" s="90">
        <f t="shared" si="1"/>
        <v>0</v>
      </c>
      <c r="I13" s="89">
        <f t="shared" si="2"/>
        <v>0</v>
      </c>
    </row>
    <row r="14" spans="1:9" ht="30" customHeight="1">
      <c r="A14" s="253" t="s">
        <v>78</v>
      </c>
      <c r="B14" s="183"/>
      <c r="C14" s="245" t="s">
        <v>376</v>
      </c>
      <c r="D14" s="170">
        <v>3</v>
      </c>
      <c r="E14" s="257">
        <v>0</v>
      </c>
      <c r="F14" s="230">
        <f t="shared" si="0"/>
        <v>0</v>
      </c>
      <c r="G14" s="191">
        <v>8</v>
      </c>
      <c r="H14" s="90">
        <f t="shared" si="1"/>
        <v>0</v>
      </c>
      <c r="I14" s="89">
        <f t="shared" si="2"/>
        <v>0</v>
      </c>
    </row>
    <row r="15" spans="1:9" ht="30" customHeight="1">
      <c r="A15" s="253" t="s">
        <v>87</v>
      </c>
      <c r="B15" s="183"/>
      <c r="C15" s="245" t="s">
        <v>377</v>
      </c>
      <c r="D15" s="170">
        <v>3</v>
      </c>
      <c r="E15" s="257">
        <v>0</v>
      </c>
      <c r="F15" s="230">
        <f t="shared" si="0"/>
        <v>0</v>
      </c>
      <c r="G15" s="191">
        <v>8</v>
      </c>
      <c r="H15" s="90">
        <f t="shared" si="1"/>
        <v>0</v>
      </c>
      <c r="I15" s="89">
        <f t="shared" si="2"/>
        <v>0</v>
      </c>
    </row>
    <row r="16" spans="1:9" ht="30" customHeight="1">
      <c r="A16" s="253" t="s">
        <v>88</v>
      </c>
      <c r="B16" s="183"/>
      <c r="C16" s="245" t="s">
        <v>378</v>
      </c>
      <c r="D16" s="170">
        <v>2</v>
      </c>
      <c r="E16" s="257">
        <v>0</v>
      </c>
      <c r="F16" s="230">
        <f t="shared" si="0"/>
        <v>0</v>
      </c>
      <c r="G16" s="191">
        <v>8</v>
      </c>
      <c r="H16" s="90">
        <f t="shared" si="1"/>
        <v>0</v>
      </c>
      <c r="I16" s="89">
        <f t="shared" si="2"/>
        <v>0</v>
      </c>
    </row>
    <row r="17" spans="1:9" ht="12.75">
      <c r="A17" s="262"/>
      <c r="B17" s="262"/>
      <c r="C17" s="263" t="s">
        <v>379</v>
      </c>
      <c r="D17" s="264"/>
      <c r="E17" s="265"/>
      <c r="F17" s="265"/>
      <c r="G17" s="266"/>
      <c r="H17" s="264"/>
      <c r="I17" s="265"/>
    </row>
    <row r="18" spans="1:9" ht="38.25">
      <c r="A18" s="183" t="s">
        <v>388</v>
      </c>
      <c r="B18" s="183"/>
      <c r="C18" s="245" t="s">
        <v>380</v>
      </c>
      <c r="D18" s="170">
        <v>2</v>
      </c>
      <c r="E18" s="230">
        <v>0</v>
      </c>
      <c r="F18" s="230">
        <f>D18*E18</f>
        <v>0</v>
      </c>
      <c r="G18" s="191">
        <v>8</v>
      </c>
      <c r="H18" s="170">
        <f>F18*G18%</f>
        <v>0</v>
      </c>
      <c r="I18" s="230">
        <f>F18+H18</f>
        <v>0</v>
      </c>
    </row>
    <row r="19" spans="1:9" ht="38.25">
      <c r="A19" s="183" t="s">
        <v>389</v>
      </c>
      <c r="B19" s="183"/>
      <c r="C19" s="245" t="s">
        <v>381</v>
      </c>
      <c r="D19" s="170">
        <v>3</v>
      </c>
      <c r="E19" s="230">
        <v>0</v>
      </c>
      <c r="F19" s="230">
        <f aca="true" t="shared" si="3" ref="F19:F25">D19*E19</f>
        <v>0</v>
      </c>
      <c r="G19" s="191">
        <v>8</v>
      </c>
      <c r="H19" s="170">
        <f aca="true" t="shared" si="4" ref="H19:H25">F19*G19%</f>
        <v>0</v>
      </c>
      <c r="I19" s="230">
        <f aca="true" t="shared" si="5" ref="I19:I25">F19+H19</f>
        <v>0</v>
      </c>
    </row>
    <row r="20" spans="1:9" ht="32.25" customHeight="1">
      <c r="A20" s="183" t="s">
        <v>390</v>
      </c>
      <c r="B20" s="183"/>
      <c r="C20" s="245" t="s">
        <v>382</v>
      </c>
      <c r="D20" s="170">
        <v>2</v>
      </c>
      <c r="E20" s="230">
        <v>0</v>
      </c>
      <c r="F20" s="230">
        <f t="shared" si="3"/>
        <v>0</v>
      </c>
      <c r="G20" s="191">
        <v>8</v>
      </c>
      <c r="H20" s="170">
        <f t="shared" si="4"/>
        <v>0</v>
      </c>
      <c r="I20" s="230">
        <f t="shared" si="5"/>
        <v>0</v>
      </c>
    </row>
    <row r="21" spans="1:9" ht="39" customHeight="1">
      <c r="A21" s="183" t="s">
        <v>391</v>
      </c>
      <c r="B21" s="183"/>
      <c r="C21" s="245" t="s">
        <v>383</v>
      </c>
      <c r="D21" s="170">
        <v>3</v>
      </c>
      <c r="E21" s="230">
        <v>0</v>
      </c>
      <c r="F21" s="230">
        <f t="shared" si="3"/>
        <v>0</v>
      </c>
      <c r="G21" s="191">
        <v>8</v>
      </c>
      <c r="H21" s="170">
        <f t="shared" si="4"/>
        <v>0</v>
      </c>
      <c r="I21" s="230">
        <f t="shared" si="5"/>
        <v>0</v>
      </c>
    </row>
    <row r="22" spans="1:9" ht="30" customHeight="1">
      <c r="A22" s="183" t="s">
        <v>392</v>
      </c>
      <c r="B22" s="183"/>
      <c r="C22" s="245" t="s">
        <v>384</v>
      </c>
      <c r="D22" s="170">
        <v>3</v>
      </c>
      <c r="E22" s="230">
        <v>0</v>
      </c>
      <c r="F22" s="230">
        <f t="shared" si="3"/>
        <v>0</v>
      </c>
      <c r="G22" s="191">
        <v>8</v>
      </c>
      <c r="H22" s="170">
        <f t="shared" si="4"/>
        <v>0</v>
      </c>
      <c r="I22" s="230">
        <f t="shared" si="5"/>
        <v>0</v>
      </c>
    </row>
    <row r="23" spans="1:9" ht="30" customHeight="1">
      <c r="A23" s="183" t="s">
        <v>393</v>
      </c>
      <c r="B23" s="183"/>
      <c r="C23" s="245" t="s">
        <v>385</v>
      </c>
      <c r="D23" s="170">
        <v>2</v>
      </c>
      <c r="E23" s="230">
        <v>0</v>
      </c>
      <c r="F23" s="230">
        <f t="shared" si="3"/>
        <v>0</v>
      </c>
      <c r="G23" s="191">
        <v>8</v>
      </c>
      <c r="H23" s="170">
        <f t="shared" si="4"/>
        <v>0</v>
      </c>
      <c r="I23" s="230">
        <f t="shared" si="5"/>
        <v>0</v>
      </c>
    </row>
    <row r="24" spans="1:9" ht="30" customHeight="1">
      <c r="A24" s="183" t="s">
        <v>394</v>
      </c>
      <c r="B24" s="183"/>
      <c r="C24" s="245" t="s">
        <v>386</v>
      </c>
      <c r="D24" s="170">
        <v>2</v>
      </c>
      <c r="E24" s="230">
        <v>0</v>
      </c>
      <c r="F24" s="230">
        <f t="shared" si="3"/>
        <v>0</v>
      </c>
      <c r="G24" s="191">
        <v>8</v>
      </c>
      <c r="H24" s="170">
        <f t="shared" si="4"/>
        <v>0</v>
      </c>
      <c r="I24" s="230">
        <f t="shared" si="5"/>
        <v>0</v>
      </c>
    </row>
    <row r="25" spans="1:9" ht="30" customHeight="1">
      <c r="A25" s="183" t="s">
        <v>395</v>
      </c>
      <c r="B25" s="183"/>
      <c r="C25" s="245" t="s">
        <v>387</v>
      </c>
      <c r="D25" s="170">
        <v>2</v>
      </c>
      <c r="E25" s="230">
        <v>0</v>
      </c>
      <c r="F25" s="230">
        <f t="shared" si="3"/>
        <v>0</v>
      </c>
      <c r="G25" s="191">
        <v>8</v>
      </c>
      <c r="H25" s="170">
        <f t="shared" si="4"/>
        <v>0</v>
      </c>
      <c r="I25" s="230">
        <f t="shared" si="5"/>
        <v>0</v>
      </c>
    </row>
    <row r="26" spans="1:9" ht="12.75">
      <c r="A26" s="262"/>
      <c r="B26" s="262"/>
      <c r="C26" s="267" t="s">
        <v>396</v>
      </c>
      <c r="D26" s="264"/>
      <c r="E26" s="265"/>
      <c r="F26" s="265"/>
      <c r="G26" s="266"/>
      <c r="H26" s="264"/>
      <c r="I26" s="265"/>
    </row>
    <row r="27" spans="1:9" ht="51">
      <c r="A27" s="183"/>
      <c r="B27" s="183"/>
      <c r="C27" s="268" t="s">
        <v>397</v>
      </c>
      <c r="D27" s="170">
        <v>2</v>
      </c>
      <c r="E27" s="230">
        <v>0</v>
      </c>
      <c r="F27" s="230">
        <f>D27*E27</f>
        <v>0</v>
      </c>
      <c r="G27" s="191">
        <v>8</v>
      </c>
      <c r="H27" s="170">
        <f>F27*G27%</f>
        <v>0</v>
      </c>
      <c r="I27" s="230">
        <f>F27+H27</f>
        <v>0</v>
      </c>
    </row>
    <row r="28" spans="1:9" ht="30" customHeight="1">
      <c r="A28" s="183"/>
      <c r="B28" s="183"/>
      <c r="C28" s="268" t="s">
        <v>398</v>
      </c>
      <c r="D28" s="170">
        <v>2</v>
      </c>
      <c r="E28" s="230">
        <v>0</v>
      </c>
      <c r="F28" s="230">
        <f>D28*E28</f>
        <v>0</v>
      </c>
      <c r="G28" s="191">
        <v>8</v>
      </c>
      <c r="H28" s="170">
        <f>F28*G28%</f>
        <v>0</v>
      </c>
      <c r="I28" s="230">
        <f>F28+H28</f>
        <v>0</v>
      </c>
    </row>
    <row r="29" spans="1:9" ht="38.25">
      <c r="A29" s="183"/>
      <c r="B29" s="183"/>
      <c r="C29" s="268" t="s">
        <v>399</v>
      </c>
      <c r="D29" s="170">
        <v>2</v>
      </c>
      <c r="E29" s="230">
        <v>0</v>
      </c>
      <c r="F29" s="230">
        <f>D29*E29</f>
        <v>0</v>
      </c>
      <c r="G29" s="191">
        <v>8</v>
      </c>
      <c r="H29" s="170">
        <f>F29*G29%</f>
        <v>0</v>
      </c>
      <c r="I29" s="230">
        <f>F29+H29</f>
        <v>0</v>
      </c>
    </row>
    <row r="30" spans="1:9" ht="30" customHeight="1">
      <c r="A30" s="95"/>
      <c r="B30" s="138"/>
      <c r="C30" s="165"/>
      <c r="D30" s="97"/>
      <c r="E30" s="159" t="s">
        <v>107</v>
      </c>
      <c r="F30" s="159">
        <f>+SUM(F8:F29)</f>
        <v>0</v>
      </c>
      <c r="G30" s="160"/>
      <c r="H30" s="161">
        <f>SUM(H8:H29)</f>
        <v>0</v>
      </c>
      <c r="I30" s="159">
        <f>SUM(I8:I29)</f>
        <v>0</v>
      </c>
    </row>
    <row r="31" spans="1:9" ht="15">
      <c r="A31" s="95"/>
      <c r="B31" s="138"/>
      <c r="C31" s="165"/>
      <c r="D31" s="97"/>
      <c r="E31" s="98"/>
      <c r="F31" s="98"/>
      <c r="G31" s="127"/>
      <c r="H31" s="100"/>
      <c r="I31" s="98"/>
    </row>
    <row r="32" spans="1:9" ht="12.75">
      <c r="A32" s="95"/>
      <c r="B32" s="234"/>
      <c r="C32" s="235" t="s">
        <v>410</v>
      </c>
      <c r="D32" s="97"/>
      <c r="E32" s="98"/>
      <c r="F32" s="98"/>
      <c r="G32" s="127"/>
      <c r="H32" s="100"/>
      <c r="I32" s="98"/>
    </row>
  </sheetData>
  <sheetProtection/>
  <mergeCells count="3">
    <mergeCell ref="H1:I1"/>
    <mergeCell ref="A3:I3"/>
    <mergeCell ref="A4:I4"/>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21.xml><?xml version="1.0" encoding="utf-8"?>
<worksheet xmlns="http://schemas.openxmlformats.org/spreadsheetml/2006/main" xmlns:r="http://schemas.openxmlformats.org/officeDocument/2006/relationships">
  <dimension ref="A1:I25"/>
  <sheetViews>
    <sheetView view="pageBreakPreview" zoomScaleNormal="85" zoomScaleSheetLayoutView="100" zoomScalePageLayoutView="0" workbookViewId="0" topLeftCell="A5">
      <selection activeCell="H1" sqref="H1:I1"/>
    </sheetView>
  </sheetViews>
  <sheetFormatPr defaultColWidth="8.8515625" defaultRowHeight="12.75"/>
  <cols>
    <col min="1" max="1" width="4.421875" style="4" customWidth="1"/>
    <col min="2" max="2" width="19.421875" style="4" customWidth="1"/>
    <col min="3" max="3" width="100.8515625" style="4" customWidth="1"/>
    <col min="4" max="4" width="11.421875" style="13" customWidth="1"/>
    <col min="5" max="5" width="15.140625" style="22" customWidth="1"/>
    <col min="6" max="6" width="22.28125" style="22" customWidth="1"/>
    <col min="7" max="7" width="7.8515625" style="26" customWidth="1"/>
    <col min="8" max="8" width="13.421875" style="13" customWidth="1"/>
    <col min="9" max="9" width="19.28125" style="22" customWidth="1"/>
  </cols>
  <sheetData>
    <row r="1" spans="1:9" ht="12.75">
      <c r="A1" s="70"/>
      <c r="B1" s="70"/>
      <c r="C1" s="70"/>
      <c r="D1" s="71"/>
      <c r="E1" s="72"/>
      <c r="F1" s="72"/>
      <c r="G1" s="73"/>
      <c r="H1" s="359" t="s">
        <v>521</v>
      </c>
      <c r="I1" s="359"/>
    </row>
    <row r="2" spans="1:9" ht="12.75">
      <c r="A2" s="70"/>
      <c r="B2" s="70"/>
      <c r="C2" s="70"/>
      <c r="D2" s="71"/>
      <c r="E2" s="72"/>
      <c r="F2" s="72"/>
      <c r="G2" s="73"/>
      <c r="H2" s="71"/>
      <c r="I2" s="72"/>
    </row>
    <row r="3" spans="1:9" ht="21.75" customHeight="1">
      <c r="A3" s="382" t="s">
        <v>517</v>
      </c>
      <c r="B3" s="383"/>
      <c r="C3" s="383"/>
      <c r="D3" s="383"/>
      <c r="E3" s="383"/>
      <c r="F3" s="383"/>
      <c r="G3" s="383"/>
      <c r="H3" s="383"/>
      <c r="I3" s="384"/>
    </row>
    <row r="4" spans="1:9" ht="21.75" customHeight="1">
      <c r="A4" s="76" t="s">
        <v>0</v>
      </c>
      <c r="B4" s="76" t="s">
        <v>68</v>
      </c>
      <c r="C4" s="222" t="s">
        <v>417</v>
      </c>
      <c r="D4" s="223" t="s">
        <v>2</v>
      </c>
      <c r="E4" s="224" t="s">
        <v>3</v>
      </c>
      <c r="F4" s="224" t="s">
        <v>4</v>
      </c>
      <c r="G4" s="225" t="s">
        <v>5</v>
      </c>
      <c r="H4" s="223" t="s">
        <v>6</v>
      </c>
      <c r="I4" s="224" t="s">
        <v>7</v>
      </c>
    </row>
    <row r="5" spans="1:9" ht="12.75">
      <c r="A5" s="80" t="s">
        <v>9</v>
      </c>
      <c r="B5" s="80" t="s">
        <v>73</v>
      </c>
      <c r="C5" s="81" t="s">
        <v>74</v>
      </c>
      <c r="D5" s="80" t="s">
        <v>75</v>
      </c>
      <c r="E5" s="82" t="s">
        <v>76</v>
      </c>
      <c r="F5" s="82" t="s">
        <v>77</v>
      </c>
      <c r="G5" s="83" t="s">
        <v>78</v>
      </c>
      <c r="H5" s="80" t="s">
        <v>79</v>
      </c>
      <c r="I5" s="84" t="s">
        <v>80</v>
      </c>
    </row>
    <row r="6" spans="1:9" ht="96.75" customHeight="1">
      <c r="A6" s="226"/>
      <c r="B6" s="226"/>
      <c r="C6" s="275" t="s">
        <v>518</v>
      </c>
      <c r="D6" s="227"/>
      <c r="E6" s="228"/>
      <c r="F6" s="228"/>
      <c r="G6" s="229"/>
      <c r="H6" s="227"/>
      <c r="I6" s="228"/>
    </row>
    <row r="7" spans="1:9" ht="24.75" customHeight="1">
      <c r="A7" s="183" t="s">
        <v>9</v>
      </c>
      <c r="B7" s="183"/>
      <c r="C7" s="269" t="s">
        <v>346</v>
      </c>
      <c r="D7" s="170">
        <v>20</v>
      </c>
      <c r="E7" s="230">
        <v>0</v>
      </c>
      <c r="F7" s="89">
        <f aca="true" t="shared" si="0" ref="F7:F12">D7*E7</f>
        <v>0</v>
      </c>
      <c r="G7" s="191">
        <v>8</v>
      </c>
      <c r="H7" s="90">
        <f aca="true" t="shared" si="1" ref="H7:H12">F7*G7%</f>
        <v>0</v>
      </c>
      <c r="I7" s="89">
        <f aca="true" t="shared" si="2" ref="I7:I12">F7+H7</f>
        <v>0</v>
      </c>
    </row>
    <row r="8" spans="1:9" ht="24.75" customHeight="1">
      <c r="A8" s="183" t="s">
        <v>73</v>
      </c>
      <c r="B8" s="183"/>
      <c r="C8" s="269" t="s">
        <v>347</v>
      </c>
      <c r="D8" s="170">
        <v>6</v>
      </c>
      <c r="E8" s="230">
        <v>0</v>
      </c>
      <c r="F8" s="89">
        <f t="shared" si="0"/>
        <v>0</v>
      </c>
      <c r="G8" s="191">
        <v>8</v>
      </c>
      <c r="H8" s="90">
        <f t="shared" si="1"/>
        <v>0</v>
      </c>
      <c r="I8" s="89">
        <f t="shared" si="2"/>
        <v>0</v>
      </c>
    </row>
    <row r="9" spans="1:9" ht="24.75" customHeight="1">
      <c r="A9" s="183" t="s">
        <v>74</v>
      </c>
      <c r="B9" s="183"/>
      <c r="C9" s="270" t="s">
        <v>348</v>
      </c>
      <c r="D9" s="170">
        <v>2</v>
      </c>
      <c r="E9" s="230">
        <v>0</v>
      </c>
      <c r="F9" s="89">
        <f t="shared" si="0"/>
        <v>0</v>
      </c>
      <c r="G9" s="191">
        <v>8</v>
      </c>
      <c r="H9" s="90">
        <f t="shared" si="1"/>
        <v>0</v>
      </c>
      <c r="I9" s="89">
        <f t="shared" si="2"/>
        <v>0</v>
      </c>
    </row>
    <row r="10" spans="1:9" ht="24.75" customHeight="1">
      <c r="A10" s="183" t="s">
        <v>75</v>
      </c>
      <c r="B10" s="183"/>
      <c r="C10" s="270" t="s">
        <v>349</v>
      </c>
      <c r="D10" s="170">
        <v>2</v>
      </c>
      <c r="E10" s="230">
        <v>0</v>
      </c>
      <c r="F10" s="89">
        <f t="shared" si="0"/>
        <v>0</v>
      </c>
      <c r="G10" s="191">
        <v>8</v>
      </c>
      <c r="H10" s="90">
        <f t="shared" si="1"/>
        <v>0</v>
      </c>
      <c r="I10" s="89">
        <f t="shared" si="2"/>
        <v>0</v>
      </c>
    </row>
    <row r="11" spans="1:9" ht="24.75" customHeight="1">
      <c r="A11" s="183" t="s">
        <v>76</v>
      </c>
      <c r="B11" s="183"/>
      <c r="C11" s="271" t="s">
        <v>350</v>
      </c>
      <c r="D11" s="170">
        <v>200</v>
      </c>
      <c r="E11" s="230">
        <v>0</v>
      </c>
      <c r="F11" s="89">
        <f t="shared" si="0"/>
        <v>0</v>
      </c>
      <c r="G11" s="191">
        <v>8</v>
      </c>
      <c r="H11" s="90">
        <f t="shared" si="1"/>
        <v>0</v>
      </c>
      <c r="I11" s="89">
        <f t="shared" si="2"/>
        <v>0</v>
      </c>
    </row>
    <row r="12" spans="1:9" ht="24.75" customHeight="1">
      <c r="A12" s="183" t="s">
        <v>86</v>
      </c>
      <c r="B12" s="183"/>
      <c r="C12" s="270" t="s">
        <v>351</v>
      </c>
      <c r="D12" s="170">
        <v>20</v>
      </c>
      <c r="E12" s="230">
        <v>0</v>
      </c>
      <c r="F12" s="230">
        <f t="shared" si="0"/>
        <v>0</v>
      </c>
      <c r="G12" s="191">
        <v>8</v>
      </c>
      <c r="H12" s="170">
        <f t="shared" si="1"/>
        <v>0</v>
      </c>
      <c r="I12" s="230">
        <f t="shared" si="2"/>
        <v>0</v>
      </c>
    </row>
    <row r="13" spans="1:9" ht="64.5" customHeight="1">
      <c r="A13" s="262"/>
      <c r="B13" s="262"/>
      <c r="C13" s="272" t="s">
        <v>520</v>
      </c>
      <c r="D13" s="264"/>
      <c r="E13" s="265"/>
      <c r="F13" s="265"/>
      <c r="G13" s="266"/>
      <c r="H13" s="264"/>
      <c r="I13" s="265"/>
    </row>
    <row r="14" spans="1:9" ht="24.75" customHeight="1">
      <c r="A14" s="183" t="s">
        <v>9</v>
      </c>
      <c r="B14" s="183"/>
      <c r="C14" s="205" t="s">
        <v>352</v>
      </c>
      <c r="D14" s="170">
        <v>5</v>
      </c>
      <c r="E14" s="230">
        <v>0</v>
      </c>
      <c r="F14" s="230">
        <f>D14*E14</f>
        <v>0</v>
      </c>
      <c r="G14" s="191">
        <v>8</v>
      </c>
      <c r="H14" s="170">
        <f>F14*G14%</f>
        <v>0</v>
      </c>
      <c r="I14" s="230">
        <f>F14+H14</f>
        <v>0</v>
      </c>
    </row>
    <row r="15" spans="1:9" ht="24.75" customHeight="1">
      <c r="A15" s="183" t="s">
        <v>73</v>
      </c>
      <c r="B15" s="183"/>
      <c r="C15" s="270" t="s">
        <v>353</v>
      </c>
      <c r="D15" s="170">
        <v>20</v>
      </c>
      <c r="E15" s="230">
        <v>0</v>
      </c>
      <c r="F15" s="230">
        <f>D15*E15</f>
        <v>0</v>
      </c>
      <c r="G15" s="191">
        <v>8</v>
      </c>
      <c r="H15" s="170">
        <f>F15*G15%</f>
        <v>0</v>
      </c>
      <c r="I15" s="230">
        <f>F15+H15</f>
        <v>0</v>
      </c>
    </row>
    <row r="16" spans="1:9" ht="24.75" customHeight="1">
      <c r="A16" s="183" t="s">
        <v>74</v>
      </c>
      <c r="B16" s="183"/>
      <c r="C16" s="270" t="s">
        <v>354</v>
      </c>
      <c r="D16" s="170">
        <v>2</v>
      </c>
      <c r="E16" s="230">
        <v>0</v>
      </c>
      <c r="F16" s="230">
        <f>D16*E16</f>
        <v>0</v>
      </c>
      <c r="G16" s="191">
        <v>8</v>
      </c>
      <c r="H16" s="170">
        <f>F16*G16%</f>
        <v>0</v>
      </c>
      <c r="I16" s="230">
        <f>F16+H16</f>
        <v>0</v>
      </c>
    </row>
    <row r="17" spans="1:9" ht="114" customHeight="1">
      <c r="A17" s="262"/>
      <c r="B17" s="262"/>
      <c r="C17" s="273" t="s">
        <v>519</v>
      </c>
      <c r="D17" s="264"/>
      <c r="E17" s="265"/>
      <c r="F17" s="265"/>
      <c r="G17" s="266"/>
      <c r="H17" s="264"/>
      <c r="I17" s="265"/>
    </row>
    <row r="18" spans="1:9" ht="24.75" customHeight="1">
      <c r="A18" s="183" t="s">
        <v>9</v>
      </c>
      <c r="B18" s="183"/>
      <c r="C18" s="205" t="s">
        <v>355</v>
      </c>
      <c r="D18" s="170">
        <v>2</v>
      </c>
      <c r="E18" s="230">
        <v>0</v>
      </c>
      <c r="F18" s="230">
        <f>E18*D18</f>
        <v>0</v>
      </c>
      <c r="G18" s="191">
        <v>8</v>
      </c>
      <c r="H18" s="170">
        <f>F18*G18%</f>
        <v>0</v>
      </c>
      <c r="I18" s="230">
        <f>F18+H18</f>
        <v>0</v>
      </c>
    </row>
    <row r="19" spans="1:9" ht="24.75" customHeight="1">
      <c r="A19" s="183" t="s">
        <v>73</v>
      </c>
      <c r="B19" s="183"/>
      <c r="C19" s="205" t="s">
        <v>356</v>
      </c>
      <c r="D19" s="170">
        <v>2</v>
      </c>
      <c r="E19" s="230">
        <v>0</v>
      </c>
      <c r="F19" s="230">
        <f>E19*D19</f>
        <v>0</v>
      </c>
      <c r="G19" s="191">
        <v>8</v>
      </c>
      <c r="H19" s="170">
        <f>F19*G19%</f>
        <v>0</v>
      </c>
      <c r="I19" s="230">
        <f>F19+H19</f>
        <v>0</v>
      </c>
    </row>
    <row r="20" spans="1:9" ht="24.75" customHeight="1">
      <c r="A20" s="183" t="s">
        <v>74</v>
      </c>
      <c r="B20" s="183"/>
      <c r="C20" s="205" t="s">
        <v>350</v>
      </c>
      <c r="D20" s="170">
        <v>36</v>
      </c>
      <c r="E20" s="230">
        <v>0</v>
      </c>
      <c r="F20" s="230">
        <f>E20*D20</f>
        <v>0</v>
      </c>
      <c r="G20" s="191">
        <v>8</v>
      </c>
      <c r="H20" s="170">
        <f>F20*G20%</f>
        <v>0</v>
      </c>
      <c r="I20" s="230">
        <f>F20+H20</f>
        <v>0</v>
      </c>
    </row>
    <row r="21" spans="1:9" ht="24.75" customHeight="1">
      <c r="A21" s="183" t="s">
        <v>75</v>
      </c>
      <c r="B21" s="183"/>
      <c r="C21" s="269" t="s">
        <v>351</v>
      </c>
      <c r="D21" s="170">
        <v>4</v>
      </c>
      <c r="E21" s="230">
        <v>0</v>
      </c>
      <c r="F21" s="230">
        <f>E21*D21</f>
        <v>0</v>
      </c>
      <c r="G21" s="191">
        <v>8</v>
      </c>
      <c r="H21" s="170">
        <f>F21*G21%</f>
        <v>0</v>
      </c>
      <c r="I21" s="230">
        <f>F21+H21</f>
        <v>0</v>
      </c>
    </row>
    <row r="22" spans="1:9" ht="23.25" customHeight="1">
      <c r="A22" s="95"/>
      <c r="B22" s="138"/>
      <c r="C22" s="165"/>
      <c r="D22" s="97"/>
      <c r="E22" s="159" t="s">
        <v>107</v>
      </c>
      <c r="F22" s="159">
        <f>SUM(F7+F8+F9+F10+F11+F12+F14+F15+F16+F18+F19+F20+F21)</f>
        <v>0</v>
      </c>
      <c r="G22" s="160"/>
      <c r="H22" s="161">
        <f>SUM(H12:H20)</f>
        <v>0</v>
      </c>
      <c r="I22" s="159">
        <f>SUM(I12:I20)</f>
        <v>0</v>
      </c>
    </row>
    <row r="23" spans="1:9" ht="10.5" customHeight="1">
      <c r="A23" s="220"/>
      <c r="B23" s="276" t="s">
        <v>323</v>
      </c>
      <c r="C23" s="277"/>
      <c r="D23" s="239"/>
      <c r="E23" s="240"/>
      <c r="F23" s="240"/>
      <c r="G23" s="278"/>
      <c r="H23" s="239"/>
      <c r="I23" s="240"/>
    </row>
    <row r="24" spans="1:9" ht="15.75" customHeight="1">
      <c r="A24" s="220"/>
      <c r="B24" s="279" t="s">
        <v>357</v>
      </c>
      <c r="C24" s="277"/>
      <c r="D24" s="239"/>
      <c r="E24" s="240"/>
      <c r="F24" s="240"/>
      <c r="G24" s="278"/>
      <c r="H24" s="239"/>
      <c r="I24" s="240"/>
    </row>
    <row r="25" spans="1:9" ht="17.25" customHeight="1">
      <c r="A25" s="280"/>
      <c r="B25" s="394" t="s">
        <v>358</v>
      </c>
      <c r="C25" s="394"/>
      <c r="D25" s="394"/>
      <c r="E25" s="394"/>
      <c r="F25" s="394"/>
      <c r="G25" s="394"/>
      <c r="H25" s="394"/>
      <c r="I25" s="394"/>
    </row>
  </sheetData>
  <sheetProtection/>
  <mergeCells count="3">
    <mergeCell ref="H1:I1"/>
    <mergeCell ref="B25:I25"/>
    <mergeCell ref="A3:I3"/>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22.xml><?xml version="1.0" encoding="utf-8"?>
<worksheet xmlns="http://schemas.openxmlformats.org/spreadsheetml/2006/main" xmlns:r="http://schemas.openxmlformats.org/officeDocument/2006/relationships">
  <dimension ref="A1:I10"/>
  <sheetViews>
    <sheetView view="pageBreakPreview" zoomScaleNormal="85" zoomScaleSheetLayoutView="100" zoomScalePageLayoutView="0" workbookViewId="0" topLeftCell="A1">
      <selection activeCell="C7" sqref="C7"/>
    </sheetView>
  </sheetViews>
  <sheetFormatPr defaultColWidth="8.8515625" defaultRowHeight="12.75"/>
  <cols>
    <col min="1" max="1" width="4.421875" style="4" customWidth="1"/>
    <col min="2" max="2" width="19.421875" style="4" customWidth="1"/>
    <col min="3" max="3" width="100.8515625" style="4" customWidth="1"/>
    <col min="4" max="4" width="12.140625" style="13" customWidth="1"/>
    <col min="5" max="5" width="14.421875" style="22" customWidth="1"/>
    <col min="6" max="6" width="22.28125" style="22" customWidth="1"/>
    <col min="7" max="7" width="8.7109375" style="26" customWidth="1"/>
    <col min="8" max="8" width="13.421875" style="13" customWidth="1"/>
    <col min="9" max="9" width="19.28125" style="22" customWidth="1"/>
  </cols>
  <sheetData>
    <row r="1" spans="1:9" ht="12.75">
      <c r="A1" s="70"/>
      <c r="B1" s="70"/>
      <c r="C1" s="70"/>
      <c r="D1" s="71"/>
      <c r="E1" s="72"/>
      <c r="F1" s="72"/>
      <c r="G1" s="73"/>
      <c r="H1" s="359" t="s">
        <v>522</v>
      </c>
      <c r="I1" s="359"/>
    </row>
    <row r="2" spans="1:9" ht="12.75">
      <c r="A2" s="70"/>
      <c r="B2" s="70"/>
      <c r="C2" s="70"/>
      <c r="D2" s="71"/>
      <c r="E2" s="72"/>
      <c r="F2" s="72"/>
      <c r="G2" s="73"/>
      <c r="H2" s="71"/>
      <c r="I2" s="72"/>
    </row>
    <row r="3" spans="1:9" ht="29.25" customHeight="1">
      <c r="A3" s="382" t="s">
        <v>523</v>
      </c>
      <c r="B3" s="383"/>
      <c r="C3" s="383"/>
      <c r="D3" s="383"/>
      <c r="E3" s="383"/>
      <c r="F3" s="383"/>
      <c r="G3" s="383"/>
      <c r="H3" s="383"/>
      <c r="I3" s="383"/>
    </row>
    <row r="4" spans="1:9" ht="18" customHeight="1">
      <c r="A4" s="76" t="s">
        <v>0</v>
      </c>
      <c r="B4" s="76" t="s">
        <v>68</v>
      </c>
      <c r="C4" s="222" t="s">
        <v>472</v>
      </c>
      <c r="D4" s="223" t="s">
        <v>2</v>
      </c>
      <c r="E4" s="224" t="s">
        <v>3</v>
      </c>
      <c r="F4" s="224" t="s">
        <v>4</v>
      </c>
      <c r="G4" s="225" t="s">
        <v>5</v>
      </c>
      <c r="H4" s="223" t="s">
        <v>6</v>
      </c>
      <c r="I4" s="224" t="s">
        <v>7</v>
      </c>
    </row>
    <row r="5" spans="1:9" ht="12.75">
      <c r="A5" s="80" t="s">
        <v>9</v>
      </c>
      <c r="B5" s="80" t="s">
        <v>73</v>
      </c>
      <c r="C5" s="81" t="s">
        <v>74</v>
      </c>
      <c r="D5" s="80" t="s">
        <v>75</v>
      </c>
      <c r="E5" s="82" t="s">
        <v>76</v>
      </c>
      <c r="F5" s="82" t="s">
        <v>77</v>
      </c>
      <c r="G5" s="83" t="s">
        <v>78</v>
      </c>
      <c r="H5" s="80" t="s">
        <v>79</v>
      </c>
      <c r="I5" s="84" t="s">
        <v>80</v>
      </c>
    </row>
    <row r="6" spans="1:9" ht="51" customHeight="1">
      <c r="A6" s="183" t="s">
        <v>9</v>
      </c>
      <c r="B6" s="260"/>
      <c r="C6" s="281" t="s">
        <v>303</v>
      </c>
      <c r="D6" s="261">
        <v>20</v>
      </c>
      <c r="E6" s="230">
        <v>0</v>
      </c>
      <c r="F6" s="89">
        <f>D6*E6</f>
        <v>0</v>
      </c>
      <c r="G6" s="191">
        <v>8</v>
      </c>
      <c r="H6" s="90">
        <f>F6*G6%</f>
        <v>0</v>
      </c>
      <c r="I6" s="89">
        <f>F6+H6</f>
        <v>0</v>
      </c>
    </row>
    <row r="7" spans="1:9" ht="57.75" customHeight="1">
      <c r="A7" s="183" t="s">
        <v>73</v>
      </c>
      <c r="B7" s="183"/>
      <c r="C7" s="281" t="s">
        <v>524</v>
      </c>
      <c r="D7" s="170">
        <v>2</v>
      </c>
      <c r="E7" s="230">
        <v>0</v>
      </c>
      <c r="F7" s="89">
        <f>D7*E7</f>
        <v>0</v>
      </c>
      <c r="G7" s="191">
        <v>8</v>
      </c>
      <c r="H7" s="90">
        <f>F7*G7%</f>
        <v>0</v>
      </c>
      <c r="I7" s="89">
        <f>F7+H7</f>
        <v>0</v>
      </c>
    </row>
    <row r="8" spans="1:9" ht="32.25" customHeight="1">
      <c r="A8" s="95"/>
      <c r="B8" s="138"/>
      <c r="C8" s="165"/>
      <c r="D8" s="97"/>
      <c r="E8" s="159" t="s">
        <v>107</v>
      </c>
      <c r="F8" s="159">
        <f>+SUM(F6:F7)</f>
        <v>0</v>
      </c>
      <c r="G8" s="160"/>
      <c r="H8" s="161">
        <f>SUM(H6:H7)</f>
        <v>0</v>
      </c>
      <c r="I8" s="159">
        <f>SUM(I6:I7)</f>
        <v>0</v>
      </c>
    </row>
    <row r="9" spans="1:9" ht="15">
      <c r="A9" s="95"/>
      <c r="B9" s="138"/>
      <c r="C9" s="165"/>
      <c r="D9" s="97"/>
      <c r="E9" s="98"/>
      <c r="F9" s="98"/>
      <c r="G9" s="127"/>
      <c r="H9" s="100"/>
      <c r="I9" s="98"/>
    </row>
    <row r="10" spans="1:9" ht="12.75">
      <c r="A10" s="95"/>
      <c r="B10" s="234"/>
      <c r="C10" s="235" t="s">
        <v>411</v>
      </c>
      <c r="D10" s="97"/>
      <c r="E10" s="98"/>
      <c r="F10" s="98"/>
      <c r="G10" s="127"/>
      <c r="H10" s="100"/>
      <c r="I10" s="98"/>
    </row>
  </sheetData>
  <sheetProtection/>
  <mergeCells count="2">
    <mergeCell ref="H1:I1"/>
    <mergeCell ref="A3:I3"/>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23.xml><?xml version="1.0" encoding="utf-8"?>
<worksheet xmlns="http://schemas.openxmlformats.org/spreadsheetml/2006/main" xmlns:r="http://schemas.openxmlformats.org/officeDocument/2006/relationships">
  <dimension ref="A1:I14"/>
  <sheetViews>
    <sheetView view="pageBreakPreview" zoomScaleNormal="85" zoomScaleSheetLayoutView="100" zoomScalePageLayoutView="0" workbookViewId="0" topLeftCell="A1">
      <selection activeCell="E10" sqref="E10"/>
    </sheetView>
  </sheetViews>
  <sheetFormatPr defaultColWidth="8.8515625" defaultRowHeight="12.75"/>
  <cols>
    <col min="1" max="1" width="4.421875" style="4" customWidth="1"/>
    <col min="2" max="2" width="19.421875" style="4" customWidth="1"/>
    <col min="3" max="3" width="100.8515625" style="4" customWidth="1"/>
    <col min="4" max="4" width="13.7109375" style="13" customWidth="1"/>
    <col min="5" max="5" width="19.00390625" style="22" customWidth="1"/>
    <col min="6" max="6" width="19.421875" style="22" customWidth="1"/>
    <col min="7" max="7" width="8.57421875" style="26" customWidth="1"/>
    <col min="8" max="8" width="13.421875" style="13" customWidth="1"/>
    <col min="9" max="9" width="19.421875" style="22" customWidth="1"/>
  </cols>
  <sheetData>
    <row r="1" spans="1:9" ht="12.75">
      <c r="A1" s="70"/>
      <c r="B1" s="70"/>
      <c r="C1" s="70"/>
      <c r="D1" s="71"/>
      <c r="E1" s="72"/>
      <c r="F1" s="72"/>
      <c r="G1" s="73"/>
      <c r="H1" s="359" t="s">
        <v>525</v>
      </c>
      <c r="I1" s="359"/>
    </row>
    <row r="2" spans="1:9" ht="12.75">
      <c r="A2" s="70"/>
      <c r="B2" s="70"/>
      <c r="C2" s="70"/>
      <c r="D2" s="71"/>
      <c r="E2" s="72"/>
      <c r="F2" s="72"/>
      <c r="G2" s="73"/>
      <c r="H2" s="71"/>
      <c r="I2" s="72"/>
    </row>
    <row r="3" spans="1:9" ht="27" customHeight="1">
      <c r="A3" s="395" t="s">
        <v>526</v>
      </c>
      <c r="B3" s="395"/>
      <c r="C3" s="395"/>
      <c r="D3" s="395"/>
      <c r="E3" s="395"/>
      <c r="F3" s="395"/>
      <c r="G3" s="395"/>
      <c r="H3" s="395"/>
      <c r="I3" s="395"/>
    </row>
    <row r="4" spans="1:9" ht="12.75">
      <c r="A4" s="76" t="s">
        <v>0</v>
      </c>
      <c r="B4" s="76" t="s">
        <v>68</v>
      </c>
      <c r="C4" s="222" t="s">
        <v>472</v>
      </c>
      <c r="D4" s="223" t="s">
        <v>2</v>
      </c>
      <c r="E4" s="224" t="s">
        <v>3</v>
      </c>
      <c r="F4" s="224" t="s">
        <v>4</v>
      </c>
      <c r="G4" s="225" t="s">
        <v>5</v>
      </c>
      <c r="H4" s="223" t="s">
        <v>6</v>
      </c>
      <c r="I4" s="224" t="s">
        <v>7</v>
      </c>
    </row>
    <row r="5" spans="1:9" ht="89.25">
      <c r="A5" s="76"/>
      <c r="B5" s="76"/>
      <c r="C5" s="282" t="s">
        <v>304</v>
      </c>
      <c r="D5" s="223"/>
      <c r="E5" s="224"/>
      <c r="F5" s="224"/>
      <c r="G5" s="225"/>
      <c r="H5" s="223"/>
      <c r="I5" s="283"/>
    </row>
    <row r="6" spans="1:9" ht="12.75">
      <c r="A6" s="80" t="s">
        <v>9</v>
      </c>
      <c r="B6" s="80" t="s">
        <v>73</v>
      </c>
      <c r="C6" s="81" t="s">
        <v>74</v>
      </c>
      <c r="D6" s="80" t="s">
        <v>75</v>
      </c>
      <c r="E6" s="82" t="s">
        <v>76</v>
      </c>
      <c r="F6" s="82" t="s">
        <v>77</v>
      </c>
      <c r="G6" s="83" t="s">
        <v>78</v>
      </c>
      <c r="H6" s="80" t="s">
        <v>79</v>
      </c>
      <c r="I6" s="84" t="s">
        <v>80</v>
      </c>
    </row>
    <row r="7" spans="1:9" ht="30" customHeight="1">
      <c r="A7" s="183" t="s">
        <v>9</v>
      </c>
      <c r="B7" s="260"/>
      <c r="C7" s="183" t="s">
        <v>305</v>
      </c>
      <c r="D7" s="170">
        <v>5</v>
      </c>
      <c r="E7" s="284">
        <v>0</v>
      </c>
      <c r="F7" s="89">
        <f>D7*E7</f>
        <v>0</v>
      </c>
      <c r="G7" s="191">
        <v>8</v>
      </c>
      <c r="H7" s="90">
        <f>F7*G7%</f>
        <v>0</v>
      </c>
      <c r="I7" s="89">
        <f>F7+H7</f>
        <v>0</v>
      </c>
    </row>
    <row r="8" spans="1:9" ht="30" customHeight="1">
      <c r="A8" s="183" t="s">
        <v>73</v>
      </c>
      <c r="B8" s="260"/>
      <c r="C8" s="183" t="s">
        <v>306</v>
      </c>
      <c r="D8" s="170">
        <v>20</v>
      </c>
      <c r="E8" s="284">
        <v>0</v>
      </c>
      <c r="F8" s="89">
        <f>D8*E8</f>
        <v>0</v>
      </c>
      <c r="G8" s="191">
        <v>8</v>
      </c>
      <c r="H8" s="90">
        <f>F8*G8%</f>
        <v>0</v>
      </c>
      <c r="I8" s="89">
        <f>F8+H8</f>
        <v>0</v>
      </c>
    </row>
    <row r="9" spans="1:9" ht="30" customHeight="1">
      <c r="A9" s="183" t="s">
        <v>74</v>
      </c>
      <c r="B9" s="183"/>
      <c r="C9" s="183" t="s">
        <v>307</v>
      </c>
      <c r="D9" s="170">
        <v>10</v>
      </c>
      <c r="E9" s="284">
        <v>0</v>
      </c>
      <c r="F9" s="89">
        <f>D9*E9</f>
        <v>0</v>
      </c>
      <c r="G9" s="191">
        <v>8</v>
      </c>
      <c r="H9" s="90">
        <f>F9*G9%</f>
        <v>0</v>
      </c>
      <c r="I9" s="89">
        <f>F9+H9</f>
        <v>0</v>
      </c>
    </row>
    <row r="10" spans="1:9" ht="30" customHeight="1">
      <c r="A10" s="183" t="s">
        <v>75</v>
      </c>
      <c r="B10" s="183"/>
      <c r="C10" s="183" t="s">
        <v>308</v>
      </c>
      <c r="D10" s="170">
        <v>1</v>
      </c>
      <c r="E10" s="284">
        <v>0</v>
      </c>
      <c r="F10" s="89">
        <f>D10*E10</f>
        <v>0</v>
      </c>
      <c r="G10" s="191">
        <v>8</v>
      </c>
      <c r="H10" s="90">
        <f>F10*G10%</f>
        <v>0</v>
      </c>
      <c r="I10" s="89">
        <f>F10+H10</f>
        <v>0</v>
      </c>
    </row>
    <row r="11" spans="1:9" ht="30" customHeight="1">
      <c r="A11" s="183" t="s">
        <v>76</v>
      </c>
      <c r="B11" s="183"/>
      <c r="C11" s="183" t="s">
        <v>309</v>
      </c>
      <c r="D11" s="170">
        <v>35</v>
      </c>
      <c r="E11" s="230">
        <v>0</v>
      </c>
      <c r="F11" s="89">
        <f>D11*E11</f>
        <v>0</v>
      </c>
      <c r="G11" s="191">
        <v>8</v>
      </c>
      <c r="H11" s="90">
        <f>F11*G11%</f>
        <v>0</v>
      </c>
      <c r="I11" s="89">
        <f>F11+H11</f>
        <v>0</v>
      </c>
    </row>
    <row r="12" spans="1:9" ht="30" customHeight="1">
      <c r="A12" s="95"/>
      <c r="B12" s="138"/>
      <c r="C12" s="165"/>
      <c r="D12" s="97"/>
      <c r="E12" s="159" t="s">
        <v>107</v>
      </c>
      <c r="F12" s="159">
        <f>+SUM(F7:F11)</f>
        <v>0</v>
      </c>
      <c r="G12" s="160"/>
      <c r="H12" s="161">
        <f>SUM(H7:H11)</f>
        <v>0</v>
      </c>
      <c r="I12" s="159">
        <f>SUM(I7:I11)</f>
        <v>0</v>
      </c>
    </row>
    <row r="13" spans="1:9" ht="30" customHeight="1">
      <c r="A13" s="95"/>
      <c r="B13" s="138"/>
      <c r="C13" s="165"/>
      <c r="D13" s="97"/>
      <c r="E13" s="98"/>
      <c r="F13" s="98"/>
      <c r="G13" s="127"/>
      <c r="H13" s="100"/>
      <c r="I13" s="98"/>
    </row>
    <row r="14" spans="1:9" ht="12.75">
      <c r="A14" s="220"/>
      <c r="B14" s="396" t="s">
        <v>412</v>
      </c>
      <c r="C14" s="396"/>
      <c r="D14" s="396"/>
      <c r="E14" s="240"/>
      <c r="F14" s="240"/>
      <c r="G14" s="278"/>
      <c r="H14" s="239"/>
      <c r="I14" s="240"/>
    </row>
  </sheetData>
  <sheetProtection/>
  <mergeCells count="3">
    <mergeCell ref="H1:I1"/>
    <mergeCell ref="A3:I3"/>
    <mergeCell ref="B14:D14"/>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24.xml><?xml version="1.0" encoding="utf-8"?>
<worksheet xmlns="http://schemas.openxmlformats.org/spreadsheetml/2006/main" xmlns:r="http://schemas.openxmlformats.org/officeDocument/2006/relationships">
  <dimension ref="A1:I11"/>
  <sheetViews>
    <sheetView view="pageBreakPreview" zoomScaleNormal="85" zoomScaleSheetLayoutView="100" zoomScalePageLayoutView="0" workbookViewId="0" topLeftCell="A1">
      <selection activeCell="I20" sqref="I20"/>
    </sheetView>
  </sheetViews>
  <sheetFormatPr defaultColWidth="8.8515625" defaultRowHeight="12.75"/>
  <cols>
    <col min="1" max="1" width="4.421875" style="4" customWidth="1"/>
    <col min="2" max="2" width="19.421875" style="4" customWidth="1"/>
    <col min="3" max="3" width="100.8515625" style="4" customWidth="1"/>
    <col min="4" max="4" width="11.8515625" style="13" customWidth="1"/>
    <col min="5" max="5" width="16.140625" style="22" customWidth="1"/>
    <col min="6" max="6" width="18.8515625" style="22" customWidth="1"/>
    <col min="7" max="7" width="11.421875" style="26" customWidth="1"/>
    <col min="8" max="8" width="13.421875" style="13" customWidth="1"/>
    <col min="9" max="9" width="20.28125" style="22" customWidth="1"/>
  </cols>
  <sheetData>
    <row r="1" spans="1:9" ht="12.75">
      <c r="A1" s="70"/>
      <c r="B1" s="70"/>
      <c r="C1" s="70"/>
      <c r="D1" s="71"/>
      <c r="E1" s="72"/>
      <c r="F1" s="72"/>
      <c r="G1" s="73"/>
      <c r="H1" s="359" t="s">
        <v>530</v>
      </c>
      <c r="I1" s="359"/>
    </row>
    <row r="2" spans="1:9" ht="12.75">
      <c r="A2" s="70"/>
      <c r="B2" s="70"/>
      <c r="C2" s="70"/>
      <c r="D2" s="71"/>
      <c r="E2" s="72"/>
      <c r="F2" s="72"/>
      <c r="G2" s="73"/>
      <c r="H2" s="71"/>
      <c r="I2" s="72"/>
    </row>
    <row r="3" spans="1:9" ht="24.75" customHeight="1">
      <c r="A3" s="395" t="s">
        <v>529</v>
      </c>
      <c r="B3" s="395"/>
      <c r="C3" s="395"/>
      <c r="D3" s="395"/>
      <c r="E3" s="395"/>
      <c r="F3" s="395"/>
      <c r="G3" s="395"/>
      <c r="H3" s="395"/>
      <c r="I3" s="395"/>
    </row>
    <row r="4" spans="1:9" ht="12.75">
      <c r="A4" s="76" t="s">
        <v>0</v>
      </c>
      <c r="B4" s="76" t="s">
        <v>68</v>
      </c>
      <c r="C4" s="285" t="s">
        <v>472</v>
      </c>
      <c r="D4" s="223" t="s">
        <v>2</v>
      </c>
      <c r="E4" s="224" t="s">
        <v>3</v>
      </c>
      <c r="F4" s="224" t="s">
        <v>4</v>
      </c>
      <c r="G4" s="225" t="s">
        <v>5</v>
      </c>
      <c r="H4" s="223" t="s">
        <v>6</v>
      </c>
      <c r="I4" s="224" t="s">
        <v>7</v>
      </c>
    </row>
    <row r="5" spans="1:9" ht="12.75">
      <c r="A5" s="80" t="s">
        <v>9</v>
      </c>
      <c r="B5" s="80" t="s">
        <v>73</v>
      </c>
      <c r="C5" s="81" t="s">
        <v>74</v>
      </c>
      <c r="D5" s="80" t="s">
        <v>75</v>
      </c>
      <c r="E5" s="82" t="s">
        <v>76</v>
      </c>
      <c r="F5" s="82" t="s">
        <v>77</v>
      </c>
      <c r="G5" s="83" t="s">
        <v>78</v>
      </c>
      <c r="H5" s="80" t="s">
        <v>79</v>
      </c>
      <c r="I5" s="84" t="s">
        <v>80</v>
      </c>
    </row>
    <row r="6" spans="1:9" ht="69" customHeight="1">
      <c r="A6" s="183" t="s">
        <v>9</v>
      </c>
      <c r="B6" s="260"/>
      <c r="C6" s="286" t="s">
        <v>400</v>
      </c>
      <c r="D6" s="261">
        <v>15</v>
      </c>
      <c r="E6" s="230">
        <v>0</v>
      </c>
      <c r="F6" s="89">
        <f>D6*E6</f>
        <v>0</v>
      </c>
      <c r="G6" s="191">
        <v>8</v>
      </c>
      <c r="H6" s="90">
        <f>F6*G6%</f>
        <v>0</v>
      </c>
      <c r="I6" s="89">
        <f>F6+H6</f>
        <v>0</v>
      </c>
    </row>
    <row r="7" spans="1:9" ht="60.75" customHeight="1">
      <c r="A7" s="183" t="s">
        <v>73</v>
      </c>
      <c r="B7" s="260"/>
      <c r="C7" s="286" t="s">
        <v>527</v>
      </c>
      <c r="D7" s="261">
        <v>5</v>
      </c>
      <c r="E7" s="230">
        <v>0</v>
      </c>
      <c r="F7" s="89">
        <f>D7*E7</f>
        <v>0</v>
      </c>
      <c r="G7" s="191">
        <v>8</v>
      </c>
      <c r="H7" s="90">
        <f>F7*G7%</f>
        <v>0</v>
      </c>
      <c r="I7" s="89">
        <f>F7+H7</f>
        <v>0</v>
      </c>
    </row>
    <row r="8" spans="1:9" ht="67.5" customHeight="1">
      <c r="A8" s="183" t="s">
        <v>74</v>
      </c>
      <c r="B8" s="183"/>
      <c r="C8" s="287" t="s">
        <v>528</v>
      </c>
      <c r="D8" s="170">
        <v>1</v>
      </c>
      <c r="E8" s="230">
        <v>0</v>
      </c>
      <c r="F8" s="89">
        <f>D8*E8</f>
        <v>0</v>
      </c>
      <c r="G8" s="191">
        <v>8</v>
      </c>
      <c r="H8" s="90">
        <f>F8*G8%</f>
        <v>0</v>
      </c>
      <c r="I8" s="89">
        <f>F8+H8</f>
        <v>0</v>
      </c>
    </row>
    <row r="9" spans="1:9" ht="64.5" customHeight="1">
      <c r="A9" s="183" t="s">
        <v>75</v>
      </c>
      <c r="B9" s="183"/>
      <c r="C9" s="287" t="s">
        <v>401</v>
      </c>
      <c r="D9" s="170">
        <v>1</v>
      </c>
      <c r="E9" s="230">
        <v>0</v>
      </c>
      <c r="F9" s="89">
        <f>D9*E9</f>
        <v>0</v>
      </c>
      <c r="G9" s="191">
        <v>8</v>
      </c>
      <c r="H9" s="90">
        <f>F9*G9%</f>
        <v>0</v>
      </c>
      <c r="I9" s="89">
        <f>F9+H9</f>
        <v>0</v>
      </c>
    </row>
    <row r="10" spans="1:9" ht="23.25" customHeight="1">
      <c r="A10" s="95"/>
      <c r="B10" s="138"/>
      <c r="C10" s="165"/>
      <c r="D10" s="97"/>
      <c r="E10" s="159" t="s">
        <v>107</v>
      </c>
      <c r="F10" s="159">
        <f>+SUM(F6:F9)</f>
        <v>0</v>
      </c>
      <c r="G10" s="160"/>
      <c r="H10" s="161">
        <f>SUM(H6:H9)</f>
        <v>0</v>
      </c>
      <c r="I10" s="159">
        <f>SUM(I6:I9)</f>
        <v>0</v>
      </c>
    </row>
    <row r="11" spans="1:9" ht="19.5" customHeight="1">
      <c r="A11" s="220"/>
      <c r="B11" s="396" t="s">
        <v>413</v>
      </c>
      <c r="C11" s="396"/>
      <c r="D11" s="396"/>
      <c r="E11" s="240"/>
      <c r="F11" s="240"/>
      <c r="G11" s="278"/>
      <c r="H11" s="239"/>
      <c r="I11" s="240"/>
    </row>
  </sheetData>
  <sheetProtection/>
  <mergeCells count="3">
    <mergeCell ref="H1:I1"/>
    <mergeCell ref="A3:I3"/>
    <mergeCell ref="B11:D11"/>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25.xml><?xml version="1.0" encoding="utf-8"?>
<worksheet xmlns="http://schemas.openxmlformats.org/spreadsheetml/2006/main" xmlns:r="http://schemas.openxmlformats.org/officeDocument/2006/relationships">
  <dimension ref="A1:I13"/>
  <sheetViews>
    <sheetView view="pageBreakPreview" zoomScaleNormal="85" zoomScaleSheetLayoutView="100" zoomScalePageLayoutView="0" workbookViewId="0" topLeftCell="C1">
      <selection activeCell="C9" sqref="A9:IV9"/>
    </sheetView>
  </sheetViews>
  <sheetFormatPr defaultColWidth="8.8515625" defaultRowHeight="12.75"/>
  <cols>
    <col min="1" max="1" width="4.421875" style="4" customWidth="1"/>
    <col min="2" max="2" width="19.421875" style="4" customWidth="1"/>
    <col min="3" max="3" width="100.8515625" style="4" customWidth="1"/>
    <col min="4" max="4" width="11.7109375" style="13" customWidth="1"/>
    <col min="5" max="5" width="16.421875" style="22" customWidth="1"/>
    <col min="6" max="6" width="22.28125" style="22" customWidth="1"/>
    <col min="7" max="7" width="11.421875" style="26" customWidth="1"/>
    <col min="8" max="8" width="13.421875" style="13" customWidth="1"/>
    <col min="9" max="9" width="19.28125" style="22" customWidth="1"/>
  </cols>
  <sheetData>
    <row r="1" spans="8:9" ht="12.75">
      <c r="H1" s="359" t="s">
        <v>531</v>
      </c>
      <c r="I1" s="359"/>
    </row>
    <row r="2" spans="1:9" ht="12.75">
      <c r="A2" s="70"/>
      <c r="B2" s="70"/>
      <c r="C2" s="70"/>
      <c r="D2" s="71"/>
      <c r="E2" s="72"/>
      <c r="F2" s="72"/>
      <c r="G2" s="73"/>
      <c r="H2" s="71"/>
      <c r="I2" s="72"/>
    </row>
    <row r="3" spans="1:9" s="62" customFormat="1" ht="24.75" customHeight="1">
      <c r="A3" s="382" t="s">
        <v>532</v>
      </c>
      <c r="B3" s="383"/>
      <c r="C3" s="383"/>
      <c r="D3" s="383"/>
      <c r="E3" s="383"/>
      <c r="F3" s="383"/>
      <c r="G3" s="383"/>
      <c r="H3" s="383"/>
      <c r="I3" s="384"/>
    </row>
    <row r="4" spans="1:9" ht="12.75">
      <c r="A4" s="288" t="s">
        <v>0</v>
      </c>
      <c r="B4" s="288" t="s">
        <v>68</v>
      </c>
      <c r="C4" s="289" t="s">
        <v>472</v>
      </c>
      <c r="D4" s="290" t="s">
        <v>2</v>
      </c>
      <c r="E4" s="291" t="s">
        <v>3</v>
      </c>
      <c r="F4" s="291" t="s">
        <v>4</v>
      </c>
      <c r="G4" s="292" t="s">
        <v>5</v>
      </c>
      <c r="H4" s="290" t="s">
        <v>6</v>
      </c>
      <c r="I4" s="291" t="s">
        <v>7</v>
      </c>
    </row>
    <row r="5" spans="1:9" ht="12.75">
      <c r="A5" s="80" t="s">
        <v>9</v>
      </c>
      <c r="B5" s="80" t="s">
        <v>73</v>
      </c>
      <c r="C5" s="81" t="s">
        <v>74</v>
      </c>
      <c r="D5" s="80" t="s">
        <v>75</v>
      </c>
      <c r="E5" s="82" t="s">
        <v>76</v>
      </c>
      <c r="F5" s="82" t="s">
        <v>77</v>
      </c>
      <c r="G5" s="83" t="s">
        <v>78</v>
      </c>
      <c r="H5" s="80" t="s">
        <v>79</v>
      </c>
      <c r="I5" s="84" t="s">
        <v>80</v>
      </c>
    </row>
    <row r="6" spans="1:9" ht="76.5">
      <c r="A6" s="183" t="s">
        <v>9</v>
      </c>
      <c r="B6" s="260"/>
      <c r="C6" s="287" t="s">
        <v>403</v>
      </c>
      <c r="D6" s="261">
        <v>20</v>
      </c>
      <c r="E6" s="230">
        <v>0</v>
      </c>
      <c r="F6" s="89">
        <f>D6*E6</f>
        <v>0</v>
      </c>
      <c r="G6" s="191">
        <v>8</v>
      </c>
      <c r="H6" s="90">
        <f>F6*G6%</f>
        <v>0</v>
      </c>
      <c r="I6" s="89">
        <f>F6+H6</f>
        <v>0</v>
      </c>
    </row>
    <row r="7" spans="1:9" ht="27" customHeight="1">
      <c r="A7" s="183" t="s">
        <v>73</v>
      </c>
      <c r="B7" s="260"/>
      <c r="C7" s="293" t="s">
        <v>402</v>
      </c>
      <c r="D7" s="261">
        <v>1</v>
      </c>
      <c r="E7" s="230">
        <v>0</v>
      </c>
      <c r="F7" s="89">
        <f>D7*E7</f>
        <v>0</v>
      </c>
      <c r="G7" s="191">
        <v>8</v>
      </c>
      <c r="H7" s="90">
        <f>F7*G7%</f>
        <v>0</v>
      </c>
      <c r="I7" s="89">
        <f>F7+H7</f>
        <v>0</v>
      </c>
    </row>
    <row r="8" spans="1:9" ht="24">
      <c r="A8" s="183" t="s">
        <v>74</v>
      </c>
      <c r="B8" s="260"/>
      <c r="C8" s="294" t="s">
        <v>404</v>
      </c>
      <c r="D8" s="261">
        <v>20</v>
      </c>
      <c r="E8" s="230">
        <v>0</v>
      </c>
      <c r="F8" s="89">
        <f>D8*E8</f>
        <v>0</v>
      </c>
      <c r="G8" s="191">
        <v>8</v>
      </c>
      <c r="H8" s="90">
        <f>F8*G8%</f>
        <v>0</v>
      </c>
      <c r="I8" s="89">
        <f>F8+H8</f>
        <v>0</v>
      </c>
    </row>
    <row r="9" spans="1:9" s="308" customFormat="1" ht="12.75">
      <c r="A9" s="312" t="s">
        <v>75</v>
      </c>
      <c r="B9" s="315"/>
      <c r="C9" s="316" t="s">
        <v>576</v>
      </c>
      <c r="D9" s="317">
        <v>20</v>
      </c>
      <c r="E9" s="313">
        <v>0</v>
      </c>
      <c r="F9" s="310">
        <f>D9*E9</f>
        <v>0</v>
      </c>
      <c r="G9" s="314">
        <v>8</v>
      </c>
      <c r="H9" s="309">
        <f>F9*G9%</f>
        <v>0</v>
      </c>
      <c r="I9" s="310">
        <f>F9+H9</f>
        <v>0</v>
      </c>
    </row>
    <row r="10" spans="1:9" ht="24">
      <c r="A10" s="183" t="s">
        <v>76</v>
      </c>
      <c r="B10" s="183"/>
      <c r="C10" s="294" t="s">
        <v>405</v>
      </c>
      <c r="D10" s="170">
        <v>20</v>
      </c>
      <c r="E10" s="230">
        <v>0</v>
      </c>
      <c r="F10" s="89">
        <f>D10*E10</f>
        <v>0</v>
      </c>
      <c r="G10" s="191">
        <v>8</v>
      </c>
      <c r="H10" s="90">
        <f>F10*G10%</f>
        <v>0</v>
      </c>
      <c r="I10" s="89">
        <f>F10+H10</f>
        <v>0</v>
      </c>
    </row>
    <row r="11" spans="1:9" ht="28.5" customHeight="1">
      <c r="A11" s="95"/>
      <c r="B11" s="138"/>
      <c r="C11" s="165"/>
      <c r="D11" s="97"/>
      <c r="E11" s="159" t="s">
        <v>107</v>
      </c>
      <c r="F11" s="159">
        <f>+SUM(F6:F10)</f>
        <v>0</v>
      </c>
      <c r="G11" s="160"/>
      <c r="H11" s="161">
        <f>SUM(H6:H10)</f>
        <v>0</v>
      </c>
      <c r="I11" s="159">
        <f>SUM(I6:I10)</f>
        <v>0</v>
      </c>
    </row>
    <row r="12" spans="1:9" ht="15">
      <c r="A12" s="95"/>
      <c r="B12" s="138"/>
      <c r="C12" s="165"/>
      <c r="D12" s="97"/>
      <c r="E12" s="98"/>
      <c r="F12" s="98"/>
      <c r="G12" s="127"/>
      <c r="H12" s="100"/>
      <c r="I12" s="98"/>
    </row>
    <row r="13" spans="1:9" ht="12.75">
      <c r="A13" s="95"/>
      <c r="B13" s="234"/>
      <c r="C13" s="235" t="s">
        <v>414</v>
      </c>
      <c r="D13" s="97"/>
      <c r="E13" s="98"/>
      <c r="F13" s="98"/>
      <c r="G13" s="127"/>
      <c r="H13" s="100"/>
      <c r="I13" s="98"/>
    </row>
  </sheetData>
  <sheetProtection/>
  <mergeCells count="2">
    <mergeCell ref="H1:I1"/>
    <mergeCell ref="A3:I3"/>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26.xml><?xml version="1.0" encoding="utf-8"?>
<worksheet xmlns="http://schemas.openxmlformats.org/spreadsheetml/2006/main" xmlns:r="http://schemas.openxmlformats.org/officeDocument/2006/relationships">
  <dimension ref="A1:I37"/>
  <sheetViews>
    <sheetView view="pageBreakPreview" zoomScaleNormal="85" zoomScaleSheetLayoutView="100" zoomScalePageLayoutView="0" workbookViewId="0" topLeftCell="A26">
      <selection activeCell="G44" sqref="G44"/>
    </sheetView>
  </sheetViews>
  <sheetFormatPr defaultColWidth="11.421875" defaultRowHeight="12.75"/>
  <cols>
    <col min="1" max="1" width="4.421875" style="4" customWidth="1"/>
    <col min="2" max="2" width="19.421875" style="4" customWidth="1"/>
    <col min="3" max="3" width="100.8515625" style="4" customWidth="1"/>
    <col min="4" max="4" width="12.28125" style="13" customWidth="1"/>
    <col min="5" max="5" width="19.00390625" style="22" customWidth="1"/>
    <col min="6" max="6" width="18.7109375" style="22" customWidth="1"/>
    <col min="7" max="7" width="9.421875" style="26" customWidth="1"/>
    <col min="8" max="8" width="13.421875" style="13" customWidth="1"/>
    <col min="9" max="9" width="18.8515625" style="22" customWidth="1"/>
  </cols>
  <sheetData>
    <row r="1" spans="1:9" ht="12.75">
      <c r="A1" s="70"/>
      <c r="B1" s="70"/>
      <c r="C1" s="70"/>
      <c r="D1" s="71"/>
      <c r="E1" s="72"/>
      <c r="F1" s="72"/>
      <c r="G1" s="73"/>
      <c r="H1" s="359" t="s">
        <v>533</v>
      </c>
      <c r="I1" s="359"/>
    </row>
    <row r="2" spans="1:9" ht="12.75">
      <c r="A2" s="70"/>
      <c r="B2" s="70"/>
      <c r="C2" s="70"/>
      <c r="D2" s="71"/>
      <c r="E2" s="72"/>
      <c r="F2" s="72"/>
      <c r="G2" s="73"/>
      <c r="H2" s="71"/>
      <c r="I2" s="72"/>
    </row>
    <row r="3" spans="1:9" ht="27" customHeight="1">
      <c r="A3" s="382" t="s">
        <v>534</v>
      </c>
      <c r="B3" s="383"/>
      <c r="C3" s="383"/>
      <c r="D3" s="383"/>
      <c r="E3" s="383"/>
      <c r="F3" s="383"/>
      <c r="G3" s="383"/>
      <c r="H3" s="383"/>
      <c r="I3" s="384"/>
    </row>
    <row r="4" spans="1:9" ht="39.75" customHeight="1">
      <c r="A4" s="397" t="s">
        <v>535</v>
      </c>
      <c r="B4" s="398"/>
      <c r="C4" s="398"/>
      <c r="D4" s="398"/>
      <c r="E4" s="398"/>
      <c r="F4" s="398"/>
      <c r="G4" s="398"/>
      <c r="H4" s="398"/>
      <c r="I4" s="399"/>
    </row>
    <row r="5" spans="1:9" ht="12.75">
      <c r="A5" s="76" t="s">
        <v>0</v>
      </c>
      <c r="B5" s="76" t="s">
        <v>68</v>
      </c>
      <c r="C5" s="222" t="s">
        <v>472</v>
      </c>
      <c r="D5" s="223" t="s">
        <v>2</v>
      </c>
      <c r="E5" s="224" t="s">
        <v>3</v>
      </c>
      <c r="F5" s="224" t="s">
        <v>4</v>
      </c>
      <c r="G5" s="225" t="s">
        <v>5</v>
      </c>
      <c r="H5" s="223" t="s">
        <v>6</v>
      </c>
      <c r="I5" s="224" t="s">
        <v>7</v>
      </c>
    </row>
    <row r="6" spans="1:9" ht="12.75">
      <c r="A6" s="80" t="s">
        <v>9</v>
      </c>
      <c r="B6" s="80" t="s">
        <v>73</v>
      </c>
      <c r="C6" s="81" t="s">
        <v>74</v>
      </c>
      <c r="D6" s="80" t="s">
        <v>75</v>
      </c>
      <c r="E6" s="82" t="s">
        <v>76</v>
      </c>
      <c r="F6" s="82" t="s">
        <v>77</v>
      </c>
      <c r="G6" s="83" t="s">
        <v>78</v>
      </c>
      <c r="H6" s="80" t="s">
        <v>79</v>
      </c>
      <c r="I6" s="84" t="s">
        <v>80</v>
      </c>
    </row>
    <row r="7" spans="1:9" ht="45">
      <c r="A7" s="183" t="s">
        <v>9</v>
      </c>
      <c r="B7" s="183"/>
      <c r="C7" s="298" t="s">
        <v>418</v>
      </c>
      <c r="D7" s="170">
        <v>10</v>
      </c>
      <c r="E7" s="230">
        <v>0</v>
      </c>
      <c r="F7" s="89">
        <f aca="true" t="shared" si="0" ref="F7:F34">D7*E7</f>
        <v>0</v>
      </c>
      <c r="G7" s="191">
        <v>8</v>
      </c>
      <c r="H7" s="90">
        <f aca="true" t="shared" si="1" ref="H7:H34">F7*G7%</f>
        <v>0</v>
      </c>
      <c r="I7" s="89">
        <f aca="true" t="shared" si="2" ref="I7:I34">F7+H7</f>
        <v>0</v>
      </c>
    </row>
    <row r="8" spans="1:9" ht="30" customHeight="1">
      <c r="A8" s="183" t="s">
        <v>73</v>
      </c>
      <c r="B8" s="183"/>
      <c r="C8" s="298" t="s">
        <v>419</v>
      </c>
      <c r="D8" s="170">
        <v>20</v>
      </c>
      <c r="E8" s="230">
        <v>0</v>
      </c>
      <c r="F8" s="89">
        <f t="shared" si="0"/>
        <v>0</v>
      </c>
      <c r="G8" s="191">
        <v>8</v>
      </c>
      <c r="H8" s="90">
        <f t="shared" si="1"/>
        <v>0</v>
      </c>
      <c r="I8" s="89">
        <f t="shared" si="2"/>
        <v>0</v>
      </c>
    </row>
    <row r="9" spans="1:9" ht="30" customHeight="1">
      <c r="A9" s="183" t="s">
        <v>74</v>
      </c>
      <c r="B9" s="183"/>
      <c r="C9" s="298" t="s">
        <v>420</v>
      </c>
      <c r="D9" s="170">
        <v>10</v>
      </c>
      <c r="E9" s="230">
        <v>0</v>
      </c>
      <c r="F9" s="89">
        <f t="shared" si="0"/>
        <v>0</v>
      </c>
      <c r="G9" s="191">
        <v>8</v>
      </c>
      <c r="H9" s="90">
        <f t="shared" si="1"/>
        <v>0</v>
      </c>
      <c r="I9" s="89">
        <f t="shared" si="2"/>
        <v>0</v>
      </c>
    </row>
    <row r="10" spans="1:9" ht="30" customHeight="1">
      <c r="A10" s="183" t="s">
        <v>75</v>
      </c>
      <c r="B10" s="183"/>
      <c r="C10" s="298" t="s">
        <v>421</v>
      </c>
      <c r="D10" s="170">
        <v>10</v>
      </c>
      <c r="E10" s="230">
        <v>0</v>
      </c>
      <c r="F10" s="89">
        <f t="shared" si="0"/>
        <v>0</v>
      </c>
      <c r="G10" s="191">
        <v>8</v>
      </c>
      <c r="H10" s="90">
        <f t="shared" si="1"/>
        <v>0</v>
      </c>
      <c r="I10" s="89">
        <f t="shared" si="2"/>
        <v>0</v>
      </c>
    </row>
    <row r="11" spans="1:9" ht="78.75">
      <c r="A11" s="183" t="s">
        <v>76</v>
      </c>
      <c r="B11" s="183"/>
      <c r="C11" s="298" t="s">
        <v>422</v>
      </c>
      <c r="D11" s="170">
        <v>10</v>
      </c>
      <c r="E11" s="230">
        <v>0</v>
      </c>
      <c r="F11" s="89">
        <f t="shared" si="0"/>
        <v>0</v>
      </c>
      <c r="G11" s="191">
        <v>8</v>
      </c>
      <c r="H11" s="90">
        <f t="shared" si="1"/>
        <v>0</v>
      </c>
      <c r="I11" s="89">
        <f t="shared" si="2"/>
        <v>0</v>
      </c>
    </row>
    <row r="12" spans="1:9" ht="22.5">
      <c r="A12" s="183" t="s">
        <v>86</v>
      </c>
      <c r="B12" s="183"/>
      <c r="C12" s="298" t="s">
        <v>423</v>
      </c>
      <c r="D12" s="170">
        <v>20</v>
      </c>
      <c r="E12" s="230">
        <v>0</v>
      </c>
      <c r="F12" s="89">
        <f t="shared" si="0"/>
        <v>0</v>
      </c>
      <c r="G12" s="191">
        <v>8</v>
      </c>
      <c r="H12" s="90">
        <f t="shared" si="1"/>
        <v>0</v>
      </c>
      <c r="I12" s="230">
        <f t="shared" si="2"/>
        <v>0</v>
      </c>
    </row>
    <row r="13" spans="1:9" ht="33.75">
      <c r="A13" s="183" t="s">
        <v>78</v>
      </c>
      <c r="B13" s="183"/>
      <c r="C13" s="298" t="s">
        <v>424</v>
      </c>
      <c r="D13" s="170">
        <v>20</v>
      </c>
      <c r="E13" s="230">
        <v>0</v>
      </c>
      <c r="F13" s="89">
        <f t="shared" si="0"/>
        <v>0</v>
      </c>
      <c r="G13" s="191">
        <v>8</v>
      </c>
      <c r="H13" s="90">
        <f t="shared" si="1"/>
        <v>0</v>
      </c>
      <c r="I13" s="230">
        <f t="shared" si="2"/>
        <v>0</v>
      </c>
    </row>
    <row r="14" spans="1:9" ht="22.5">
      <c r="A14" s="183" t="s">
        <v>87</v>
      </c>
      <c r="B14" s="183"/>
      <c r="C14" s="298" t="s">
        <v>425</v>
      </c>
      <c r="D14" s="170">
        <v>10</v>
      </c>
      <c r="E14" s="230">
        <v>0</v>
      </c>
      <c r="F14" s="89">
        <f t="shared" si="0"/>
        <v>0</v>
      </c>
      <c r="G14" s="191">
        <v>8</v>
      </c>
      <c r="H14" s="90">
        <f t="shared" si="1"/>
        <v>0</v>
      </c>
      <c r="I14" s="230">
        <f t="shared" si="2"/>
        <v>0</v>
      </c>
    </row>
    <row r="15" spans="1:9" ht="22.5">
      <c r="A15" s="183" t="s">
        <v>88</v>
      </c>
      <c r="B15" s="183"/>
      <c r="C15" s="298" t="s">
        <v>426</v>
      </c>
      <c r="D15" s="170">
        <v>10</v>
      </c>
      <c r="E15" s="230">
        <v>0</v>
      </c>
      <c r="F15" s="89">
        <f t="shared" si="0"/>
        <v>0</v>
      </c>
      <c r="G15" s="191">
        <v>8</v>
      </c>
      <c r="H15" s="90">
        <f t="shared" si="1"/>
        <v>0</v>
      </c>
      <c r="I15" s="230">
        <f t="shared" si="2"/>
        <v>0</v>
      </c>
    </row>
    <row r="16" spans="1:9" ht="56.25">
      <c r="A16" s="183" t="s">
        <v>89</v>
      </c>
      <c r="B16" s="183"/>
      <c r="C16" s="298" t="s">
        <v>427</v>
      </c>
      <c r="D16" s="170">
        <v>10</v>
      </c>
      <c r="E16" s="230">
        <v>0</v>
      </c>
      <c r="F16" s="89">
        <f t="shared" si="0"/>
        <v>0</v>
      </c>
      <c r="G16" s="191">
        <v>8</v>
      </c>
      <c r="H16" s="90">
        <f t="shared" si="1"/>
        <v>0</v>
      </c>
      <c r="I16" s="230">
        <f t="shared" si="2"/>
        <v>0</v>
      </c>
    </row>
    <row r="17" spans="1:9" ht="30" customHeight="1">
      <c r="A17" s="183" t="s">
        <v>90</v>
      </c>
      <c r="B17" s="183"/>
      <c r="C17" s="298" t="s">
        <v>428</v>
      </c>
      <c r="D17" s="170">
        <v>1</v>
      </c>
      <c r="E17" s="230">
        <v>0</v>
      </c>
      <c r="F17" s="89">
        <f t="shared" si="0"/>
        <v>0</v>
      </c>
      <c r="G17" s="191">
        <v>8</v>
      </c>
      <c r="H17" s="90">
        <f t="shared" si="1"/>
        <v>0</v>
      </c>
      <c r="I17" s="230">
        <f t="shared" si="2"/>
        <v>0</v>
      </c>
    </row>
    <row r="18" spans="1:9" ht="33.75">
      <c r="A18" s="183" t="s">
        <v>91</v>
      </c>
      <c r="B18" s="183"/>
      <c r="C18" s="298" t="s">
        <v>429</v>
      </c>
      <c r="D18" s="170">
        <v>10</v>
      </c>
      <c r="E18" s="230">
        <v>0</v>
      </c>
      <c r="F18" s="89">
        <f t="shared" si="0"/>
        <v>0</v>
      </c>
      <c r="G18" s="191">
        <v>8</v>
      </c>
      <c r="H18" s="90">
        <f t="shared" si="1"/>
        <v>0</v>
      </c>
      <c r="I18" s="230">
        <f t="shared" si="2"/>
        <v>0</v>
      </c>
    </row>
    <row r="19" spans="1:9" ht="33.75">
      <c r="A19" s="183" t="s">
        <v>92</v>
      </c>
      <c r="B19" s="183"/>
      <c r="C19" s="298" t="s">
        <v>430</v>
      </c>
      <c r="D19" s="170">
        <v>10</v>
      </c>
      <c r="E19" s="230">
        <v>0</v>
      </c>
      <c r="F19" s="89">
        <f t="shared" si="0"/>
        <v>0</v>
      </c>
      <c r="G19" s="191">
        <v>8</v>
      </c>
      <c r="H19" s="90">
        <f t="shared" si="1"/>
        <v>0</v>
      </c>
      <c r="I19" s="230">
        <f t="shared" si="2"/>
        <v>0</v>
      </c>
    </row>
    <row r="20" spans="1:9" ht="24.75" customHeight="1">
      <c r="A20" s="183" t="s">
        <v>93</v>
      </c>
      <c r="B20" s="183"/>
      <c r="C20" s="298" t="s">
        <v>431</v>
      </c>
      <c r="D20" s="170">
        <v>10</v>
      </c>
      <c r="E20" s="230">
        <v>0</v>
      </c>
      <c r="F20" s="89">
        <f t="shared" si="0"/>
        <v>0</v>
      </c>
      <c r="G20" s="191">
        <v>8</v>
      </c>
      <c r="H20" s="90">
        <f t="shared" si="1"/>
        <v>0</v>
      </c>
      <c r="I20" s="230">
        <f t="shared" si="2"/>
        <v>0</v>
      </c>
    </row>
    <row r="21" spans="1:9" ht="25.5" customHeight="1">
      <c r="A21" s="183" t="s">
        <v>94</v>
      </c>
      <c r="B21" s="183"/>
      <c r="C21" s="298" t="s">
        <v>432</v>
      </c>
      <c r="D21" s="170">
        <v>10</v>
      </c>
      <c r="E21" s="230">
        <v>0</v>
      </c>
      <c r="F21" s="89">
        <f t="shared" si="0"/>
        <v>0</v>
      </c>
      <c r="G21" s="191">
        <v>8</v>
      </c>
      <c r="H21" s="90">
        <f t="shared" si="1"/>
        <v>0</v>
      </c>
      <c r="I21" s="230">
        <f t="shared" si="2"/>
        <v>0</v>
      </c>
    </row>
    <row r="22" spans="1:9" ht="119.25" customHeight="1">
      <c r="A22" s="183" t="s">
        <v>95</v>
      </c>
      <c r="B22" s="183"/>
      <c r="C22" s="299" t="s">
        <v>538</v>
      </c>
      <c r="D22" s="170">
        <v>50</v>
      </c>
      <c r="E22" s="230">
        <v>0</v>
      </c>
      <c r="F22" s="89">
        <f t="shared" si="0"/>
        <v>0</v>
      </c>
      <c r="G22" s="191">
        <v>8</v>
      </c>
      <c r="H22" s="90">
        <f t="shared" si="1"/>
        <v>0</v>
      </c>
      <c r="I22" s="230">
        <f t="shared" si="2"/>
        <v>0</v>
      </c>
    </row>
    <row r="23" spans="1:9" ht="124.5" customHeight="1">
      <c r="A23" s="183" t="s">
        <v>96</v>
      </c>
      <c r="B23" s="183"/>
      <c r="C23" s="299" t="s">
        <v>539</v>
      </c>
      <c r="D23" s="170">
        <v>10</v>
      </c>
      <c r="E23" s="230">
        <v>0</v>
      </c>
      <c r="F23" s="89">
        <f t="shared" si="0"/>
        <v>0</v>
      </c>
      <c r="G23" s="191">
        <v>8</v>
      </c>
      <c r="H23" s="90">
        <f t="shared" si="1"/>
        <v>0</v>
      </c>
      <c r="I23" s="230">
        <f t="shared" si="2"/>
        <v>0</v>
      </c>
    </row>
    <row r="24" spans="1:9" ht="30" customHeight="1">
      <c r="A24" s="183" t="s">
        <v>97</v>
      </c>
      <c r="B24" s="183"/>
      <c r="C24" s="299" t="s">
        <v>433</v>
      </c>
      <c r="D24" s="170">
        <v>50</v>
      </c>
      <c r="E24" s="230">
        <v>0</v>
      </c>
      <c r="F24" s="89">
        <f t="shared" si="0"/>
        <v>0</v>
      </c>
      <c r="G24" s="191">
        <v>8</v>
      </c>
      <c r="H24" s="90">
        <f t="shared" si="1"/>
        <v>0</v>
      </c>
      <c r="I24" s="230">
        <f t="shared" si="2"/>
        <v>0</v>
      </c>
    </row>
    <row r="25" spans="1:9" ht="30" customHeight="1">
      <c r="A25" s="183" t="s">
        <v>98</v>
      </c>
      <c r="B25" s="183"/>
      <c r="C25" s="299" t="s">
        <v>434</v>
      </c>
      <c r="D25" s="170">
        <v>10</v>
      </c>
      <c r="E25" s="230">
        <v>0</v>
      </c>
      <c r="F25" s="89">
        <f t="shared" si="0"/>
        <v>0</v>
      </c>
      <c r="G25" s="191">
        <v>8</v>
      </c>
      <c r="H25" s="90">
        <f t="shared" si="1"/>
        <v>0</v>
      </c>
      <c r="I25" s="230">
        <f t="shared" si="2"/>
        <v>0</v>
      </c>
    </row>
    <row r="26" spans="1:9" ht="30" customHeight="1">
      <c r="A26" s="183" t="s">
        <v>99</v>
      </c>
      <c r="B26" s="156"/>
      <c r="C26" s="299" t="s">
        <v>435</v>
      </c>
      <c r="D26" s="90">
        <v>60</v>
      </c>
      <c r="E26" s="230">
        <v>0</v>
      </c>
      <c r="F26" s="89">
        <f t="shared" si="0"/>
        <v>0</v>
      </c>
      <c r="G26" s="191">
        <v>8</v>
      </c>
      <c r="H26" s="90">
        <f t="shared" si="1"/>
        <v>0</v>
      </c>
      <c r="I26" s="230">
        <f t="shared" si="2"/>
        <v>0</v>
      </c>
    </row>
    <row r="27" spans="1:9" ht="30" customHeight="1">
      <c r="A27" s="183" t="s">
        <v>100</v>
      </c>
      <c r="B27" s="274"/>
      <c r="C27" s="299" t="s">
        <v>436</v>
      </c>
      <c r="D27" s="170">
        <v>60</v>
      </c>
      <c r="E27" s="230">
        <v>0</v>
      </c>
      <c r="F27" s="89">
        <f t="shared" si="0"/>
        <v>0</v>
      </c>
      <c r="G27" s="191">
        <v>8</v>
      </c>
      <c r="H27" s="90">
        <f t="shared" si="1"/>
        <v>0</v>
      </c>
      <c r="I27" s="230">
        <f t="shared" si="2"/>
        <v>0</v>
      </c>
    </row>
    <row r="28" spans="1:9" ht="67.5">
      <c r="A28" s="183" t="s">
        <v>101</v>
      </c>
      <c r="B28" s="274"/>
      <c r="C28" s="298" t="s">
        <v>437</v>
      </c>
      <c r="D28" s="170">
        <v>10</v>
      </c>
      <c r="E28" s="230">
        <v>0</v>
      </c>
      <c r="F28" s="89">
        <f t="shared" si="0"/>
        <v>0</v>
      </c>
      <c r="G28" s="191">
        <v>8</v>
      </c>
      <c r="H28" s="90">
        <f t="shared" si="1"/>
        <v>0</v>
      </c>
      <c r="I28" s="230">
        <f t="shared" si="2"/>
        <v>0</v>
      </c>
    </row>
    <row r="29" spans="1:9" ht="33.75">
      <c r="A29" s="183" t="s">
        <v>102</v>
      </c>
      <c r="B29" s="274"/>
      <c r="C29" s="298" t="s">
        <v>438</v>
      </c>
      <c r="D29" s="170">
        <v>10</v>
      </c>
      <c r="E29" s="230">
        <v>0</v>
      </c>
      <c r="F29" s="89">
        <f t="shared" si="0"/>
        <v>0</v>
      </c>
      <c r="G29" s="191">
        <v>8</v>
      </c>
      <c r="H29" s="90">
        <f t="shared" si="1"/>
        <v>0</v>
      </c>
      <c r="I29" s="230">
        <f t="shared" si="2"/>
        <v>0</v>
      </c>
    </row>
    <row r="30" spans="1:9" ht="33.75">
      <c r="A30" s="183" t="s">
        <v>103</v>
      </c>
      <c r="B30" s="274"/>
      <c r="C30" s="298" t="s">
        <v>439</v>
      </c>
      <c r="D30" s="170">
        <v>10</v>
      </c>
      <c r="E30" s="230">
        <v>0</v>
      </c>
      <c r="F30" s="89">
        <f t="shared" si="0"/>
        <v>0</v>
      </c>
      <c r="G30" s="191">
        <v>8</v>
      </c>
      <c r="H30" s="90">
        <f t="shared" si="1"/>
        <v>0</v>
      </c>
      <c r="I30" s="230">
        <f t="shared" si="2"/>
        <v>0</v>
      </c>
    </row>
    <row r="31" spans="1:9" ht="30" customHeight="1">
      <c r="A31" s="183" t="s">
        <v>104</v>
      </c>
      <c r="B31" s="274"/>
      <c r="C31" s="298" t="s">
        <v>440</v>
      </c>
      <c r="D31" s="170">
        <v>10</v>
      </c>
      <c r="E31" s="230">
        <v>0</v>
      </c>
      <c r="F31" s="89">
        <f t="shared" si="0"/>
        <v>0</v>
      </c>
      <c r="G31" s="191">
        <v>8</v>
      </c>
      <c r="H31" s="90">
        <f t="shared" si="1"/>
        <v>0</v>
      </c>
      <c r="I31" s="230">
        <f t="shared" si="2"/>
        <v>0</v>
      </c>
    </row>
    <row r="32" spans="1:9" ht="30" customHeight="1">
      <c r="A32" s="183" t="s">
        <v>105</v>
      </c>
      <c r="B32" s="274"/>
      <c r="C32" s="298" t="s">
        <v>441</v>
      </c>
      <c r="D32" s="170">
        <v>10</v>
      </c>
      <c r="E32" s="230">
        <v>0</v>
      </c>
      <c r="F32" s="89">
        <f t="shared" si="0"/>
        <v>0</v>
      </c>
      <c r="G32" s="191">
        <v>8</v>
      </c>
      <c r="H32" s="90">
        <f t="shared" si="1"/>
        <v>0</v>
      </c>
      <c r="I32" s="230">
        <f t="shared" si="2"/>
        <v>0</v>
      </c>
    </row>
    <row r="33" spans="1:9" ht="77.25" customHeight="1">
      <c r="A33" s="183" t="s">
        <v>106</v>
      </c>
      <c r="B33" s="274"/>
      <c r="C33" s="298" t="s">
        <v>536</v>
      </c>
      <c r="D33" s="170">
        <v>2</v>
      </c>
      <c r="E33" s="230">
        <v>0</v>
      </c>
      <c r="F33" s="89">
        <f t="shared" si="0"/>
        <v>0</v>
      </c>
      <c r="G33" s="191">
        <v>8</v>
      </c>
      <c r="H33" s="90">
        <f t="shared" si="1"/>
        <v>0</v>
      </c>
      <c r="I33" s="230">
        <f t="shared" si="2"/>
        <v>0</v>
      </c>
    </row>
    <row r="34" spans="1:9" ht="67.5">
      <c r="A34" s="183" t="s">
        <v>110</v>
      </c>
      <c r="B34" s="274"/>
      <c r="C34" s="298" t="s">
        <v>537</v>
      </c>
      <c r="D34" s="170">
        <v>2</v>
      </c>
      <c r="E34" s="230">
        <v>0</v>
      </c>
      <c r="F34" s="89">
        <f t="shared" si="0"/>
        <v>0</v>
      </c>
      <c r="G34" s="191">
        <v>8</v>
      </c>
      <c r="H34" s="90">
        <f t="shared" si="1"/>
        <v>0</v>
      </c>
      <c r="I34" s="230">
        <f t="shared" si="2"/>
        <v>0</v>
      </c>
    </row>
    <row r="35" spans="1:9" ht="30" customHeight="1">
      <c r="A35" s="220"/>
      <c r="B35" s="276"/>
      <c r="C35" s="300"/>
      <c r="D35" s="239"/>
      <c r="E35" s="295" t="s">
        <v>107</v>
      </c>
      <c r="F35" s="295">
        <f>+SUM(F7:F34)</f>
        <v>0</v>
      </c>
      <c r="G35" s="296"/>
      <c r="H35" s="297">
        <f>SUM(H7:H34)</f>
        <v>0</v>
      </c>
      <c r="I35" s="295">
        <f>SUM(I7:I34)</f>
        <v>0</v>
      </c>
    </row>
    <row r="36" spans="1:9" ht="12.75">
      <c r="A36" s="220"/>
      <c r="B36" s="276"/>
      <c r="C36" s="300"/>
      <c r="D36" s="239"/>
      <c r="E36" s="301"/>
      <c r="F36" s="301"/>
      <c r="G36" s="302"/>
      <c r="H36" s="303"/>
      <c r="I36" s="301"/>
    </row>
    <row r="37" spans="1:9" ht="12.75">
      <c r="A37" s="396" t="s">
        <v>358</v>
      </c>
      <c r="B37" s="396"/>
      <c r="C37" s="396"/>
      <c r="D37" s="97"/>
      <c r="E37" s="221"/>
      <c r="F37" s="221"/>
      <c r="G37" s="99"/>
      <c r="H37" s="97"/>
      <c r="I37" s="221"/>
    </row>
  </sheetData>
  <sheetProtection/>
  <mergeCells count="4">
    <mergeCell ref="H1:I1"/>
    <mergeCell ref="A4:I4"/>
    <mergeCell ref="A3:I3"/>
    <mergeCell ref="A37:C37"/>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27.xml><?xml version="1.0" encoding="utf-8"?>
<worksheet xmlns="http://schemas.openxmlformats.org/spreadsheetml/2006/main" xmlns:r="http://schemas.openxmlformats.org/officeDocument/2006/relationships">
  <dimension ref="A1:I9"/>
  <sheetViews>
    <sheetView view="pageBreakPreview" zoomScaleNormal="85" zoomScaleSheetLayoutView="100" zoomScalePageLayoutView="0" workbookViewId="0" topLeftCell="A1">
      <selection activeCell="E7" sqref="E7"/>
    </sheetView>
  </sheetViews>
  <sheetFormatPr defaultColWidth="8.8515625" defaultRowHeight="12.75"/>
  <cols>
    <col min="1" max="1" width="4.421875" style="4" customWidth="1"/>
    <col min="2" max="2" width="19.421875" style="4" customWidth="1"/>
    <col min="3" max="3" width="100.8515625" style="4" customWidth="1"/>
    <col min="4" max="4" width="12.8515625" style="13" customWidth="1"/>
    <col min="5" max="5" width="16.7109375" style="22" customWidth="1"/>
    <col min="6" max="6" width="19.8515625" style="22" customWidth="1"/>
    <col min="7" max="7" width="9.28125" style="26" customWidth="1"/>
    <col min="8" max="8" width="13.421875" style="13" customWidth="1"/>
    <col min="9" max="9" width="20.140625" style="22" customWidth="1"/>
  </cols>
  <sheetData>
    <row r="1" spans="1:9" ht="12.75">
      <c r="A1" s="70"/>
      <c r="B1" s="70"/>
      <c r="C1" s="70"/>
      <c r="D1" s="71"/>
      <c r="E1" s="72"/>
      <c r="F1" s="72"/>
      <c r="G1" s="73"/>
      <c r="H1" s="359" t="s">
        <v>540</v>
      </c>
      <c r="I1" s="359"/>
    </row>
    <row r="2" spans="1:9" ht="12.75">
      <c r="A2" s="70"/>
      <c r="B2" s="70"/>
      <c r="C2" s="70"/>
      <c r="D2" s="71"/>
      <c r="E2" s="72"/>
      <c r="F2" s="72"/>
      <c r="G2" s="73"/>
      <c r="H2" s="71"/>
      <c r="I2" s="72"/>
    </row>
    <row r="3" spans="1:9" s="62" customFormat="1" ht="25.5" customHeight="1">
      <c r="A3" s="382" t="s">
        <v>541</v>
      </c>
      <c r="B3" s="383"/>
      <c r="C3" s="383"/>
      <c r="D3" s="383"/>
      <c r="E3" s="383"/>
      <c r="F3" s="383"/>
      <c r="G3" s="383"/>
      <c r="H3" s="383"/>
      <c r="I3" s="384"/>
    </row>
    <row r="4" spans="1:9" ht="14.25">
      <c r="A4" s="288" t="s">
        <v>0</v>
      </c>
      <c r="B4" s="288" t="s">
        <v>68</v>
      </c>
      <c r="C4" s="304" t="s">
        <v>472</v>
      </c>
      <c r="D4" s="290" t="s">
        <v>2</v>
      </c>
      <c r="E4" s="291" t="s">
        <v>3</v>
      </c>
      <c r="F4" s="291" t="s">
        <v>4</v>
      </c>
      <c r="G4" s="292" t="s">
        <v>5</v>
      </c>
      <c r="H4" s="290" t="s">
        <v>6</v>
      </c>
      <c r="I4" s="291" t="s">
        <v>7</v>
      </c>
    </row>
    <row r="5" spans="1:9" ht="12.75">
      <c r="A5" s="80" t="s">
        <v>9</v>
      </c>
      <c r="B5" s="80" t="s">
        <v>73</v>
      </c>
      <c r="C5" s="81" t="s">
        <v>74</v>
      </c>
      <c r="D5" s="80" t="s">
        <v>75</v>
      </c>
      <c r="E5" s="82" t="s">
        <v>76</v>
      </c>
      <c r="F5" s="82" t="s">
        <v>77</v>
      </c>
      <c r="G5" s="83" t="s">
        <v>78</v>
      </c>
      <c r="H5" s="80" t="s">
        <v>79</v>
      </c>
      <c r="I5" s="84" t="s">
        <v>80</v>
      </c>
    </row>
    <row r="6" spans="1:9" ht="28.5">
      <c r="A6" s="183" t="s">
        <v>9</v>
      </c>
      <c r="B6" s="183"/>
      <c r="C6" s="184" t="s">
        <v>442</v>
      </c>
      <c r="D6" s="170">
        <v>30</v>
      </c>
      <c r="E6" s="230">
        <v>0</v>
      </c>
      <c r="F6" s="89">
        <f>D6*E6</f>
        <v>0</v>
      </c>
      <c r="G6" s="191">
        <v>8</v>
      </c>
      <c r="H6" s="90">
        <f>F6*G6%</f>
        <v>0</v>
      </c>
      <c r="I6" s="89">
        <f>F6+H6</f>
        <v>0</v>
      </c>
    </row>
    <row r="7" spans="1:9" ht="28.5" customHeight="1">
      <c r="A7" s="95"/>
      <c r="B7" s="138"/>
      <c r="C7" s="165"/>
      <c r="D7" s="97"/>
      <c r="E7" s="159" t="s">
        <v>107</v>
      </c>
      <c r="F7" s="159">
        <f>+SUM(F6)</f>
        <v>0</v>
      </c>
      <c r="G7" s="160"/>
      <c r="H7" s="161">
        <f>SUM(H6)</f>
        <v>0</v>
      </c>
      <c r="I7" s="159">
        <f>SUM(I6)</f>
        <v>0</v>
      </c>
    </row>
    <row r="8" spans="1:9" ht="28.5" customHeight="1">
      <c r="A8" s="95"/>
      <c r="B8" s="138"/>
      <c r="C8" s="165"/>
      <c r="D8" s="97"/>
      <c r="E8" s="98"/>
      <c r="F8" s="98"/>
      <c r="G8" s="127"/>
      <c r="H8" s="100"/>
      <c r="I8" s="98"/>
    </row>
    <row r="9" spans="1:9" ht="22.5" customHeight="1">
      <c r="A9" s="95"/>
      <c r="B9" s="234"/>
      <c r="C9" s="235" t="s">
        <v>414</v>
      </c>
      <c r="D9" s="97"/>
      <c r="E9" s="98"/>
      <c r="F9" s="98"/>
      <c r="G9" s="127"/>
      <c r="H9" s="100"/>
      <c r="I9" s="98"/>
    </row>
  </sheetData>
  <sheetProtection/>
  <mergeCells count="2">
    <mergeCell ref="H1:I1"/>
    <mergeCell ref="A3:I3"/>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I27"/>
  <sheetViews>
    <sheetView view="pageBreakPreview" zoomScale="80" zoomScaleNormal="85" zoomScaleSheetLayoutView="80" zoomScalePageLayoutView="0" workbookViewId="0" topLeftCell="A33">
      <selection activeCell="A17" sqref="A17:A23"/>
    </sheetView>
  </sheetViews>
  <sheetFormatPr defaultColWidth="8.8515625" defaultRowHeight="12.75"/>
  <cols>
    <col min="1" max="1" width="4.421875" style="4" customWidth="1"/>
    <col min="2" max="2" width="19.421875" style="4" customWidth="1"/>
    <col min="3" max="3" width="100.8515625" style="4" customWidth="1"/>
    <col min="4" max="4" width="11.28125" style="13" customWidth="1"/>
    <col min="5" max="5" width="14.7109375" style="22" customWidth="1"/>
    <col min="6" max="6" width="16.421875" style="22" customWidth="1"/>
    <col min="7" max="7" width="11.421875" style="26" customWidth="1"/>
    <col min="8" max="8" width="13.421875" style="13" customWidth="1"/>
    <col min="9" max="9" width="17.8515625" style="22" customWidth="1"/>
  </cols>
  <sheetData>
    <row r="1" spans="7:9" ht="12.75">
      <c r="G1" s="343" t="s">
        <v>456</v>
      </c>
      <c r="H1" s="343"/>
      <c r="I1" s="343"/>
    </row>
    <row r="4" spans="1:9" ht="23.25" customHeight="1">
      <c r="A4" s="344" t="s">
        <v>453</v>
      </c>
      <c r="B4" s="345"/>
      <c r="C4" s="345"/>
      <c r="D4" s="345"/>
      <c r="E4" s="345"/>
      <c r="F4" s="345"/>
      <c r="G4" s="345"/>
      <c r="H4" s="345"/>
      <c r="I4" s="346"/>
    </row>
    <row r="5" spans="1:9" ht="29.25" customHeight="1">
      <c r="A5" s="347" t="s">
        <v>443</v>
      </c>
      <c r="B5" s="347"/>
      <c r="C5" s="347"/>
      <c r="D5" s="347"/>
      <c r="E5" s="347"/>
      <c r="F5" s="347"/>
      <c r="G5" s="347"/>
      <c r="H5" s="347"/>
      <c r="I5" s="347"/>
    </row>
    <row r="6" spans="1:9" ht="23.25" customHeight="1">
      <c r="A6" s="139" t="s">
        <v>0</v>
      </c>
      <c r="B6" s="139" t="s">
        <v>1</v>
      </c>
      <c r="C6" s="140"/>
      <c r="D6" s="139" t="s">
        <v>2</v>
      </c>
      <c r="E6" s="141" t="s">
        <v>3</v>
      </c>
      <c r="F6" s="141" t="s">
        <v>4</v>
      </c>
      <c r="G6" s="142" t="s">
        <v>5</v>
      </c>
      <c r="H6" s="139" t="s">
        <v>6</v>
      </c>
      <c r="I6" s="141" t="s">
        <v>7</v>
      </c>
    </row>
    <row r="7" spans="1:9" ht="12.75">
      <c r="A7" s="11" t="s">
        <v>9</v>
      </c>
      <c r="B7" s="11" t="s">
        <v>73</v>
      </c>
      <c r="C7" s="12" t="s">
        <v>74</v>
      </c>
      <c r="D7" s="11" t="s">
        <v>75</v>
      </c>
      <c r="E7" s="20" t="s">
        <v>76</v>
      </c>
      <c r="F7" s="20" t="s">
        <v>77</v>
      </c>
      <c r="G7" s="24" t="s">
        <v>78</v>
      </c>
      <c r="H7" s="11" t="s">
        <v>79</v>
      </c>
      <c r="I7" s="28" t="s">
        <v>80</v>
      </c>
    </row>
    <row r="8" spans="1:9" ht="48" customHeight="1">
      <c r="A8" s="15" t="s">
        <v>9</v>
      </c>
      <c r="B8" s="5"/>
      <c r="C8" s="31" t="s">
        <v>120</v>
      </c>
      <c r="D8" s="9">
        <v>5</v>
      </c>
      <c r="E8" s="143">
        <v>0</v>
      </c>
      <c r="F8" s="143">
        <f aca="true" t="shared" si="0" ref="F8:F22">D8*E8</f>
        <v>0</v>
      </c>
      <c r="G8" s="144">
        <v>8</v>
      </c>
      <c r="H8" s="145">
        <f aca="true" t="shared" si="1" ref="H8:H23">F8*G8%</f>
        <v>0</v>
      </c>
      <c r="I8" s="143">
        <f aca="true" t="shared" si="2" ref="I8:I23">F8+H8</f>
        <v>0</v>
      </c>
    </row>
    <row r="9" spans="1:9" ht="36.75" customHeight="1">
      <c r="A9" s="15" t="s">
        <v>73</v>
      </c>
      <c r="B9" s="5"/>
      <c r="C9" s="31" t="s">
        <v>121</v>
      </c>
      <c r="D9" s="15">
        <v>10</v>
      </c>
      <c r="E9" s="143">
        <v>0</v>
      </c>
      <c r="F9" s="143">
        <f t="shared" si="0"/>
        <v>0</v>
      </c>
      <c r="G9" s="144">
        <v>8</v>
      </c>
      <c r="H9" s="145">
        <f t="shared" si="1"/>
        <v>0</v>
      </c>
      <c r="I9" s="143">
        <f t="shared" si="2"/>
        <v>0</v>
      </c>
    </row>
    <row r="10" spans="1:9" ht="57.75" customHeight="1">
      <c r="A10" s="15" t="s">
        <v>74</v>
      </c>
      <c r="B10" s="5"/>
      <c r="C10" s="31" t="s">
        <v>122</v>
      </c>
      <c r="D10" s="15">
        <v>10</v>
      </c>
      <c r="E10" s="143">
        <v>0</v>
      </c>
      <c r="F10" s="143">
        <f t="shared" si="0"/>
        <v>0</v>
      </c>
      <c r="G10" s="144">
        <v>8</v>
      </c>
      <c r="H10" s="145">
        <f t="shared" si="1"/>
        <v>0</v>
      </c>
      <c r="I10" s="143">
        <f t="shared" si="2"/>
        <v>0</v>
      </c>
    </row>
    <row r="11" spans="1:9" ht="42.75" customHeight="1">
      <c r="A11" s="15" t="s">
        <v>75</v>
      </c>
      <c r="B11" s="5"/>
      <c r="C11" s="31" t="s">
        <v>123</v>
      </c>
      <c r="D11" s="15">
        <v>3</v>
      </c>
      <c r="E11" s="143">
        <v>0</v>
      </c>
      <c r="F11" s="143">
        <f t="shared" si="0"/>
        <v>0</v>
      </c>
      <c r="G11" s="144">
        <v>8</v>
      </c>
      <c r="H11" s="145">
        <f t="shared" si="1"/>
        <v>0</v>
      </c>
      <c r="I11" s="143">
        <f t="shared" si="2"/>
        <v>0</v>
      </c>
    </row>
    <row r="12" spans="1:9" ht="84.75" customHeight="1">
      <c r="A12" s="15" t="s">
        <v>76</v>
      </c>
      <c r="B12" s="5"/>
      <c r="C12" s="32" t="s">
        <v>457</v>
      </c>
      <c r="D12" s="15">
        <v>5</v>
      </c>
      <c r="E12" s="143">
        <v>0</v>
      </c>
      <c r="F12" s="143">
        <f t="shared" si="0"/>
        <v>0</v>
      </c>
      <c r="G12" s="144">
        <v>8</v>
      </c>
      <c r="H12" s="145">
        <f t="shared" si="1"/>
        <v>0</v>
      </c>
      <c r="I12" s="143">
        <f t="shared" si="2"/>
        <v>0</v>
      </c>
    </row>
    <row r="13" spans="1:9" ht="77.25" customHeight="1">
      <c r="A13" s="15" t="s">
        <v>86</v>
      </c>
      <c r="B13" s="5"/>
      <c r="C13" s="18" t="s">
        <v>454</v>
      </c>
      <c r="D13" s="15">
        <v>2</v>
      </c>
      <c r="E13" s="143">
        <v>0</v>
      </c>
      <c r="F13" s="143">
        <f t="shared" si="0"/>
        <v>0</v>
      </c>
      <c r="G13" s="144">
        <v>8</v>
      </c>
      <c r="H13" s="145">
        <f t="shared" si="1"/>
        <v>0</v>
      </c>
      <c r="I13" s="143">
        <f t="shared" si="2"/>
        <v>0</v>
      </c>
    </row>
    <row r="14" spans="1:9" ht="90" customHeight="1">
      <c r="A14" s="15" t="s">
        <v>78</v>
      </c>
      <c r="B14" s="5"/>
      <c r="C14" s="18" t="s">
        <v>455</v>
      </c>
      <c r="D14" s="15">
        <v>2</v>
      </c>
      <c r="E14" s="143">
        <v>0</v>
      </c>
      <c r="F14" s="143">
        <f t="shared" si="0"/>
        <v>0</v>
      </c>
      <c r="G14" s="144">
        <v>8</v>
      </c>
      <c r="H14" s="145">
        <f t="shared" si="1"/>
        <v>0</v>
      </c>
      <c r="I14" s="143">
        <f t="shared" si="2"/>
        <v>0</v>
      </c>
    </row>
    <row r="15" spans="1:9" ht="35.25" customHeight="1">
      <c r="A15" s="15" t="s">
        <v>87</v>
      </c>
      <c r="B15" s="5"/>
      <c r="C15" s="18" t="s">
        <v>124</v>
      </c>
      <c r="D15" s="15">
        <v>2</v>
      </c>
      <c r="E15" s="143">
        <v>0</v>
      </c>
      <c r="F15" s="143">
        <f t="shared" si="0"/>
        <v>0</v>
      </c>
      <c r="G15" s="144">
        <v>8</v>
      </c>
      <c r="H15" s="145">
        <f t="shared" si="1"/>
        <v>0</v>
      </c>
      <c r="I15" s="143">
        <f t="shared" si="2"/>
        <v>0</v>
      </c>
    </row>
    <row r="16" spans="1:9" ht="83.25" customHeight="1">
      <c r="A16" s="15" t="s">
        <v>88</v>
      </c>
      <c r="B16" s="5"/>
      <c r="C16" s="18" t="s">
        <v>125</v>
      </c>
      <c r="D16" s="15">
        <v>2</v>
      </c>
      <c r="E16" s="143">
        <v>0</v>
      </c>
      <c r="F16" s="143">
        <f t="shared" si="0"/>
        <v>0</v>
      </c>
      <c r="G16" s="144">
        <v>8</v>
      </c>
      <c r="H16" s="145">
        <f t="shared" si="1"/>
        <v>0</v>
      </c>
      <c r="I16" s="143">
        <f t="shared" si="2"/>
        <v>0</v>
      </c>
    </row>
    <row r="17" spans="1:9" ht="114" customHeight="1">
      <c r="A17" s="15" t="s">
        <v>89</v>
      </c>
      <c r="B17" s="5"/>
      <c r="C17" s="32" t="s">
        <v>126</v>
      </c>
      <c r="D17" s="15">
        <v>60</v>
      </c>
      <c r="E17" s="143">
        <v>0</v>
      </c>
      <c r="F17" s="143">
        <f t="shared" si="0"/>
        <v>0</v>
      </c>
      <c r="G17" s="144">
        <v>8</v>
      </c>
      <c r="H17" s="145">
        <f t="shared" si="1"/>
        <v>0</v>
      </c>
      <c r="I17" s="143">
        <f t="shared" si="2"/>
        <v>0</v>
      </c>
    </row>
    <row r="18" spans="1:9" ht="26.25" customHeight="1">
      <c r="A18" s="15" t="s">
        <v>90</v>
      </c>
      <c r="B18" s="5"/>
      <c r="C18" s="32" t="s">
        <v>127</v>
      </c>
      <c r="D18" s="15">
        <v>50</v>
      </c>
      <c r="E18" s="143">
        <v>0</v>
      </c>
      <c r="F18" s="143">
        <f t="shared" si="0"/>
        <v>0</v>
      </c>
      <c r="G18" s="144">
        <v>8</v>
      </c>
      <c r="H18" s="145">
        <f t="shared" si="1"/>
        <v>0</v>
      </c>
      <c r="I18" s="143">
        <f t="shared" si="2"/>
        <v>0</v>
      </c>
    </row>
    <row r="19" spans="1:9" ht="39.75" customHeight="1">
      <c r="A19" s="15" t="s">
        <v>91</v>
      </c>
      <c r="B19" s="5"/>
      <c r="C19" s="18" t="s">
        <v>128</v>
      </c>
      <c r="D19" s="15">
        <v>80</v>
      </c>
      <c r="E19" s="143">
        <v>0</v>
      </c>
      <c r="F19" s="143">
        <f t="shared" si="0"/>
        <v>0</v>
      </c>
      <c r="G19" s="144">
        <v>8</v>
      </c>
      <c r="H19" s="145">
        <f t="shared" si="1"/>
        <v>0</v>
      </c>
      <c r="I19" s="143">
        <f t="shared" si="2"/>
        <v>0</v>
      </c>
    </row>
    <row r="20" spans="1:9" ht="40.5" customHeight="1">
      <c r="A20" s="15" t="s">
        <v>92</v>
      </c>
      <c r="B20" s="5"/>
      <c r="C20" s="18" t="s">
        <v>129</v>
      </c>
      <c r="D20" s="15">
        <v>120</v>
      </c>
      <c r="E20" s="143">
        <v>0</v>
      </c>
      <c r="F20" s="143">
        <f t="shared" si="0"/>
        <v>0</v>
      </c>
      <c r="G20" s="144">
        <v>8</v>
      </c>
      <c r="H20" s="145">
        <f t="shared" si="1"/>
        <v>0</v>
      </c>
      <c r="I20" s="143">
        <f t="shared" si="2"/>
        <v>0</v>
      </c>
    </row>
    <row r="21" spans="1:9" ht="37.5" customHeight="1">
      <c r="A21" s="15" t="s">
        <v>93</v>
      </c>
      <c r="B21" s="5"/>
      <c r="C21" s="18" t="s">
        <v>130</v>
      </c>
      <c r="D21" s="15">
        <v>50</v>
      </c>
      <c r="E21" s="143">
        <v>0</v>
      </c>
      <c r="F21" s="143">
        <f t="shared" si="0"/>
        <v>0</v>
      </c>
      <c r="G21" s="144">
        <v>8</v>
      </c>
      <c r="H21" s="145">
        <f t="shared" si="1"/>
        <v>0</v>
      </c>
      <c r="I21" s="143">
        <f t="shared" si="2"/>
        <v>0</v>
      </c>
    </row>
    <row r="22" spans="1:9" ht="42.75" customHeight="1">
      <c r="A22" s="15" t="s">
        <v>94</v>
      </c>
      <c r="B22" s="5"/>
      <c r="C22" s="31" t="s">
        <v>131</v>
      </c>
      <c r="D22" s="15">
        <v>50</v>
      </c>
      <c r="E22" s="143">
        <v>0</v>
      </c>
      <c r="F22" s="143">
        <f t="shared" si="0"/>
        <v>0</v>
      </c>
      <c r="G22" s="144">
        <v>8</v>
      </c>
      <c r="H22" s="145">
        <f t="shared" si="1"/>
        <v>0</v>
      </c>
      <c r="I22" s="143">
        <f t="shared" si="2"/>
        <v>0</v>
      </c>
    </row>
    <row r="23" spans="1:9" ht="45.75" customHeight="1">
      <c r="A23" s="15" t="s">
        <v>95</v>
      </c>
      <c r="B23" s="17"/>
      <c r="C23" s="69" t="s">
        <v>66</v>
      </c>
      <c r="D23" s="16"/>
      <c r="E23" s="143">
        <v>0</v>
      </c>
      <c r="F23" s="143">
        <f>E23*24</f>
        <v>0</v>
      </c>
      <c r="G23" s="144">
        <v>23</v>
      </c>
      <c r="H23" s="145">
        <f t="shared" si="1"/>
        <v>0</v>
      </c>
      <c r="I23" s="143">
        <f t="shared" si="2"/>
        <v>0</v>
      </c>
    </row>
    <row r="24" spans="1:9" ht="33" customHeight="1">
      <c r="A24" s="56"/>
      <c r="B24" s="153"/>
      <c r="C24" s="57"/>
      <c r="D24" s="58"/>
      <c r="E24" s="146" t="s">
        <v>107</v>
      </c>
      <c r="F24" s="146">
        <f>SUM(F8:F23)</f>
        <v>0</v>
      </c>
      <c r="G24" s="16"/>
      <c r="H24" s="148">
        <f>SUM(H8:H23)</f>
        <v>0</v>
      </c>
      <c r="I24" s="146">
        <f>SUM(I8:I23)</f>
        <v>0</v>
      </c>
    </row>
    <row r="25" spans="1:9" ht="15.75">
      <c r="A25" s="149"/>
      <c r="B25" s="150" t="s">
        <v>323</v>
      </c>
      <c r="C25" s="151"/>
      <c r="D25" s="152"/>
      <c r="E25" s="50"/>
      <c r="F25" s="50"/>
      <c r="G25" s="51"/>
      <c r="H25" s="52"/>
      <c r="I25" s="53"/>
    </row>
    <row r="26" spans="1:9" ht="21" customHeight="1">
      <c r="A26" s="48"/>
      <c r="B26" s="154" t="s">
        <v>336</v>
      </c>
      <c r="C26" s="55"/>
      <c r="D26" s="49"/>
      <c r="E26" s="50"/>
      <c r="F26" s="50"/>
      <c r="G26" s="51"/>
      <c r="H26" s="52"/>
      <c r="I26" s="53"/>
    </row>
    <row r="27" ht="12.75">
      <c r="B27" s="311" t="s">
        <v>562</v>
      </c>
    </row>
  </sheetData>
  <sheetProtection/>
  <mergeCells count="3">
    <mergeCell ref="G1:I1"/>
    <mergeCell ref="A4:I4"/>
    <mergeCell ref="A5:I5"/>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tabColor theme="4" tint="0.5999900102615356"/>
  </sheetPr>
  <dimension ref="A1:I26"/>
  <sheetViews>
    <sheetView view="pageBreakPreview" zoomScale="80" zoomScaleNormal="85" zoomScaleSheetLayoutView="80" zoomScalePageLayoutView="0" workbookViewId="0" topLeftCell="A1">
      <selection activeCell="A25" sqref="A25:IV25"/>
    </sheetView>
  </sheetViews>
  <sheetFormatPr defaultColWidth="8.8515625" defaultRowHeight="12.75"/>
  <cols>
    <col min="1" max="1" width="4.421875" style="4" customWidth="1"/>
    <col min="2" max="2" width="19.421875" style="4" customWidth="1"/>
    <col min="3" max="3" width="100.8515625" style="4" customWidth="1"/>
    <col min="4" max="4" width="10.8515625" style="13" customWidth="1"/>
    <col min="5" max="5" width="15.00390625" style="22" customWidth="1"/>
    <col min="6" max="6" width="22.28125" style="22" customWidth="1"/>
    <col min="7" max="7" width="8.7109375" style="26" customWidth="1"/>
    <col min="8" max="8" width="13.421875" style="13" customWidth="1"/>
    <col min="9" max="9" width="18.8515625" style="22" customWidth="1"/>
  </cols>
  <sheetData>
    <row r="1" spans="7:9" ht="16.5" customHeight="1">
      <c r="G1" s="348" t="s">
        <v>459</v>
      </c>
      <c r="H1" s="348"/>
      <c r="I1" s="348"/>
    </row>
    <row r="3" spans="1:9" ht="19.5" customHeight="1">
      <c r="A3" s="349" t="s">
        <v>458</v>
      </c>
      <c r="B3" s="350"/>
      <c r="C3" s="350"/>
      <c r="D3" s="350"/>
      <c r="E3" s="350"/>
      <c r="F3" s="350"/>
      <c r="G3" s="350"/>
      <c r="H3" s="350"/>
      <c r="I3" s="351"/>
    </row>
    <row r="4" spans="1:9" ht="35.25" customHeight="1">
      <c r="A4" s="352" t="s">
        <v>443</v>
      </c>
      <c r="B4" s="353"/>
      <c r="C4" s="353"/>
      <c r="D4" s="353"/>
      <c r="E4" s="353"/>
      <c r="F4" s="353"/>
      <c r="G4" s="353"/>
      <c r="H4" s="353"/>
      <c r="I4" s="354"/>
    </row>
    <row r="5" spans="1:9" ht="12.75">
      <c r="A5" s="75" t="s">
        <v>0</v>
      </c>
      <c r="B5" s="75" t="s">
        <v>1</v>
      </c>
      <c r="C5" s="155" t="s">
        <v>40</v>
      </c>
      <c r="D5" s="77" t="s">
        <v>2</v>
      </c>
      <c r="E5" s="78" t="s">
        <v>3</v>
      </c>
      <c r="F5" s="78" t="s">
        <v>4</v>
      </c>
      <c r="G5" s="79" t="s">
        <v>5</v>
      </c>
      <c r="H5" s="77" t="s">
        <v>6</v>
      </c>
      <c r="I5" s="78" t="s">
        <v>7</v>
      </c>
    </row>
    <row r="6" spans="1:9" ht="12.75">
      <c r="A6" s="80" t="s">
        <v>9</v>
      </c>
      <c r="B6" s="80" t="s">
        <v>73</v>
      </c>
      <c r="C6" s="81" t="s">
        <v>74</v>
      </c>
      <c r="D6" s="80" t="s">
        <v>75</v>
      </c>
      <c r="E6" s="82" t="s">
        <v>76</v>
      </c>
      <c r="F6" s="82" t="s">
        <v>77</v>
      </c>
      <c r="G6" s="83" t="s">
        <v>78</v>
      </c>
      <c r="H6" s="80" t="s">
        <v>79</v>
      </c>
      <c r="I6" s="84" t="s">
        <v>80</v>
      </c>
    </row>
    <row r="7" spans="1:9" ht="104.25" customHeight="1">
      <c r="A7" s="88" t="s">
        <v>9</v>
      </c>
      <c r="B7" s="156"/>
      <c r="C7" s="128" t="s">
        <v>132</v>
      </c>
      <c r="D7" s="88">
        <v>3</v>
      </c>
      <c r="E7" s="105">
        <v>0</v>
      </c>
      <c r="F7" s="105">
        <f aca="true" t="shared" si="0" ref="F7:F25">D7*E7</f>
        <v>0</v>
      </c>
      <c r="G7" s="106">
        <v>8</v>
      </c>
      <c r="H7" s="107">
        <f aca="true" t="shared" si="1" ref="H7:H24">F7*G7%</f>
        <v>0</v>
      </c>
      <c r="I7" s="105">
        <f aca="true" t="shared" si="2" ref="I7:I24">F7+H7</f>
        <v>0</v>
      </c>
    </row>
    <row r="8" spans="1:9" ht="145.5" customHeight="1">
      <c r="A8" s="88" t="s">
        <v>73</v>
      </c>
      <c r="B8" s="156"/>
      <c r="C8" s="157" t="s">
        <v>133</v>
      </c>
      <c r="D8" s="88">
        <v>30</v>
      </c>
      <c r="E8" s="105">
        <v>0</v>
      </c>
      <c r="F8" s="105">
        <f t="shared" si="0"/>
        <v>0</v>
      </c>
      <c r="G8" s="106">
        <v>8</v>
      </c>
      <c r="H8" s="107">
        <f t="shared" si="1"/>
        <v>0</v>
      </c>
      <c r="I8" s="105">
        <f t="shared" si="2"/>
        <v>0</v>
      </c>
    </row>
    <row r="9" spans="1:9" ht="138" customHeight="1">
      <c r="A9" s="88" t="s">
        <v>74</v>
      </c>
      <c r="B9" s="156"/>
      <c r="C9" s="157" t="s">
        <v>134</v>
      </c>
      <c r="D9" s="88">
        <v>30</v>
      </c>
      <c r="E9" s="105">
        <v>0</v>
      </c>
      <c r="F9" s="105">
        <f t="shared" si="0"/>
        <v>0</v>
      </c>
      <c r="G9" s="106">
        <v>8</v>
      </c>
      <c r="H9" s="107">
        <f t="shared" si="1"/>
        <v>0</v>
      </c>
      <c r="I9" s="105">
        <f t="shared" si="2"/>
        <v>0</v>
      </c>
    </row>
    <row r="10" spans="1:9" ht="45" customHeight="1">
      <c r="A10" s="88" t="s">
        <v>75</v>
      </c>
      <c r="B10" s="156"/>
      <c r="C10" s="128" t="s">
        <v>135</v>
      </c>
      <c r="D10" s="88">
        <v>2</v>
      </c>
      <c r="E10" s="105">
        <v>0</v>
      </c>
      <c r="F10" s="105">
        <f t="shared" si="0"/>
        <v>0</v>
      </c>
      <c r="G10" s="106">
        <v>8</v>
      </c>
      <c r="H10" s="107">
        <f t="shared" si="1"/>
        <v>0</v>
      </c>
      <c r="I10" s="105">
        <f t="shared" si="2"/>
        <v>0</v>
      </c>
    </row>
    <row r="11" spans="1:9" ht="48.75" customHeight="1">
      <c r="A11" s="88" t="s">
        <v>76</v>
      </c>
      <c r="B11" s="156"/>
      <c r="C11" s="128" t="s">
        <v>136</v>
      </c>
      <c r="D11" s="88">
        <v>2</v>
      </c>
      <c r="E11" s="105">
        <v>0</v>
      </c>
      <c r="F11" s="105">
        <f t="shared" si="0"/>
        <v>0</v>
      </c>
      <c r="G11" s="106">
        <v>8</v>
      </c>
      <c r="H11" s="107">
        <f t="shared" si="1"/>
        <v>0</v>
      </c>
      <c r="I11" s="105">
        <f t="shared" si="2"/>
        <v>0</v>
      </c>
    </row>
    <row r="12" spans="1:9" ht="31.5" customHeight="1">
      <c r="A12" s="88" t="s">
        <v>86</v>
      </c>
      <c r="B12" s="156"/>
      <c r="C12" s="128" t="s">
        <v>137</v>
      </c>
      <c r="D12" s="88">
        <v>2</v>
      </c>
      <c r="E12" s="105">
        <v>0</v>
      </c>
      <c r="F12" s="105">
        <f t="shared" si="0"/>
        <v>0</v>
      </c>
      <c r="G12" s="106">
        <v>8</v>
      </c>
      <c r="H12" s="107">
        <f t="shared" si="1"/>
        <v>0</v>
      </c>
      <c r="I12" s="105">
        <f t="shared" si="2"/>
        <v>0</v>
      </c>
    </row>
    <row r="13" spans="1:9" ht="37.5" customHeight="1">
      <c r="A13" s="88" t="s">
        <v>78</v>
      </c>
      <c r="B13" s="156"/>
      <c r="C13" s="128" t="s">
        <v>138</v>
      </c>
      <c r="D13" s="88">
        <v>2</v>
      </c>
      <c r="E13" s="105">
        <v>0</v>
      </c>
      <c r="F13" s="105">
        <f t="shared" si="0"/>
        <v>0</v>
      </c>
      <c r="G13" s="106">
        <v>8</v>
      </c>
      <c r="H13" s="107">
        <f t="shared" si="1"/>
        <v>0</v>
      </c>
      <c r="I13" s="105">
        <f t="shared" si="2"/>
        <v>0</v>
      </c>
    </row>
    <row r="14" spans="1:9" ht="106.5" customHeight="1">
      <c r="A14" s="88" t="s">
        <v>87</v>
      </c>
      <c r="B14" s="156"/>
      <c r="C14" s="128" t="s">
        <v>139</v>
      </c>
      <c r="D14" s="88">
        <v>2</v>
      </c>
      <c r="E14" s="105">
        <v>0</v>
      </c>
      <c r="F14" s="105">
        <f t="shared" si="0"/>
        <v>0</v>
      </c>
      <c r="G14" s="106">
        <v>8</v>
      </c>
      <c r="H14" s="107">
        <f t="shared" si="1"/>
        <v>0</v>
      </c>
      <c r="I14" s="105">
        <f t="shared" si="2"/>
        <v>0</v>
      </c>
    </row>
    <row r="15" spans="1:9" ht="63" customHeight="1">
      <c r="A15" s="88" t="s">
        <v>88</v>
      </c>
      <c r="B15" s="156"/>
      <c r="C15" s="128" t="s">
        <v>140</v>
      </c>
      <c r="D15" s="88">
        <v>2</v>
      </c>
      <c r="E15" s="105">
        <v>0</v>
      </c>
      <c r="F15" s="105">
        <f t="shared" si="0"/>
        <v>0</v>
      </c>
      <c r="G15" s="106">
        <v>8</v>
      </c>
      <c r="H15" s="107">
        <f t="shared" si="1"/>
        <v>0</v>
      </c>
      <c r="I15" s="105">
        <f t="shared" si="2"/>
        <v>0</v>
      </c>
    </row>
    <row r="16" spans="1:9" ht="113.25" customHeight="1">
      <c r="A16" s="88" t="s">
        <v>89</v>
      </c>
      <c r="B16" s="156"/>
      <c r="C16" s="128" t="s">
        <v>461</v>
      </c>
      <c r="D16" s="88">
        <v>2</v>
      </c>
      <c r="E16" s="105">
        <v>0</v>
      </c>
      <c r="F16" s="105">
        <f t="shared" si="0"/>
        <v>0</v>
      </c>
      <c r="G16" s="106">
        <v>8</v>
      </c>
      <c r="H16" s="107">
        <f t="shared" si="1"/>
        <v>0</v>
      </c>
      <c r="I16" s="105">
        <f t="shared" si="2"/>
        <v>0</v>
      </c>
    </row>
    <row r="17" spans="1:9" ht="105" customHeight="1">
      <c r="A17" s="88" t="s">
        <v>90</v>
      </c>
      <c r="B17" s="156"/>
      <c r="C17" s="157" t="s">
        <v>132</v>
      </c>
      <c r="D17" s="88">
        <v>2</v>
      </c>
      <c r="E17" s="105">
        <v>0</v>
      </c>
      <c r="F17" s="105">
        <f t="shared" si="0"/>
        <v>0</v>
      </c>
      <c r="G17" s="106">
        <v>8</v>
      </c>
      <c r="H17" s="107">
        <f t="shared" si="1"/>
        <v>0</v>
      </c>
      <c r="I17" s="105">
        <f t="shared" si="2"/>
        <v>0</v>
      </c>
    </row>
    <row r="18" spans="1:9" ht="36.75" customHeight="1">
      <c r="A18" s="88" t="s">
        <v>91</v>
      </c>
      <c r="B18" s="156"/>
      <c r="C18" s="128" t="s">
        <v>141</v>
      </c>
      <c r="D18" s="88">
        <v>5</v>
      </c>
      <c r="E18" s="105">
        <v>0</v>
      </c>
      <c r="F18" s="105">
        <f t="shared" si="0"/>
        <v>0</v>
      </c>
      <c r="G18" s="106">
        <v>8</v>
      </c>
      <c r="H18" s="107">
        <f t="shared" si="1"/>
        <v>0</v>
      </c>
      <c r="I18" s="105">
        <f t="shared" si="2"/>
        <v>0</v>
      </c>
    </row>
    <row r="19" spans="1:9" ht="45.75" customHeight="1">
      <c r="A19" s="88" t="s">
        <v>92</v>
      </c>
      <c r="B19" s="156"/>
      <c r="C19" s="128" t="s">
        <v>142</v>
      </c>
      <c r="D19" s="88">
        <v>3</v>
      </c>
      <c r="E19" s="105">
        <v>0</v>
      </c>
      <c r="F19" s="105">
        <f t="shared" si="0"/>
        <v>0</v>
      </c>
      <c r="G19" s="106">
        <v>8</v>
      </c>
      <c r="H19" s="107">
        <f t="shared" si="1"/>
        <v>0</v>
      </c>
      <c r="I19" s="105">
        <f t="shared" si="2"/>
        <v>0</v>
      </c>
    </row>
    <row r="20" spans="1:9" ht="32.25" customHeight="1">
      <c r="A20" s="88" t="s">
        <v>93</v>
      </c>
      <c r="B20" s="156"/>
      <c r="C20" s="128" t="s">
        <v>143</v>
      </c>
      <c r="D20" s="88">
        <v>3</v>
      </c>
      <c r="E20" s="105">
        <v>0</v>
      </c>
      <c r="F20" s="105">
        <f t="shared" si="0"/>
        <v>0</v>
      </c>
      <c r="G20" s="106">
        <v>8</v>
      </c>
      <c r="H20" s="107">
        <f t="shared" si="1"/>
        <v>0</v>
      </c>
      <c r="I20" s="105">
        <f t="shared" si="2"/>
        <v>0</v>
      </c>
    </row>
    <row r="21" spans="1:9" ht="35.25" customHeight="1">
      <c r="A21" s="88" t="s">
        <v>94</v>
      </c>
      <c r="B21" s="156"/>
      <c r="C21" s="128" t="s">
        <v>128</v>
      </c>
      <c r="D21" s="88">
        <v>150</v>
      </c>
      <c r="E21" s="105">
        <v>0</v>
      </c>
      <c r="F21" s="105">
        <f t="shared" si="0"/>
        <v>0</v>
      </c>
      <c r="G21" s="106">
        <v>8</v>
      </c>
      <c r="H21" s="107">
        <f t="shared" si="1"/>
        <v>0</v>
      </c>
      <c r="I21" s="105">
        <f t="shared" si="2"/>
        <v>0</v>
      </c>
    </row>
    <row r="22" spans="1:9" ht="30" customHeight="1">
      <c r="A22" s="88" t="s">
        <v>95</v>
      </c>
      <c r="B22" s="156"/>
      <c r="C22" s="128" t="s">
        <v>129</v>
      </c>
      <c r="D22" s="88">
        <v>300</v>
      </c>
      <c r="E22" s="105">
        <v>0</v>
      </c>
      <c r="F22" s="105">
        <f t="shared" si="0"/>
        <v>0</v>
      </c>
      <c r="G22" s="106">
        <v>8</v>
      </c>
      <c r="H22" s="107">
        <f t="shared" si="1"/>
        <v>0</v>
      </c>
      <c r="I22" s="105">
        <f t="shared" si="2"/>
        <v>0</v>
      </c>
    </row>
    <row r="23" spans="1:9" ht="32.25" customHeight="1">
      <c r="A23" s="88" t="s">
        <v>96</v>
      </c>
      <c r="B23" s="156"/>
      <c r="C23" s="128" t="s">
        <v>460</v>
      </c>
      <c r="D23" s="88">
        <v>80</v>
      </c>
      <c r="E23" s="105">
        <v>0</v>
      </c>
      <c r="F23" s="105">
        <f t="shared" si="0"/>
        <v>0</v>
      </c>
      <c r="G23" s="106">
        <v>8</v>
      </c>
      <c r="H23" s="107">
        <f t="shared" si="1"/>
        <v>0</v>
      </c>
      <c r="I23" s="105">
        <f t="shared" si="2"/>
        <v>0</v>
      </c>
    </row>
    <row r="24" spans="1:9" ht="36.75" customHeight="1">
      <c r="A24" s="88" t="s">
        <v>97</v>
      </c>
      <c r="B24" s="156"/>
      <c r="C24" s="158" t="s">
        <v>131</v>
      </c>
      <c r="D24" s="88">
        <v>20</v>
      </c>
      <c r="E24" s="105">
        <v>0</v>
      </c>
      <c r="F24" s="105">
        <f t="shared" si="0"/>
        <v>0</v>
      </c>
      <c r="G24" s="106">
        <v>8</v>
      </c>
      <c r="H24" s="107">
        <f t="shared" si="1"/>
        <v>0</v>
      </c>
      <c r="I24" s="105">
        <f t="shared" si="2"/>
        <v>0</v>
      </c>
    </row>
    <row r="25" spans="1:9" s="408" customFormat="1" ht="36.75" customHeight="1">
      <c r="A25" s="411" t="s">
        <v>563</v>
      </c>
      <c r="B25" s="412"/>
      <c r="C25" s="412"/>
      <c r="D25" s="413"/>
      <c r="E25" s="404">
        <v>0</v>
      </c>
      <c r="F25" s="404">
        <f t="shared" si="0"/>
        <v>0</v>
      </c>
      <c r="G25" s="405"/>
      <c r="H25" s="406">
        <f>F25*G25%</f>
        <v>0</v>
      </c>
      <c r="I25" s="404">
        <f>F25+H25</f>
        <v>0</v>
      </c>
    </row>
    <row r="26" spans="1:9" ht="41.25" customHeight="1">
      <c r="A26" s="95"/>
      <c r="B26" s="138"/>
      <c r="C26" s="165"/>
      <c r="D26" s="97"/>
      <c r="E26" s="112" t="s">
        <v>107</v>
      </c>
      <c r="F26" s="112">
        <f>SUM(F7:F24)</f>
        <v>0</v>
      </c>
      <c r="G26" s="166"/>
      <c r="H26" s="167">
        <f>SUM(H7:H24)</f>
        <v>0</v>
      </c>
      <c r="I26" s="112">
        <f>SUM(I7:I24)</f>
        <v>0</v>
      </c>
    </row>
  </sheetData>
  <sheetProtection/>
  <mergeCells count="4">
    <mergeCell ref="G1:I1"/>
    <mergeCell ref="A3:I3"/>
    <mergeCell ref="A4:I4"/>
    <mergeCell ref="A25:D25"/>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tabColor theme="4" tint="0.5999900102615356"/>
  </sheetPr>
  <dimension ref="A1:I59"/>
  <sheetViews>
    <sheetView view="pageBreakPreview" zoomScale="80" zoomScaleNormal="85" zoomScaleSheetLayoutView="80" zoomScalePageLayoutView="0" workbookViewId="0" topLeftCell="A1">
      <selection activeCell="A42" sqref="A42:IV42"/>
    </sheetView>
  </sheetViews>
  <sheetFormatPr defaultColWidth="8.8515625" defaultRowHeight="12.75"/>
  <cols>
    <col min="1" max="1" width="4.421875" style="4" customWidth="1"/>
    <col min="2" max="2" width="19.421875" style="4" customWidth="1"/>
    <col min="3" max="3" width="100.8515625" style="4" customWidth="1"/>
    <col min="4" max="4" width="12.28125" style="13" customWidth="1"/>
    <col min="5" max="5" width="16.7109375" style="22" customWidth="1"/>
    <col min="6" max="6" width="18.140625" style="22" customWidth="1"/>
    <col min="7" max="7" width="11.421875" style="26" customWidth="1"/>
    <col min="8" max="8" width="13.421875" style="13" customWidth="1"/>
    <col min="9" max="9" width="20.28125" style="22" customWidth="1"/>
  </cols>
  <sheetData>
    <row r="1" spans="8:9" ht="12.75">
      <c r="H1" s="355" t="s">
        <v>465</v>
      </c>
      <c r="I1" s="355"/>
    </row>
    <row r="4" spans="1:9" ht="21.75" customHeight="1">
      <c r="A4" s="344" t="s">
        <v>462</v>
      </c>
      <c r="B4" s="345"/>
      <c r="C4" s="345"/>
      <c r="D4" s="345"/>
      <c r="E4" s="345"/>
      <c r="F4" s="345"/>
      <c r="G4" s="345"/>
      <c r="H4" s="345"/>
      <c r="I4" s="346"/>
    </row>
    <row r="5" spans="1:9" ht="29.25" customHeight="1">
      <c r="A5" s="356" t="s">
        <v>443</v>
      </c>
      <c r="B5" s="357"/>
      <c r="C5" s="357"/>
      <c r="D5" s="357"/>
      <c r="E5" s="357"/>
      <c r="F5" s="357"/>
      <c r="G5" s="357"/>
      <c r="H5" s="357"/>
      <c r="I5" s="358"/>
    </row>
    <row r="6" spans="1:9" ht="12.75">
      <c r="A6" s="2" t="s">
        <v>0</v>
      </c>
      <c r="B6" s="2" t="s">
        <v>1</v>
      </c>
      <c r="C6" s="2" t="s">
        <v>40</v>
      </c>
      <c r="D6" s="14" t="s">
        <v>2</v>
      </c>
      <c r="E6" s="19" t="s">
        <v>3</v>
      </c>
      <c r="F6" s="19" t="s">
        <v>4</v>
      </c>
      <c r="G6" s="23" t="s">
        <v>5</v>
      </c>
      <c r="H6" s="14" t="s">
        <v>6</v>
      </c>
      <c r="I6" s="19" t="s">
        <v>7</v>
      </c>
    </row>
    <row r="7" spans="1:9" ht="12.75">
      <c r="A7" s="11" t="s">
        <v>9</v>
      </c>
      <c r="B7" s="11" t="s">
        <v>73</v>
      </c>
      <c r="C7" s="12" t="s">
        <v>74</v>
      </c>
      <c r="D7" s="11" t="s">
        <v>75</v>
      </c>
      <c r="E7" s="20" t="s">
        <v>76</v>
      </c>
      <c r="F7" s="20" t="s">
        <v>77</v>
      </c>
      <c r="G7" s="24" t="s">
        <v>78</v>
      </c>
      <c r="H7" s="11" t="s">
        <v>79</v>
      </c>
      <c r="I7" s="28" t="s">
        <v>80</v>
      </c>
    </row>
    <row r="8" spans="1:9" ht="57.75" customHeight="1">
      <c r="A8" s="15" t="s">
        <v>9</v>
      </c>
      <c r="B8" s="5"/>
      <c r="C8" s="18" t="s">
        <v>144</v>
      </c>
      <c r="D8" s="9">
        <v>6</v>
      </c>
      <c r="E8" s="21">
        <v>0</v>
      </c>
      <c r="F8" s="21">
        <f aca="true" t="shared" si="0" ref="F8:F56">D8*E8</f>
        <v>0</v>
      </c>
      <c r="G8" s="25">
        <v>8</v>
      </c>
      <c r="H8" s="21">
        <f aca="true" t="shared" si="1" ref="H8:H56">F8*G8%</f>
        <v>0</v>
      </c>
      <c r="I8" s="21">
        <f aca="true" t="shared" si="2" ref="I8:I56">F8+H8</f>
        <v>0</v>
      </c>
    </row>
    <row r="9" spans="1:9" ht="58.5" customHeight="1">
      <c r="A9" s="15" t="s">
        <v>73</v>
      </c>
      <c r="B9" s="5"/>
      <c r="C9" s="38" t="s">
        <v>145</v>
      </c>
      <c r="D9" s="9">
        <v>10</v>
      </c>
      <c r="E9" s="21">
        <v>0</v>
      </c>
      <c r="F9" s="21">
        <f t="shared" si="0"/>
        <v>0</v>
      </c>
      <c r="G9" s="25">
        <v>8</v>
      </c>
      <c r="H9" s="21">
        <f t="shared" si="1"/>
        <v>0</v>
      </c>
      <c r="I9" s="21">
        <f t="shared" si="2"/>
        <v>0</v>
      </c>
    </row>
    <row r="10" spans="1:9" ht="58.5" customHeight="1">
      <c r="A10" s="15" t="s">
        <v>74</v>
      </c>
      <c r="B10" s="5"/>
      <c r="C10" s="31" t="s">
        <v>146</v>
      </c>
      <c r="D10" s="9">
        <v>10</v>
      </c>
      <c r="E10" s="21">
        <v>0</v>
      </c>
      <c r="F10" s="21">
        <f t="shared" si="0"/>
        <v>0</v>
      </c>
      <c r="G10" s="25">
        <v>8</v>
      </c>
      <c r="H10" s="21">
        <f t="shared" si="1"/>
        <v>0</v>
      </c>
      <c r="I10" s="21">
        <f t="shared" si="2"/>
        <v>0</v>
      </c>
    </row>
    <row r="11" spans="1:9" ht="62.25" customHeight="1">
      <c r="A11" s="15" t="s">
        <v>75</v>
      </c>
      <c r="B11" s="5"/>
      <c r="C11" s="31" t="s">
        <v>147</v>
      </c>
      <c r="D11" s="9">
        <v>5</v>
      </c>
      <c r="E11" s="21">
        <v>0</v>
      </c>
      <c r="F11" s="21">
        <f t="shared" si="0"/>
        <v>0</v>
      </c>
      <c r="G11" s="25">
        <v>8</v>
      </c>
      <c r="H11" s="21">
        <f t="shared" si="1"/>
        <v>0</v>
      </c>
      <c r="I11" s="21">
        <f t="shared" si="2"/>
        <v>0</v>
      </c>
    </row>
    <row r="12" spans="1:9" s="408" customFormat="1" ht="92.25" customHeight="1">
      <c r="A12" s="414" t="s">
        <v>76</v>
      </c>
      <c r="B12" s="43"/>
      <c r="C12" s="31" t="s">
        <v>550</v>
      </c>
      <c r="D12" s="44">
        <v>5</v>
      </c>
      <c r="E12" s="415">
        <v>0</v>
      </c>
      <c r="F12" s="415">
        <f t="shared" si="0"/>
        <v>0</v>
      </c>
      <c r="G12" s="416">
        <v>8</v>
      </c>
      <c r="H12" s="415">
        <f t="shared" si="1"/>
        <v>0</v>
      </c>
      <c r="I12" s="415">
        <f t="shared" si="2"/>
        <v>0</v>
      </c>
    </row>
    <row r="13" spans="1:9" ht="51.75" customHeight="1">
      <c r="A13" s="15" t="s">
        <v>86</v>
      </c>
      <c r="B13" s="5"/>
      <c r="C13" s="31" t="s">
        <v>148</v>
      </c>
      <c r="D13" s="9">
        <v>5</v>
      </c>
      <c r="E13" s="21">
        <v>0</v>
      </c>
      <c r="F13" s="21">
        <f t="shared" si="0"/>
        <v>0</v>
      </c>
      <c r="G13" s="25">
        <v>8</v>
      </c>
      <c r="H13" s="21">
        <f t="shared" si="1"/>
        <v>0</v>
      </c>
      <c r="I13" s="21">
        <f t="shared" si="2"/>
        <v>0</v>
      </c>
    </row>
    <row r="14" spans="1:9" ht="61.5" customHeight="1">
      <c r="A14" s="15" t="s">
        <v>78</v>
      </c>
      <c r="B14" s="5"/>
      <c r="C14" s="31" t="s">
        <v>149</v>
      </c>
      <c r="D14" s="9">
        <v>5</v>
      </c>
      <c r="E14" s="21">
        <v>0</v>
      </c>
      <c r="F14" s="21">
        <f t="shared" si="0"/>
        <v>0</v>
      </c>
      <c r="G14" s="25">
        <v>8</v>
      </c>
      <c r="H14" s="21">
        <f t="shared" si="1"/>
        <v>0</v>
      </c>
      <c r="I14" s="21">
        <f t="shared" si="2"/>
        <v>0</v>
      </c>
    </row>
    <row r="15" spans="1:9" s="408" customFormat="1" ht="36.75" customHeight="1">
      <c r="A15" s="414" t="s">
        <v>87</v>
      </c>
      <c r="B15" s="43"/>
      <c r="C15" s="33" t="s">
        <v>551</v>
      </c>
      <c r="D15" s="44">
        <v>10</v>
      </c>
      <c r="E15" s="415">
        <v>0</v>
      </c>
      <c r="F15" s="415">
        <f t="shared" si="0"/>
        <v>0</v>
      </c>
      <c r="G15" s="416">
        <v>8</v>
      </c>
      <c r="H15" s="415">
        <f t="shared" si="1"/>
        <v>0</v>
      </c>
      <c r="I15" s="415">
        <f t="shared" si="2"/>
        <v>0</v>
      </c>
    </row>
    <row r="16" spans="1:9" ht="56.25" customHeight="1">
      <c r="A16" s="15" t="s">
        <v>88</v>
      </c>
      <c r="B16" s="5"/>
      <c r="C16" s="31" t="s">
        <v>150</v>
      </c>
      <c r="D16" s="9">
        <v>15</v>
      </c>
      <c r="E16" s="21">
        <v>0</v>
      </c>
      <c r="F16" s="21">
        <f t="shared" si="0"/>
        <v>0</v>
      </c>
      <c r="G16" s="25">
        <v>8</v>
      </c>
      <c r="H16" s="21">
        <f t="shared" si="1"/>
        <v>0</v>
      </c>
      <c r="I16" s="21">
        <f t="shared" si="2"/>
        <v>0</v>
      </c>
    </row>
    <row r="17" spans="1:9" ht="68.25" customHeight="1">
      <c r="A17" s="15" t="s">
        <v>89</v>
      </c>
      <c r="B17" s="5"/>
      <c r="C17" s="31" t="s">
        <v>151</v>
      </c>
      <c r="D17" s="9">
        <v>15</v>
      </c>
      <c r="E17" s="21">
        <v>0</v>
      </c>
      <c r="F17" s="21">
        <f t="shared" si="0"/>
        <v>0</v>
      </c>
      <c r="G17" s="25">
        <v>8</v>
      </c>
      <c r="H17" s="21">
        <f t="shared" si="1"/>
        <v>0</v>
      </c>
      <c r="I17" s="21">
        <f t="shared" si="2"/>
        <v>0</v>
      </c>
    </row>
    <row r="18" spans="1:9" ht="123.75" customHeight="1">
      <c r="A18" s="15" t="s">
        <v>90</v>
      </c>
      <c r="B18" s="5"/>
      <c r="C18" s="33" t="s">
        <v>152</v>
      </c>
      <c r="D18" s="9">
        <v>50</v>
      </c>
      <c r="E18" s="21">
        <v>0</v>
      </c>
      <c r="F18" s="21">
        <f t="shared" si="0"/>
        <v>0</v>
      </c>
      <c r="G18" s="25">
        <v>8</v>
      </c>
      <c r="H18" s="21">
        <f t="shared" si="1"/>
        <v>0</v>
      </c>
      <c r="I18" s="21">
        <f t="shared" si="2"/>
        <v>0</v>
      </c>
    </row>
    <row r="19" spans="1:9" ht="162.75" customHeight="1">
      <c r="A19" s="15" t="s">
        <v>91</v>
      </c>
      <c r="B19" s="5"/>
      <c r="C19" s="34" t="s">
        <v>153</v>
      </c>
      <c r="D19" s="9">
        <v>20</v>
      </c>
      <c r="E19" s="21">
        <v>0</v>
      </c>
      <c r="F19" s="21">
        <f t="shared" si="0"/>
        <v>0</v>
      </c>
      <c r="G19" s="25">
        <v>8</v>
      </c>
      <c r="H19" s="21">
        <f t="shared" si="1"/>
        <v>0</v>
      </c>
      <c r="I19" s="21">
        <f t="shared" si="2"/>
        <v>0</v>
      </c>
    </row>
    <row r="20" spans="1:9" ht="135.75" customHeight="1">
      <c r="A20" s="15" t="s">
        <v>92</v>
      </c>
      <c r="B20" s="5"/>
      <c r="C20" s="33" t="s">
        <v>154</v>
      </c>
      <c r="D20" s="9">
        <v>10</v>
      </c>
      <c r="E20" s="21">
        <v>0</v>
      </c>
      <c r="F20" s="21">
        <f t="shared" si="0"/>
        <v>0</v>
      </c>
      <c r="G20" s="25">
        <v>8</v>
      </c>
      <c r="H20" s="21">
        <f t="shared" si="1"/>
        <v>0</v>
      </c>
      <c r="I20" s="21">
        <f t="shared" si="2"/>
        <v>0</v>
      </c>
    </row>
    <row r="21" spans="1:9" ht="135.75" customHeight="1">
      <c r="A21" s="15" t="s">
        <v>93</v>
      </c>
      <c r="B21" s="5"/>
      <c r="C21" s="34" t="s">
        <v>155</v>
      </c>
      <c r="D21" s="9">
        <v>12</v>
      </c>
      <c r="E21" s="21">
        <v>0</v>
      </c>
      <c r="F21" s="21">
        <f t="shared" si="0"/>
        <v>0</v>
      </c>
      <c r="G21" s="25">
        <v>8</v>
      </c>
      <c r="H21" s="21">
        <f t="shared" si="1"/>
        <v>0</v>
      </c>
      <c r="I21" s="21">
        <f t="shared" si="2"/>
        <v>0</v>
      </c>
    </row>
    <row r="22" spans="1:9" ht="144" customHeight="1">
      <c r="A22" s="15" t="s">
        <v>94</v>
      </c>
      <c r="B22" s="5"/>
      <c r="C22" s="34" t="s">
        <v>156</v>
      </c>
      <c r="D22" s="9">
        <v>12</v>
      </c>
      <c r="E22" s="21">
        <v>0</v>
      </c>
      <c r="F22" s="21">
        <f t="shared" si="0"/>
        <v>0</v>
      </c>
      <c r="G22" s="25">
        <v>8</v>
      </c>
      <c r="H22" s="21">
        <f t="shared" si="1"/>
        <v>0</v>
      </c>
      <c r="I22" s="21">
        <f t="shared" si="2"/>
        <v>0</v>
      </c>
    </row>
    <row r="23" spans="1:9" ht="156" customHeight="1">
      <c r="A23" s="15" t="s">
        <v>95</v>
      </c>
      <c r="B23" s="5"/>
      <c r="C23" s="34" t="s">
        <v>157</v>
      </c>
      <c r="D23" s="9">
        <v>10</v>
      </c>
      <c r="E23" s="21">
        <v>0</v>
      </c>
      <c r="F23" s="21">
        <f t="shared" si="0"/>
        <v>0</v>
      </c>
      <c r="G23" s="25">
        <v>8</v>
      </c>
      <c r="H23" s="21">
        <f t="shared" si="1"/>
        <v>0</v>
      </c>
      <c r="I23" s="21">
        <f t="shared" si="2"/>
        <v>0</v>
      </c>
    </row>
    <row r="24" spans="1:9" ht="138.75" customHeight="1">
      <c r="A24" s="15" t="s">
        <v>96</v>
      </c>
      <c r="B24" s="5"/>
      <c r="C24" s="18" t="s">
        <v>158</v>
      </c>
      <c r="D24" s="9">
        <v>20</v>
      </c>
      <c r="E24" s="21">
        <v>0</v>
      </c>
      <c r="F24" s="21">
        <f t="shared" si="0"/>
        <v>0</v>
      </c>
      <c r="G24" s="25">
        <v>8</v>
      </c>
      <c r="H24" s="21">
        <f t="shared" si="1"/>
        <v>0</v>
      </c>
      <c r="I24" s="21">
        <f t="shared" si="2"/>
        <v>0</v>
      </c>
    </row>
    <row r="25" spans="1:9" s="408" customFormat="1" ht="196.5" customHeight="1">
      <c r="A25" s="414" t="s">
        <v>97</v>
      </c>
      <c r="B25" s="43"/>
      <c r="C25" s="18" t="s">
        <v>552</v>
      </c>
      <c r="D25" s="44">
        <v>10</v>
      </c>
      <c r="E25" s="415">
        <v>0</v>
      </c>
      <c r="F25" s="415">
        <f t="shared" si="0"/>
        <v>0</v>
      </c>
      <c r="G25" s="416">
        <v>8</v>
      </c>
      <c r="H25" s="415">
        <f t="shared" si="1"/>
        <v>0</v>
      </c>
      <c r="I25" s="415">
        <f t="shared" si="2"/>
        <v>0</v>
      </c>
    </row>
    <row r="26" spans="1:9" s="408" customFormat="1" ht="74.25" customHeight="1">
      <c r="A26" s="414" t="s">
        <v>98</v>
      </c>
      <c r="B26" s="43"/>
      <c r="C26" s="18" t="s">
        <v>553</v>
      </c>
      <c r="D26" s="44">
        <v>10</v>
      </c>
      <c r="E26" s="415">
        <v>0</v>
      </c>
      <c r="F26" s="415">
        <f t="shared" si="0"/>
        <v>0</v>
      </c>
      <c r="G26" s="416">
        <v>8</v>
      </c>
      <c r="H26" s="415">
        <f t="shared" si="1"/>
        <v>0</v>
      </c>
      <c r="I26" s="415">
        <f t="shared" si="2"/>
        <v>0</v>
      </c>
    </row>
    <row r="27" spans="1:9" ht="106.5" customHeight="1">
      <c r="A27" s="15" t="s">
        <v>99</v>
      </c>
      <c r="B27" s="5"/>
      <c r="C27" s="32" t="s">
        <v>159</v>
      </c>
      <c r="D27" s="9">
        <v>10</v>
      </c>
      <c r="E27" s="21">
        <v>0</v>
      </c>
      <c r="F27" s="21">
        <f t="shared" si="0"/>
        <v>0</v>
      </c>
      <c r="G27" s="25">
        <v>8</v>
      </c>
      <c r="H27" s="21">
        <f t="shared" si="1"/>
        <v>0</v>
      </c>
      <c r="I27" s="21">
        <f t="shared" si="2"/>
        <v>0</v>
      </c>
    </row>
    <row r="28" spans="1:9" s="408" customFormat="1" ht="82.5" customHeight="1">
      <c r="A28" s="414" t="s">
        <v>100</v>
      </c>
      <c r="B28" s="43"/>
      <c r="C28" s="18" t="s">
        <v>554</v>
      </c>
      <c r="D28" s="44">
        <v>5</v>
      </c>
      <c r="E28" s="415">
        <v>0</v>
      </c>
      <c r="F28" s="415">
        <f t="shared" si="0"/>
        <v>0</v>
      </c>
      <c r="G28" s="416">
        <v>8</v>
      </c>
      <c r="H28" s="415">
        <f t="shared" si="1"/>
        <v>0</v>
      </c>
      <c r="I28" s="415">
        <f t="shared" si="2"/>
        <v>0</v>
      </c>
    </row>
    <row r="29" spans="1:9" s="408" customFormat="1" ht="76.5" customHeight="1">
      <c r="A29" s="414" t="s">
        <v>101</v>
      </c>
      <c r="B29" s="43"/>
      <c r="C29" s="417" t="s">
        <v>555</v>
      </c>
      <c r="D29" s="44">
        <v>8</v>
      </c>
      <c r="E29" s="415">
        <v>0</v>
      </c>
      <c r="F29" s="415">
        <f t="shared" si="0"/>
        <v>0</v>
      </c>
      <c r="G29" s="416">
        <v>8</v>
      </c>
      <c r="H29" s="415">
        <f t="shared" si="1"/>
        <v>0</v>
      </c>
      <c r="I29" s="415">
        <f t="shared" si="2"/>
        <v>0</v>
      </c>
    </row>
    <row r="30" spans="1:9" ht="38.25" customHeight="1">
      <c r="A30" s="15" t="s">
        <v>102</v>
      </c>
      <c r="B30" s="8"/>
      <c r="C30" s="34" t="s">
        <v>160</v>
      </c>
      <c r="D30" s="10">
        <v>8</v>
      </c>
      <c r="E30" s="21">
        <v>0</v>
      </c>
      <c r="F30" s="21">
        <f t="shared" si="0"/>
        <v>0</v>
      </c>
      <c r="G30" s="25">
        <v>8</v>
      </c>
      <c r="H30" s="21">
        <f t="shared" si="1"/>
        <v>0</v>
      </c>
      <c r="I30" s="21">
        <f t="shared" si="2"/>
        <v>0</v>
      </c>
    </row>
    <row r="31" spans="1:9" ht="33.75" customHeight="1">
      <c r="A31" s="15" t="s">
        <v>103</v>
      </c>
      <c r="B31" s="5"/>
      <c r="C31" s="168" t="s">
        <v>161</v>
      </c>
      <c r="D31" s="9">
        <v>20</v>
      </c>
      <c r="E31" s="21">
        <v>0</v>
      </c>
      <c r="F31" s="21">
        <f t="shared" si="0"/>
        <v>0</v>
      </c>
      <c r="G31" s="25">
        <v>8</v>
      </c>
      <c r="H31" s="21">
        <f t="shared" si="1"/>
        <v>0</v>
      </c>
      <c r="I31" s="21">
        <f t="shared" si="2"/>
        <v>0</v>
      </c>
    </row>
    <row r="32" spans="1:9" ht="68.25" customHeight="1">
      <c r="A32" s="15" t="s">
        <v>104</v>
      </c>
      <c r="B32" s="5"/>
      <c r="C32" s="18" t="s">
        <v>162</v>
      </c>
      <c r="D32" s="9">
        <v>30</v>
      </c>
      <c r="E32" s="21">
        <v>0</v>
      </c>
      <c r="F32" s="21">
        <f t="shared" si="0"/>
        <v>0</v>
      </c>
      <c r="G32" s="25">
        <v>8</v>
      </c>
      <c r="H32" s="21">
        <f t="shared" si="1"/>
        <v>0</v>
      </c>
      <c r="I32" s="21">
        <f t="shared" si="2"/>
        <v>0</v>
      </c>
    </row>
    <row r="33" spans="1:9" ht="24" customHeight="1">
      <c r="A33" s="15" t="s">
        <v>105</v>
      </c>
      <c r="B33" s="5"/>
      <c r="C33" s="18" t="s">
        <v>163</v>
      </c>
      <c r="D33" s="9">
        <v>30</v>
      </c>
      <c r="E33" s="21">
        <v>0</v>
      </c>
      <c r="F33" s="21">
        <f t="shared" si="0"/>
        <v>0</v>
      </c>
      <c r="G33" s="25">
        <v>8</v>
      </c>
      <c r="H33" s="21">
        <f t="shared" si="1"/>
        <v>0</v>
      </c>
      <c r="I33" s="21">
        <f t="shared" si="2"/>
        <v>0</v>
      </c>
    </row>
    <row r="34" spans="1:9" ht="156" customHeight="1">
      <c r="A34" s="15" t="s">
        <v>106</v>
      </c>
      <c r="B34" s="5"/>
      <c r="C34" s="35" t="s">
        <v>463</v>
      </c>
      <c r="D34" s="9">
        <v>3</v>
      </c>
      <c r="E34" s="21">
        <v>0</v>
      </c>
      <c r="F34" s="21">
        <f t="shared" si="0"/>
        <v>0</v>
      </c>
      <c r="G34" s="25">
        <v>8</v>
      </c>
      <c r="H34" s="21">
        <f t="shared" si="1"/>
        <v>0</v>
      </c>
      <c r="I34" s="21">
        <f t="shared" si="2"/>
        <v>0</v>
      </c>
    </row>
    <row r="35" spans="1:9" ht="50.25" customHeight="1">
      <c r="A35" s="15" t="s">
        <v>110</v>
      </c>
      <c r="B35" s="5"/>
      <c r="C35" s="36" t="s">
        <v>164</v>
      </c>
      <c r="D35" s="9">
        <v>10</v>
      </c>
      <c r="E35" s="21">
        <v>0</v>
      </c>
      <c r="F35" s="21">
        <f t="shared" si="0"/>
        <v>0</v>
      </c>
      <c r="G35" s="25">
        <v>8</v>
      </c>
      <c r="H35" s="21">
        <f t="shared" si="1"/>
        <v>0</v>
      </c>
      <c r="I35" s="21">
        <f t="shared" si="2"/>
        <v>0</v>
      </c>
    </row>
    <row r="36" spans="1:9" ht="117" customHeight="1">
      <c r="A36" s="15" t="s">
        <v>111</v>
      </c>
      <c r="B36" s="5"/>
      <c r="C36" s="32" t="s">
        <v>165</v>
      </c>
      <c r="D36" s="9">
        <v>4</v>
      </c>
      <c r="E36" s="21">
        <v>0</v>
      </c>
      <c r="F36" s="21">
        <f t="shared" si="0"/>
        <v>0</v>
      </c>
      <c r="G36" s="25">
        <v>8</v>
      </c>
      <c r="H36" s="21">
        <f t="shared" si="1"/>
        <v>0</v>
      </c>
      <c r="I36" s="21">
        <f t="shared" si="2"/>
        <v>0</v>
      </c>
    </row>
    <row r="37" spans="1:9" ht="126.75" customHeight="1">
      <c r="A37" s="15" t="s">
        <v>112</v>
      </c>
      <c r="B37" s="5"/>
      <c r="C37" s="32" t="s">
        <v>166</v>
      </c>
      <c r="D37" s="9">
        <v>4</v>
      </c>
      <c r="E37" s="21">
        <v>0</v>
      </c>
      <c r="F37" s="21">
        <f t="shared" si="0"/>
        <v>0</v>
      </c>
      <c r="G37" s="25">
        <v>8</v>
      </c>
      <c r="H37" s="21">
        <f t="shared" si="1"/>
        <v>0</v>
      </c>
      <c r="I37" s="21">
        <f t="shared" si="2"/>
        <v>0</v>
      </c>
    </row>
    <row r="38" spans="1:9" s="408" customFormat="1" ht="250.5" customHeight="1">
      <c r="A38" s="414" t="s">
        <v>113</v>
      </c>
      <c r="B38" s="43"/>
      <c r="C38" s="18" t="s">
        <v>556</v>
      </c>
      <c r="D38" s="44">
        <v>6</v>
      </c>
      <c r="E38" s="415">
        <v>0</v>
      </c>
      <c r="F38" s="415">
        <f t="shared" si="0"/>
        <v>0</v>
      </c>
      <c r="G38" s="416">
        <v>8</v>
      </c>
      <c r="H38" s="415">
        <f t="shared" si="1"/>
        <v>0</v>
      </c>
      <c r="I38" s="415">
        <f t="shared" si="2"/>
        <v>0</v>
      </c>
    </row>
    <row r="39" spans="1:9" s="408" customFormat="1" ht="240.75" customHeight="1">
      <c r="A39" s="414" t="s">
        <v>114</v>
      </c>
      <c r="B39" s="43"/>
      <c r="C39" s="18" t="s">
        <v>557</v>
      </c>
      <c r="D39" s="44">
        <v>8</v>
      </c>
      <c r="E39" s="415">
        <v>0</v>
      </c>
      <c r="F39" s="415">
        <f t="shared" si="0"/>
        <v>0</v>
      </c>
      <c r="G39" s="416">
        <v>8</v>
      </c>
      <c r="H39" s="415">
        <f t="shared" si="1"/>
        <v>0</v>
      </c>
      <c r="I39" s="415">
        <f t="shared" si="2"/>
        <v>0</v>
      </c>
    </row>
    <row r="40" spans="1:9" ht="103.5" customHeight="1">
      <c r="A40" s="15" t="s">
        <v>115</v>
      </c>
      <c r="B40" s="5"/>
      <c r="C40" s="32" t="s">
        <v>167</v>
      </c>
      <c r="D40" s="9">
        <v>3</v>
      </c>
      <c r="E40" s="21">
        <v>0</v>
      </c>
      <c r="F40" s="21">
        <f t="shared" si="0"/>
        <v>0</v>
      </c>
      <c r="G40" s="25">
        <v>8</v>
      </c>
      <c r="H40" s="21">
        <f t="shared" si="1"/>
        <v>0</v>
      </c>
      <c r="I40" s="21">
        <f t="shared" si="2"/>
        <v>0</v>
      </c>
    </row>
    <row r="41" spans="1:9" ht="105.75" customHeight="1">
      <c r="A41" s="15" t="s">
        <v>116</v>
      </c>
      <c r="B41" s="5"/>
      <c r="C41" s="32" t="s">
        <v>168</v>
      </c>
      <c r="D41" s="9">
        <v>3</v>
      </c>
      <c r="E41" s="21">
        <v>0</v>
      </c>
      <c r="F41" s="21">
        <f t="shared" si="0"/>
        <v>0</v>
      </c>
      <c r="G41" s="25">
        <v>8</v>
      </c>
      <c r="H41" s="21">
        <f t="shared" si="1"/>
        <v>0</v>
      </c>
      <c r="I41" s="21">
        <f t="shared" si="2"/>
        <v>0</v>
      </c>
    </row>
    <row r="42" spans="1:9" s="408" customFormat="1" ht="152.25" customHeight="1">
      <c r="A42" s="414" t="s">
        <v>117</v>
      </c>
      <c r="B42" s="43"/>
      <c r="C42" s="18" t="s">
        <v>564</v>
      </c>
      <c r="D42" s="44">
        <v>3</v>
      </c>
      <c r="E42" s="415">
        <v>0</v>
      </c>
      <c r="F42" s="415">
        <f t="shared" si="0"/>
        <v>0</v>
      </c>
      <c r="G42" s="416">
        <v>8</v>
      </c>
      <c r="H42" s="415">
        <f t="shared" si="1"/>
        <v>0</v>
      </c>
      <c r="I42" s="415">
        <f t="shared" si="2"/>
        <v>0</v>
      </c>
    </row>
    <row r="43" spans="1:9" s="408" customFormat="1" ht="162.75" customHeight="1">
      <c r="A43" s="414" t="s">
        <v>118</v>
      </c>
      <c r="B43" s="43"/>
      <c r="C43" s="18" t="s">
        <v>564</v>
      </c>
      <c r="D43" s="44">
        <v>3</v>
      </c>
      <c r="E43" s="415">
        <v>0</v>
      </c>
      <c r="F43" s="415">
        <f t="shared" si="0"/>
        <v>0</v>
      </c>
      <c r="G43" s="416">
        <v>8</v>
      </c>
      <c r="H43" s="415">
        <f t="shared" si="1"/>
        <v>0</v>
      </c>
      <c r="I43" s="415">
        <f t="shared" si="2"/>
        <v>0</v>
      </c>
    </row>
    <row r="44" spans="1:9" s="408" customFormat="1" ht="239.25" customHeight="1">
      <c r="A44" s="414" t="s">
        <v>119</v>
      </c>
      <c r="B44" s="43"/>
      <c r="C44" s="18" t="s">
        <v>565</v>
      </c>
      <c r="D44" s="44">
        <v>3</v>
      </c>
      <c r="E44" s="415">
        <v>0</v>
      </c>
      <c r="F44" s="415">
        <f t="shared" si="0"/>
        <v>0</v>
      </c>
      <c r="G44" s="416">
        <v>8</v>
      </c>
      <c r="H44" s="415">
        <f t="shared" si="1"/>
        <v>0</v>
      </c>
      <c r="I44" s="415">
        <f t="shared" si="2"/>
        <v>0</v>
      </c>
    </row>
    <row r="45" spans="1:9" ht="119.25" customHeight="1">
      <c r="A45" s="15" t="s">
        <v>324</v>
      </c>
      <c r="B45" s="5"/>
      <c r="C45" s="35" t="s">
        <v>464</v>
      </c>
      <c r="D45" s="9">
        <v>10</v>
      </c>
      <c r="E45" s="21">
        <v>0</v>
      </c>
      <c r="F45" s="21">
        <f t="shared" si="0"/>
        <v>0</v>
      </c>
      <c r="G45" s="25">
        <v>8</v>
      </c>
      <c r="H45" s="21">
        <f t="shared" si="1"/>
        <v>0</v>
      </c>
      <c r="I45" s="21">
        <f t="shared" si="2"/>
        <v>0</v>
      </c>
    </row>
    <row r="46" spans="1:9" s="408" customFormat="1" ht="39" customHeight="1">
      <c r="A46" s="414" t="s">
        <v>325</v>
      </c>
      <c r="B46" s="43"/>
      <c r="C46" s="18" t="s">
        <v>566</v>
      </c>
      <c r="D46" s="44">
        <v>8</v>
      </c>
      <c r="E46" s="415">
        <v>0</v>
      </c>
      <c r="F46" s="415">
        <f t="shared" si="0"/>
        <v>0</v>
      </c>
      <c r="G46" s="416">
        <v>8</v>
      </c>
      <c r="H46" s="415">
        <f t="shared" si="1"/>
        <v>0</v>
      </c>
      <c r="I46" s="415">
        <f t="shared" si="2"/>
        <v>0</v>
      </c>
    </row>
    <row r="47" spans="1:9" ht="36" customHeight="1">
      <c r="A47" s="15" t="s">
        <v>326</v>
      </c>
      <c r="B47" s="5"/>
      <c r="C47" s="18" t="s">
        <v>169</v>
      </c>
      <c r="D47" s="9">
        <v>50</v>
      </c>
      <c r="E47" s="21">
        <v>0</v>
      </c>
      <c r="F47" s="21">
        <f t="shared" si="0"/>
        <v>0</v>
      </c>
      <c r="G47" s="25">
        <v>8</v>
      </c>
      <c r="H47" s="21">
        <f t="shared" si="1"/>
        <v>0</v>
      </c>
      <c r="I47" s="21">
        <f t="shared" si="2"/>
        <v>0</v>
      </c>
    </row>
    <row r="48" spans="1:9" ht="36" customHeight="1">
      <c r="A48" s="15" t="s">
        <v>327</v>
      </c>
      <c r="B48" s="5"/>
      <c r="C48" s="18" t="s">
        <v>170</v>
      </c>
      <c r="D48" s="9">
        <v>20</v>
      </c>
      <c r="E48" s="21">
        <v>0</v>
      </c>
      <c r="F48" s="21">
        <f t="shared" si="0"/>
        <v>0</v>
      </c>
      <c r="G48" s="25">
        <v>8</v>
      </c>
      <c r="H48" s="21">
        <f t="shared" si="1"/>
        <v>0</v>
      </c>
      <c r="I48" s="21">
        <f t="shared" si="2"/>
        <v>0</v>
      </c>
    </row>
    <row r="49" spans="1:9" ht="36.75" customHeight="1">
      <c r="A49" s="15" t="s">
        <v>328</v>
      </c>
      <c r="B49" s="5"/>
      <c r="C49" s="18" t="s">
        <v>171</v>
      </c>
      <c r="D49" s="9">
        <v>150</v>
      </c>
      <c r="E49" s="21">
        <v>0</v>
      </c>
      <c r="F49" s="21">
        <f t="shared" si="0"/>
        <v>0</v>
      </c>
      <c r="G49" s="25">
        <v>8</v>
      </c>
      <c r="H49" s="21">
        <f t="shared" si="1"/>
        <v>0</v>
      </c>
      <c r="I49" s="21">
        <f t="shared" si="2"/>
        <v>0</v>
      </c>
    </row>
    <row r="50" spans="1:9" ht="35.25" customHeight="1">
      <c r="A50" s="15" t="s">
        <v>329</v>
      </c>
      <c r="B50" s="5"/>
      <c r="C50" s="18" t="s">
        <v>172</v>
      </c>
      <c r="D50" s="9">
        <v>30</v>
      </c>
      <c r="E50" s="21">
        <v>0</v>
      </c>
      <c r="F50" s="21">
        <f t="shared" si="0"/>
        <v>0</v>
      </c>
      <c r="G50" s="25">
        <v>8</v>
      </c>
      <c r="H50" s="21">
        <f t="shared" si="1"/>
        <v>0</v>
      </c>
      <c r="I50" s="21">
        <f t="shared" si="2"/>
        <v>0</v>
      </c>
    </row>
    <row r="51" spans="1:9" ht="36" customHeight="1">
      <c r="A51" s="15" t="s">
        <v>330</v>
      </c>
      <c r="B51" s="5"/>
      <c r="C51" s="18" t="s">
        <v>173</v>
      </c>
      <c r="D51" s="9">
        <v>30</v>
      </c>
      <c r="E51" s="21">
        <v>0</v>
      </c>
      <c r="F51" s="21">
        <f t="shared" si="0"/>
        <v>0</v>
      </c>
      <c r="G51" s="25">
        <v>8</v>
      </c>
      <c r="H51" s="21">
        <f t="shared" si="1"/>
        <v>0</v>
      </c>
      <c r="I51" s="21">
        <f t="shared" si="2"/>
        <v>0</v>
      </c>
    </row>
    <row r="52" spans="1:9" ht="39.75" customHeight="1">
      <c r="A52" s="15" t="s">
        <v>331</v>
      </c>
      <c r="B52" s="5"/>
      <c r="C52" s="18" t="s">
        <v>174</v>
      </c>
      <c r="D52" s="9">
        <v>100</v>
      </c>
      <c r="E52" s="21">
        <v>0</v>
      </c>
      <c r="F52" s="21">
        <f t="shared" si="0"/>
        <v>0</v>
      </c>
      <c r="G52" s="25">
        <v>8</v>
      </c>
      <c r="H52" s="21">
        <f t="shared" si="1"/>
        <v>0</v>
      </c>
      <c r="I52" s="21">
        <f t="shared" si="2"/>
        <v>0</v>
      </c>
    </row>
    <row r="53" spans="1:9" ht="36" customHeight="1">
      <c r="A53" s="15" t="s">
        <v>332</v>
      </c>
      <c r="B53" s="5"/>
      <c r="C53" s="31" t="s">
        <v>131</v>
      </c>
      <c r="D53" s="9">
        <v>80</v>
      </c>
      <c r="E53" s="21">
        <v>0</v>
      </c>
      <c r="F53" s="21">
        <f t="shared" si="0"/>
        <v>0</v>
      </c>
      <c r="G53" s="25">
        <v>8</v>
      </c>
      <c r="H53" s="21">
        <f t="shared" si="1"/>
        <v>0</v>
      </c>
      <c r="I53" s="21">
        <f t="shared" si="2"/>
        <v>0</v>
      </c>
    </row>
    <row r="54" spans="1:9" ht="36" customHeight="1">
      <c r="A54" s="15" t="s">
        <v>333</v>
      </c>
      <c r="B54" s="5"/>
      <c r="C54" s="18" t="s">
        <v>175</v>
      </c>
      <c r="D54" s="9">
        <v>200</v>
      </c>
      <c r="E54" s="21">
        <v>0</v>
      </c>
      <c r="F54" s="21">
        <f t="shared" si="0"/>
        <v>0</v>
      </c>
      <c r="G54" s="25">
        <v>8</v>
      </c>
      <c r="H54" s="21">
        <f t="shared" si="1"/>
        <v>0</v>
      </c>
      <c r="I54" s="21">
        <f t="shared" si="2"/>
        <v>0</v>
      </c>
    </row>
    <row r="55" spans="1:9" s="408" customFormat="1" ht="34.5" customHeight="1">
      <c r="A55" s="414" t="s">
        <v>334</v>
      </c>
      <c r="B55" s="43"/>
      <c r="C55" s="18" t="s">
        <v>558</v>
      </c>
      <c r="D55" s="44">
        <v>30</v>
      </c>
      <c r="E55" s="415">
        <v>0</v>
      </c>
      <c r="F55" s="415">
        <f t="shared" si="0"/>
        <v>0</v>
      </c>
      <c r="G55" s="416">
        <v>8</v>
      </c>
      <c r="H55" s="415">
        <f t="shared" si="1"/>
        <v>0</v>
      </c>
      <c r="I55" s="415">
        <f t="shared" si="2"/>
        <v>0</v>
      </c>
    </row>
    <row r="56" spans="1:9" ht="39" customHeight="1">
      <c r="A56" s="15" t="s">
        <v>335</v>
      </c>
      <c r="B56" s="5"/>
      <c r="C56" s="18" t="s">
        <v>176</v>
      </c>
      <c r="D56" s="9">
        <v>150</v>
      </c>
      <c r="E56" s="21">
        <v>0</v>
      </c>
      <c r="F56" s="21">
        <f t="shared" si="0"/>
        <v>0</v>
      </c>
      <c r="G56" s="25">
        <v>8</v>
      </c>
      <c r="H56" s="21">
        <f t="shared" si="1"/>
        <v>0</v>
      </c>
      <c r="I56" s="21">
        <f t="shared" si="2"/>
        <v>0</v>
      </c>
    </row>
    <row r="57" spans="1:9" ht="26.25">
      <c r="A57" s="15" t="s">
        <v>96</v>
      </c>
      <c r="B57" s="17"/>
      <c r="C57" s="69" t="s">
        <v>66</v>
      </c>
      <c r="D57" s="16"/>
      <c r="E57" s="21">
        <v>0</v>
      </c>
      <c r="F57" s="21">
        <f>E57*24</f>
        <v>0</v>
      </c>
      <c r="G57" s="25">
        <v>23</v>
      </c>
      <c r="H57" s="9">
        <f>F57*G57%</f>
        <v>0</v>
      </c>
      <c r="I57" s="21">
        <f>F57+H57</f>
        <v>0</v>
      </c>
    </row>
    <row r="58" spans="1:9" ht="31.5" customHeight="1">
      <c r="A58" s="56"/>
      <c r="B58" s="153"/>
      <c r="C58" s="169"/>
      <c r="D58" s="58"/>
      <c r="E58" s="27" t="s">
        <v>107</v>
      </c>
      <c r="F58" s="27">
        <f>+SUM(F8:F56)</f>
        <v>0</v>
      </c>
      <c r="G58" s="29"/>
      <c r="H58" s="27">
        <f>SUM(H8:H56)</f>
        <v>0</v>
      </c>
      <c r="I58" s="27">
        <f>SUM(I8:I56)</f>
        <v>0</v>
      </c>
    </row>
    <row r="59" ht="12.75">
      <c r="B59" s="311" t="s">
        <v>567</v>
      </c>
    </row>
  </sheetData>
  <sheetProtection/>
  <mergeCells count="3">
    <mergeCell ref="H1:I1"/>
    <mergeCell ref="A4:I4"/>
    <mergeCell ref="A5:I5"/>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I17"/>
  <sheetViews>
    <sheetView view="pageBreakPreview" zoomScale="74" zoomScaleNormal="85" zoomScaleSheetLayoutView="74" zoomScalePageLayoutView="0" workbookViewId="0" topLeftCell="A1">
      <selection activeCell="G29" sqref="G29"/>
    </sheetView>
  </sheetViews>
  <sheetFormatPr defaultColWidth="8.8515625" defaultRowHeight="12.75"/>
  <cols>
    <col min="1" max="1" width="4.421875" style="4" customWidth="1"/>
    <col min="2" max="2" width="19.421875" style="4" customWidth="1"/>
    <col min="3" max="3" width="47.140625" style="4" customWidth="1"/>
    <col min="4" max="4" width="16.00390625" style="13" customWidth="1"/>
    <col min="5" max="5" width="19.00390625" style="22" customWidth="1"/>
    <col min="6" max="6" width="22.28125" style="22" customWidth="1"/>
    <col min="7" max="7" width="11.421875" style="26" customWidth="1"/>
    <col min="8" max="8" width="13.421875" style="13" customWidth="1"/>
    <col min="9" max="9" width="23.28125" style="22" customWidth="1"/>
  </cols>
  <sheetData>
    <row r="1" spans="1:9" ht="12.75">
      <c r="A1" s="70"/>
      <c r="B1" s="70"/>
      <c r="C1" s="70"/>
      <c r="D1" s="71"/>
      <c r="E1" s="72"/>
      <c r="F1" s="72"/>
      <c r="G1" s="73"/>
      <c r="H1" s="324" t="s">
        <v>466</v>
      </c>
      <c r="I1" s="324"/>
    </row>
    <row r="2" spans="1:9" ht="12.75">
      <c r="A2" s="70"/>
      <c r="B2" s="70"/>
      <c r="C2" s="70"/>
      <c r="D2" s="71"/>
      <c r="E2" s="72"/>
      <c r="F2" s="72"/>
      <c r="G2" s="73"/>
      <c r="H2" s="71"/>
      <c r="I2" s="72"/>
    </row>
    <row r="3" spans="1:9" ht="12.75">
      <c r="A3" s="70"/>
      <c r="B3" s="70"/>
      <c r="C3" s="70"/>
      <c r="D3" s="71"/>
      <c r="E3" s="72"/>
      <c r="F3" s="72"/>
      <c r="G3" s="73"/>
      <c r="H3" s="71"/>
      <c r="I3" s="72"/>
    </row>
    <row r="4" spans="1:9" ht="15" customHeight="1">
      <c r="A4" s="349" t="s">
        <v>467</v>
      </c>
      <c r="B4" s="350"/>
      <c r="C4" s="350"/>
      <c r="D4" s="350"/>
      <c r="E4" s="350"/>
      <c r="F4" s="350"/>
      <c r="G4" s="350"/>
      <c r="H4" s="350"/>
      <c r="I4" s="351"/>
    </row>
    <row r="5" spans="1:9" ht="38.25">
      <c r="A5" s="171" t="s">
        <v>0</v>
      </c>
      <c r="B5" s="171" t="s">
        <v>1</v>
      </c>
      <c r="C5" s="172" t="s">
        <v>468</v>
      </c>
      <c r="D5" s="171" t="s">
        <v>2</v>
      </c>
      <c r="E5" s="173" t="s">
        <v>3</v>
      </c>
      <c r="F5" s="173" t="s">
        <v>4</v>
      </c>
      <c r="G5" s="174" t="s">
        <v>5</v>
      </c>
      <c r="H5" s="171" t="s">
        <v>6</v>
      </c>
      <c r="I5" s="173" t="s">
        <v>7</v>
      </c>
    </row>
    <row r="6" spans="1:9" ht="12.75">
      <c r="A6" s="80" t="s">
        <v>9</v>
      </c>
      <c r="B6" s="80" t="s">
        <v>73</v>
      </c>
      <c r="C6" s="81" t="s">
        <v>74</v>
      </c>
      <c r="D6" s="80" t="s">
        <v>75</v>
      </c>
      <c r="E6" s="82" t="s">
        <v>76</v>
      </c>
      <c r="F6" s="82" t="s">
        <v>77</v>
      </c>
      <c r="G6" s="83" t="s">
        <v>78</v>
      </c>
      <c r="H6" s="80" t="s">
        <v>79</v>
      </c>
      <c r="I6" s="84" t="s">
        <v>80</v>
      </c>
    </row>
    <row r="7" spans="1:9" ht="30" customHeight="1">
      <c r="A7" s="91" t="s">
        <v>9</v>
      </c>
      <c r="B7" s="156"/>
      <c r="C7" s="85" t="s">
        <v>41</v>
      </c>
      <c r="D7" s="90">
        <v>50</v>
      </c>
      <c r="E7" s="105">
        <v>0</v>
      </c>
      <c r="F7" s="105">
        <f aca="true" t="shared" si="0" ref="F7:F16">D7*E7</f>
        <v>0</v>
      </c>
      <c r="G7" s="106">
        <v>8</v>
      </c>
      <c r="H7" s="107">
        <f aca="true" t="shared" si="1" ref="H7:H16">F7*G7%</f>
        <v>0</v>
      </c>
      <c r="I7" s="105">
        <f aca="true" t="shared" si="2" ref="I7:I16">F7+H7</f>
        <v>0</v>
      </c>
    </row>
    <row r="8" spans="1:9" ht="30" customHeight="1">
      <c r="A8" s="91" t="s">
        <v>73</v>
      </c>
      <c r="B8" s="156"/>
      <c r="C8" s="85" t="s">
        <v>42</v>
      </c>
      <c r="D8" s="90">
        <v>50</v>
      </c>
      <c r="E8" s="105">
        <v>0</v>
      </c>
      <c r="F8" s="105">
        <f t="shared" si="0"/>
        <v>0</v>
      </c>
      <c r="G8" s="106">
        <v>8</v>
      </c>
      <c r="H8" s="107">
        <f t="shared" si="1"/>
        <v>0</v>
      </c>
      <c r="I8" s="105">
        <f t="shared" si="2"/>
        <v>0</v>
      </c>
    </row>
    <row r="9" spans="1:9" ht="30" customHeight="1">
      <c r="A9" s="91" t="s">
        <v>74</v>
      </c>
      <c r="B9" s="156"/>
      <c r="C9" s="85" t="s">
        <v>43</v>
      </c>
      <c r="D9" s="90">
        <v>50</v>
      </c>
      <c r="E9" s="105">
        <v>0</v>
      </c>
      <c r="F9" s="105">
        <f t="shared" si="0"/>
        <v>0</v>
      </c>
      <c r="G9" s="106">
        <v>8</v>
      </c>
      <c r="H9" s="107">
        <f t="shared" si="1"/>
        <v>0</v>
      </c>
      <c r="I9" s="105">
        <f t="shared" si="2"/>
        <v>0</v>
      </c>
    </row>
    <row r="10" spans="1:9" ht="30" customHeight="1">
      <c r="A10" s="91" t="s">
        <v>75</v>
      </c>
      <c r="B10" s="156"/>
      <c r="C10" s="85" t="s">
        <v>291</v>
      </c>
      <c r="D10" s="90">
        <v>50</v>
      </c>
      <c r="E10" s="105">
        <v>0</v>
      </c>
      <c r="F10" s="105">
        <f t="shared" si="0"/>
        <v>0</v>
      </c>
      <c r="G10" s="106">
        <v>8</v>
      </c>
      <c r="H10" s="107">
        <f t="shared" si="1"/>
        <v>0</v>
      </c>
      <c r="I10" s="105">
        <f t="shared" si="2"/>
        <v>0</v>
      </c>
    </row>
    <row r="11" spans="1:9" ht="30" customHeight="1">
      <c r="A11" s="91" t="s">
        <v>76</v>
      </c>
      <c r="B11" s="156"/>
      <c r="C11" s="85" t="s">
        <v>44</v>
      </c>
      <c r="D11" s="90">
        <v>500</v>
      </c>
      <c r="E11" s="105">
        <v>0</v>
      </c>
      <c r="F11" s="105">
        <f t="shared" si="0"/>
        <v>0</v>
      </c>
      <c r="G11" s="106">
        <v>8</v>
      </c>
      <c r="H11" s="107">
        <f t="shared" si="1"/>
        <v>0</v>
      </c>
      <c r="I11" s="105">
        <f t="shared" si="2"/>
        <v>0</v>
      </c>
    </row>
    <row r="12" spans="1:9" ht="30" customHeight="1">
      <c r="A12" s="91" t="s">
        <v>86</v>
      </c>
      <c r="B12" s="156"/>
      <c r="C12" s="85" t="s">
        <v>45</v>
      </c>
      <c r="D12" s="90">
        <v>500</v>
      </c>
      <c r="E12" s="105">
        <v>0</v>
      </c>
      <c r="F12" s="105">
        <f t="shared" si="0"/>
        <v>0</v>
      </c>
      <c r="G12" s="106">
        <v>8</v>
      </c>
      <c r="H12" s="107">
        <f t="shared" si="1"/>
        <v>0</v>
      </c>
      <c r="I12" s="105">
        <f t="shared" si="2"/>
        <v>0</v>
      </c>
    </row>
    <row r="13" spans="1:9" ht="30" customHeight="1">
      <c r="A13" s="91" t="s">
        <v>78</v>
      </c>
      <c r="B13" s="156"/>
      <c r="C13" s="85" t="s">
        <v>46</v>
      </c>
      <c r="D13" s="90">
        <v>500</v>
      </c>
      <c r="E13" s="105">
        <v>0</v>
      </c>
      <c r="F13" s="105">
        <f t="shared" si="0"/>
        <v>0</v>
      </c>
      <c r="G13" s="106">
        <v>8</v>
      </c>
      <c r="H13" s="107">
        <f t="shared" si="1"/>
        <v>0</v>
      </c>
      <c r="I13" s="105">
        <f t="shared" si="2"/>
        <v>0</v>
      </c>
    </row>
    <row r="14" spans="1:9" ht="30" customHeight="1">
      <c r="A14" s="91" t="s">
        <v>87</v>
      </c>
      <c r="B14" s="156"/>
      <c r="C14" s="85" t="s">
        <v>292</v>
      </c>
      <c r="D14" s="90">
        <v>500</v>
      </c>
      <c r="E14" s="105">
        <v>0</v>
      </c>
      <c r="F14" s="105">
        <f t="shared" si="0"/>
        <v>0</v>
      </c>
      <c r="G14" s="106">
        <v>8</v>
      </c>
      <c r="H14" s="107">
        <f t="shared" si="1"/>
        <v>0</v>
      </c>
      <c r="I14" s="105">
        <f t="shared" si="2"/>
        <v>0</v>
      </c>
    </row>
    <row r="15" spans="1:9" ht="30" customHeight="1">
      <c r="A15" s="91" t="s">
        <v>88</v>
      </c>
      <c r="B15" s="156"/>
      <c r="C15" s="85" t="s">
        <v>293</v>
      </c>
      <c r="D15" s="71">
        <v>100</v>
      </c>
      <c r="E15" s="105">
        <v>0</v>
      </c>
      <c r="F15" s="105">
        <f t="shared" si="0"/>
        <v>0</v>
      </c>
      <c r="G15" s="106">
        <v>8</v>
      </c>
      <c r="H15" s="107">
        <f t="shared" si="1"/>
        <v>0</v>
      </c>
      <c r="I15" s="105">
        <f t="shared" si="2"/>
        <v>0</v>
      </c>
    </row>
    <row r="16" spans="1:9" ht="30" customHeight="1">
      <c r="A16" s="91" t="s">
        <v>89</v>
      </c>
      <c r="B16" s="156"/>
      <c r="C16" s="85" t="s">
        <v>294</v>
      </c>
      <c r="D16" s="170">
        <v>50</v>
      </c>
      <c r="E16" s="105">
        <v>0</v>
      </c>
      <c r="F16" s="105">
        <f t="shared" si="0"/>
        <v>0</v>
      </c>
      <c r="G16" s="106">
        <v>8</v>
      </c>
      <c r="H16" s="107">
        <f t="shared" si="1"/>
        <v>0</v>
      </c>
      <c r="I16" s="105">
        <f t="shared" si="2"/>
        <v>0</v>
      </c>
    </row>
    <row r="17" spans="1:9" ht="38.25" customHeight="1">
      <c r="A17" s="56"/>
      <c r="B17" s="153"/>
      <c r="C17" s="169"/>
      <c r="D17" s="58"/>
      <c r="E17" s="146" t="s">
        <v>107</v>
      </c>
      <c r="F17" s="146">
        <f>+SUM(F7:F16)</f>
        <v>0</v>
      </c>
      <c r="G17" s="147"/>
      <c r="H17" s="148">
        <f>SUM(H7:H16)</f>
        <v>0</v>
      </c>
      <c r="I17" s="146">
        <f>SUM(I7:I16)</f>
        <v>0</v>
      </c>
    </row>
  </sheetData>
  <sheetProtection/>
  <mergeCells count="2">
    <mergeCell ref="H1:I1"/>
    <mergeCell ref="A4:I4"/>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tabColor theme="4" tint="0.5999900102615356"/>
  </sheetPr>
  <dimension ref="A1:I8"/>
  <sheetViews>
    <sheetView view="pageBreakPreview" zoomScale="90" zoomScaleNormal="85" zoomScaleSheetLayoutView="90" zoomScalePageLayoutView="0" workbookViewId="0" topLeftCell="A1">
      <selection activeCell="A6" sqref="A6:IV7"/>
    </sheetView>
  </sheetViews>
  <sheetFormatPr defaultColWidth="8.8515625" defaultRowHeight="12.75"/>
  <cols>
    <col min="1" max="1" width="4.421875" style="4" customWidth="1"/>
    <col min="2" max="2" width="19.421875" style="4" customWidth="1"/>
    <col min="3" max="3" width="84.140625" style="4" customWidth="1"/>
    <col min="4" max="4" width="16.00390625" style="13" customWidth="1"/>
    <col min="5" max="5" width="19.00390625" style="22" customWidth="1"/>
    <col min="6" max="6" width="22.28125" style="22" customWidth="1"/>
    <col min="7" max="7" width="11.421875" style="26" customWidth="1"/>
    <col min="8" max="8" width="13.421875" style="13" customWidth="1"/>
    <col min="9" max="9" width="23.28125" style="22" customWidth="1"/>
  </cols>
  <sheetData>
    <row r="1" spans="8:9" ht="12.75">
      <c r="H1" s="359" t="s">
        <v>469</v>
      </c>
      <c r="I1" s="359"/>
    </row>
    <row r="3" spans="1:9" ht="33" customHeight="1">
      <c r="A3" s="344" t="s">
        <v>470</v>
      </c>
      <c r="B3" s="345"/>
      <c r="C3" s="345"/>
      <c r="D3" s="345"/>
      <c r="E3" s="345"/>
      <c r="F3" s="345"/>
      <c r="G3" s="345"/>
      <c r="H3" s="345"/>
      <c r="I3" s="346"/>
    </row>
    <row r="4" spans="1:9" ht="12.75">
      <c r="A4" s="2" t="s">
        <v>0</v>
      </c>
      <c r="B4" s="2" t="s">
        <v>1</v>
      </c>
      <c r="C4" s="2" t="s">
        <v>47</v>
      </c>
      <c r="D4" s="14" t="s">
        <v>2</v>
      </c>
      <c r="E4" s="19" t="s">
        <v>3</v>
      </c>
      <c r="F4" s="19" t="s">
        <v>4</v>
      </c>
      <c r="G4" s="23" t="s">
        <v>5</v>
      </c>
      <c r="H4" s="14" t="s">
        <v>6</v>
      </c>
      <c r="I4" s="19" t="s">
        <v>7</v>
      </c>
    </row>
    <row r="5" spans="1:9" ht="12.75">
      <c r="A5" s="11" t="s">
        <v>9</v>
      </c>
      <c r="B5" s="11" t="s">
        <v>73</v>
      </c>
      <c r="C5" s="12" t="s">
        <v>74</v>
      </c>
      <c r="D5" s="11" t="s">
        <v>75</v>
      </c>
      <c r="E5" s="20" t="s">
        <v>76</v>
      </c>
      <c r="F5" s="20" t="s">
        <v>77</v>
      </c>
      <c r="G5" s="24" t="s">
        <v>78</v>
      </c>
      <c r="H5" s="11" t="s">
        <v>79</v>
      </c>
      <c r="I5" s="28" t="s">
        <v>80</v>
      </c>
    </row>
    <row r="6" spans="1:9" s="408" customFormat="1" ht="31.5" customHeight="1">
      <c r="A6" s="418" t="s">
        <v>9</v>
      </c>
      <c r="B6" s="43"/>
      <c r="C6" s="419" t="s">
        <v>560</v>
      </c>
      <c r="D6" s="44">
        <v>10</v>
      </c>
      <c r="E6" s="415">
        <v>0</v>
      </c>
      <c r="F6" s="415">
        <f>D6*E6</f>
        <v>0</v>
      </c>
      <c r="G6" s="416">
        <v>8</v>
      </c>
      <c r="H6" s="44">
        <f>F6*G6%</f>
        <v>0</v>
      </c>
      <c r="I6" s="415">
        <f>F6+H6</f>
        <v>0</v>
      </c>
    </row>
    <row r="7" spans="1:9" s="408" customFormat="1" ht="31.5" customHeight="1">
      <c r="A7" s="418" t="s">
        <v>73</v>
      </c>
      <c r="B7" s="43"/>
      <c r="C7" s="419" t="s">
        <v>561</v>
      </c>
      <c r="D7" s="44">
        <v>10</v>
      </c>
      <c r="E7" s="415">
        <v>0</v>
      </c>
      <c r="F7" s="415">
        <f>D7*E7</f>
        <v>0</v>
      </c>
      <c r="G7" s="416">
        <v>8</v>
      </c>
      <c r="H7" s="44">
        <f>F7*G7%</f>
        <v>0</v>
      </c>
      <c r="I7" s="415">
        <f>F7+H7</f>
        <v>0</v>
      </c>
    </row>
    <row r="8" spans="1:9" ht="33.75" customHeight="1">
      <c r="A8" s="56"/>
      <c r="B8" s="153"/>
      <c r="C8" s="169"/>
      <c r="D8" s="58"/>
      <c r="E8" s="27" t="s">
        <v>107</v>
      </c>
      <c r="F8" s="27">
        <f>+SUM(F6:F7)</f>
        <v>0</v>
      </c>
      <c r="G8" s="29"/>
      <c r="H8" s="30">
        <f>+SUM(H6:H7)</f>
        <v>0</v>
      </c>
      <c r="I8" s="27">
        <f>SUM(I6:I7)</f>
        <v>0</v>
      </c>
    </row>
  </sheetData>
  <sheetProtection/>
  <mergeCells count="2">
    <mergeCell ref="H1:I1"/>
    <mergeCell ref="A3:I3"/>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tabColor theme="4" tint="0.5999900102615356"/>
  </sheetPr>
  <dimension ref="A1:I11"/>
  <sheetViews>
    <sheetView view="pageBreakPreview" zoomScale="80" zoomScaleNormal="85" zoomScaleSheetLayoutView="80" zoomScalePageLayoutView="0" workbookViewId="0" topLeftCell="A1">
      <selection activeCell="A9" sqref="A9:IV9"/>
    </sheetView>
  </sheetViews>
  <sheetFormatPr defaultColWidth="8.8515625" defaultRowHeight="12.75"/>
  <cols>
    <col min="1" max="1" width="4.421875" style="4" customWidth="1"/>
    <col min="2" max="2" width="19.421875" style="4" customWidth="1"/>
    <col min="3" max="3" width="72.00390625" style="4" customWidth="1"/>
    <col min="4" max="4" width="16.00390625" style="13" customWidth="1"/>
    <col min="5" max="5" width="19.00390625" style="22" customWidth="1"/>
    <col min="6" max="6" width="22.28125" style="22" customWidth="1"/>
    <col min="7" max="7" width="11.421875" style="26" customWidth="1"/>
    <col min="8" max="8" width="13.421875" style="13" customWidth="1"/>
    <col min="9" max="9" width="23.28125" style="22" customWidth="1"/>
  </cols>
  <sheetData>
    <row r="1" spans="8:9" ht="12.75">
      <c r="H1" s="359" t="s">
        <v>473</v>
      </c>
      <c r="I1" s="359"/>
    </row>
    <row r="3" spans="1:9" ht="21.75" customHeight="1">
      <c r="A3" s="344" t="s">
        <v>471</v>
      </c>
      <c r="B3" s="345"/>
      <c r="C3" s="345"/>
      <c r="D3" s="345"/>
      <c r="E3" s="345"/>
      <c r="F3" s="345"/>
      <c r="G3" s="345"/>
      <c r="H3" s="345"/>
      <c r="I3" s="346"/>
    </row>
    <row r="4" spans="1:9" s="175" customFormat="1" ht="12.75">
      <c r="A4" s="77" t="s">
        <v>0</v>
      </c>
      <c r="B4" s="77" t="s">
        <v>1</v>
      </c>
      <c r="C4" s="77" t="s">
        <v>472</v>
      </c>
      <c r="D4" s="77" t="s">
        <v>2</v>
      </c>
      <c r="E4" s="78" t="s">
        <v>3</v>
      </c>
      <c r="F4" s="78" t="s">
        <v>4</v>
      </c>
      <c r="G4" s="79" t="s">
        <v>5</v>
      </c>
      <c r="H4" s="77" t="s">
        <v>6</v>
      </c>
      <c r="I4" s="78" t="s">
        <v>7</v>
      </c>
    </row>
    <row r="5" spans="1:9" ht="12.75">
      <c r="A5" s="80" t="s">
        <v>9</v>
      </c>
      <c r="B5" s="80" t="s">
        <v>73</v>
      </c>
      <c r="C5" s="81" t="s">
        <v>74</v>
      </c>
      <c r="D5" s="80" t="s">
        <v>75</v>
      </c>
      <c r="E5" s="82" t="s">
        <v>76</v>
      </c>
      <c r="F5" s="82" t="s">
        <v>77</v>
      </c>
      <c r="G5" s="83" t="s">
        <v>78</v>
      </c>
      <c r="H5" s="80" t="s">
        <v>79</v>
      </c>
      <c r="I5" s="84" t="s">
        <v>80</v>
      </c>
    </row>
    <row r="6" spans="1:9" ht="30" customHeight="1">
      <c r="A6" s="91" t="s">
        <v>9</v>
      </c>
      <c r="B6" s="156"/>
      <c r="C6" s="85" t="s">
        <v>48</v>
      </c>
      <c r="D6" s="90">
        <v>15</v>
      </c>
      <c r="E6" s="89">
        <v>0</v>
      </c>
      <c r="F6" s="89">
        <f>D6*E6</f>
        <v>0</v>
      </c>
      <c r="G6" s="120">
        <v>8</v>
      </c>
      <c r="H6" s="90">
        <f>F6*G6%</f>
        <v>0</v>
      </c>
      <c r="I6" s="89">
        <f>F6+H6</f>
        <v>0</v>
      </c>
    </row>
    <row r="7" spans="1:9" ht="30" customHeight="1">
      <c r="A7" s="91" t="s">
        <v>73</v>
      </c>
      <c r="B7" s="156"/>
      <c r="C7" s="85" t="s">
        <v>49</v>
      </c>
      <c r="D7" s="90">
        <v>15</v>
      </c>
      <c r="E7" s="89">
        <v>0</v>
      </c>
      <c r="F7" s="89">
        <f>D7*E7</f>
        <v>0</v>
      </c>
      <c r="G7" s="120">
        <v>8</v>
      </c>
      <c r="H7" s="90">
        <f>F7*G7%</f>
        <v>0</v>
      </c>
      <c r="I7" s="89">
        <f>F7+H7</f>
        <v>0</v>
      </c>
    </row>
    <row r="8" spans="1:9" ht="30" customHeight="1">
      <c r="A8" s="91" t="s">
        <v>74</v>
      </c>
      <c r="B8" s="156"/>
      <c r="C8" s="85" t="s">
        <v>50</v>
      </c>
      <c r="D8" s="90">
        <v>15</v>
      </c>
      <c r="E8" s="89">
        <v>0</v>
      </c>
      <c r="F8" s="89">
        <f>D8*E8</f>
        <v>0</v>
      </c>
      <c r="G8" s="120">
        <v>8</v>
      </c>
      <c r="H8" s="90">
        <f>F8*G8%</f>
        <v>0</v>
      </c>
      <c r="I8" s="89">
        <f>F8+H8</f>
        <v>0</v>
      </c>
    </row>
    <row r="9" spans="1:9" s="408" customFormat="1" ht="48.75" customHeight="1">
      <c r="A9" s="400" t="s">
        <v>75</v>
      </c>
      <c r="B9" s="420"/>
      <c r="C9" s="421" t="s">
        <v>568</v>
      </c>
      <c r="D9" s="409">
        <v>15</v>
      </c>
      <c r="E9" s="410">
        <v>0</v>
      </c>
      <c r="F9" s="410">
        <f>D9*E9</f>
        <v>0</v>
      </c>
      <c r="G9" s="422">
        <v>8</v>
      </c>
      <c r="H9" s="409">
        <f>F9*G9%</f>
        <v>0</v>
      </c>
      <c r="I9" s="410">
        <f>F9+H9</f>
        <v>0</v>
      </c>
    </row>
    <row r="10" spans="1:9" ht="30" customHeight="1">
      <c r="A10" s="91" t="s">
        <v>76</v>
      </c>
      <c r="B10" s="156"/>
      <c r="C10" s="85" t="s">
        <v>51</v>
      </c>
      <c r="D10" s="90">
        <v>10</v>
      </c>
      <c r="E10" s="89">
        <v>0</v>
      </c>
      <c r="F10" s="89">
        <f>D10*E10</f>
        <v>0</v>
      </c>
      <c r="G10" s="120">
        <v>8</v>
      </c>
      <c r="H10" s="90">
        <f>F10*G10%</f>
        <v>0</v>
      </c>
      <c r="I10" s="89">
        <f>F10+H10</f>
        <v>0</v>
      </c>
    </row>
    <row r="11" spans="1:9" ht="30" customHeight="1">
      <c r="A11" s="95"/>
      <c r="B11" s="138"/>
      <c r="C11" s="165"/>
      <c r="D11" s="97"/>
      <c r="E11" s="159" t="s">
        <v>107</v>
      </c>
      <c r="F11" s="159">
        <f>SUM(F6:F10)</f>
        <v>0</v>
      </c>
      <c r="G11" s="160"/>
      <c r="H11" s="161">
        <f>SUM(H6:H10)</f>
        <v>0</v>
      </c>
      <c r="I11" s="159">
        <f>SUM(I6:I10)</f>
        <v>0</v>
      </c>
    </row>
  </sheetData>
  <sheetProtection/>
  <mergeCells count="2">
    <mergeCell ref="H1:I1"/>
    <mergeCell ref="A3:I3"/>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tabColor theme="4" tint="0.5999900102615356"/>
  </sheetPr>
  <dimension ref="A1:I13"/>
  <sheetViews>
    <sheetView view="pageBreakPreview" zoomScaleNormal="85" zoomScaleSheetLayoutView="100" zoomScalePageLayoutView="0" workbookViewId="0" topLeftCell="A1">
      <selection activeCell="A7" sqref="A7:IV7"/>
    </sheetView>
  </sheetViews>
  <sheetFormatPr defaultColWidth="8.8515625" defaultRowHeight="12.75"/>
  <cols>
    <col min="1" max="1" width="4.421875" style="4" customWidth="1"/>
    <col min="2" max="2" width="19.421875" style="4" customWidth="1"/>
    <col min="3" max="3" width="63.7109375" style="4" customWidth="1"/>
    <col min="4" max="4" width="16.00390625" style="13" customWidth="1"/>
    <col min="5" max="5" width="19.00390625" style="22" customWidth="1"/>
    <col min="6" max="6" width="22.28125" style="22" customWidth="1"/>
    <col min="7" max="7" width="11.421875" style="26" customWidth="1"/>
    <col min="8" max="8" width="13.421875" style="13" customWidth="1"/>
    <col min="9" max="9" width="23.28125" style="22" customWidth="1"/>
  </cols>
  <sheetData>
    <row r="1" spans="8:9" ht="12.75">
      <c r="H1" s="359" t="s">
        <v>474</v>
      </c>
      <c r="I1" s="359"/>
    </row>
    <row r="3" spans="1:9" ht="24.75" customHeight="1">
      <c r="A3" s="344" t="s">
        <v>475</v>
      </c>
      <c r="B3" s="345"/>
      <c r="C3" s="345"/>
      <c r="D3" s="345"/>
      <c r="E3" s="345"/>
      <c r="F3" s="345"/>
      <c r="G3" s="345"/>
      <c r="H3" s="345"/>
      <c r="I3" s="346"/>
    </row>
    <row r="4" spans="1:9" ht="12.75">
      <c r="A4" s="2" t="s">
        <v>0</v>
      </c>
      <c r="B4" s="2" t="s">
        <v>1</v>
      </c>
      <c r="C4" s="2" t="s">
        <v>52</v>
      </c>
      <c r="D4" s="14" t="s">
        <v>2</v>
      </c>
      <c r="E4" s="19" t="s">
        <v>3</v>
      </c>
      <c r="F4" s="19" t="s">
        <v>4</v>
      </c>
      <c r="G4" s="23" t="s">
        <v>5</v>
      </c>
      <c r="H4" s="14" t="s">
        <v>6</v>
      </c>
      <c r="I4" s="19" t="s">
        <v>7</v>
      </c>
    </row>
    <row r="5" spans="1:9" ht="12.75">
      <c r="A5" s="11" t="s">
        <v>9</v>
      </c>
      <c r="B5" s="11" t="s">
        <v>73</v>
      </c>
      <c r="C5" s="12" t="s">
        <v>74</v>
      </c>
      <c r="D5" s="11" t="s">
        <v>75</v>
      </c>
      <c r="E5" s="20" t="s">
        <v>76</v>
      </c>
      <c r="F5" s="20" t="s">
        <v>77</v>
      </c>
      <c r="G5" s="24" t="s">
        <v>78</v>
      </c>
      <c r="H5" s="11" t="s">
        <v>79</v>
      </c>
      <c r="I5" s="28" t="s">
        <v>80</v>
      </c>
    </row>
    <row r="6" spans="1:9" ht="30" customHeight="1">
      <c r="A6" s="7" t="s">
        <v>9</v>
      </c>
      <c r="B6" s="5"/>
      <c r="C6" s="1" t="s">
        <v>53</v>
      </c>
      <c r="D6" s="9">
        <v>2</v>
      </c>
      <c r="E6" s="21">
        <v>0</v>
      </c>
      <c r="F6" s="21">
        <f aca="true" t="shared" si="0" ref="F6:F12">D6*E6</f>
        <v>0</v>
      </c>
      <c r="G6" s="25">
        <v>8</v>
      </c>
      <c r="H6" s="9">
        <f aca="true" t="shared" si="1" ref="H6:H12">F6*G6%</f>
        <v>0</v>
      </c>
      <c r="I6" s="21">
        <f aca="true" t="shared" si="2" ref="I6:I12">F6+H6</f>
        <v>0</v>
      </c>
    </row>
    <row r="7" spans="1:9" s="408" customFormat="1" ht="30" customHeight="1">
      <c r="A7" s="418" t="s">
        <v>73</v>
      </c>
      <c r="B7" s="43"/>
      <c r="C7" s="419" t="s">
        <v>559</v>
      </c>
      <c r="D7" s="44">
        <v>2</v>
      </c>
      <c r="E7" s="415">
        <v>0</v>
      </c>
      <c r="F7" s="415">
        <f t="shared" si="0"/>
        <v>0</v>
      </c>
      <c r="G7" s="416">
        <v>8</v>
      </c>
      <c r="H7" s="44">
        <f t="shared" si="1"/>
        <v>0</v>
      </c>
      <c r="I7" s="415">
        <f t="shared" si="2"/>
        <v>0</v>
      </c>
    </row>
    <row r="8" spans="1:9" ht="30" customHeight="1">
      <c r="A8" s="7" t="s">
        <v>74</v>
      </c>
      <c r="B8" s="5"/>
      <c r="C8" s="1" t="s">
        <v>54</v>
      </c>
      <c r="D8" s="9">
        <v>2</v>
      </c>
      <c r="E8" s="21">
        <v>0</v>
      </c>
      <c r="F8" s="21">
        <f t="shared" si="0"/>
        <v>0</v>
      </c>
      <c r="G8" s="25">
        <v>8</v>
      </c>
      <c r="H8" s="9">
        <f t="shared" si="1"/>
        <v>0</v>
      </c>
      <c r="I8" s="21">
        <f t="shared" si="2"/>
        <v>0</v>
      </c>
    </row>
    <row r="9" spans="1:9" ht="30" customHeight="1">
      <c r="A9" s="7" t="s">
        <v>75</v>
      </c>
      <c r="B9" s="5"/>
      <c r="C9" s="1" t="s">
        <v>55</v>
      </c>
      <c r="D9" s="9">
        <v>4</v>
      </c>
      <c r="E9" s="21">
        <v>0</v>
      </c>
      <c r="F9" s="21">
        <f t="shared" si="0"/>
        <v>0</v>
      </c>
      <c r="G9" s="25">
        <v>8</v>
      </c>
      <c r="H9" s="9">
        <f t="shared" si="1"/>
        <v>0</v>
      </c>
      <c r="I9" s="21">
        <f t="shared" si="2"/>
        <v>0</v>
      </c>
    </row>
    <row r="10" spans="1:9" ht="30" customHeight="1">
      <c r="A10" s="7" t="s">
        <v>76</v>
      </c>
      <c r="B10" s="5"/>
      <c r="C10" s="1" t="s">
        <v>56</v>
      </c>
      <c r="D10" s="9">
        <v>8</v>
      </c>
      <c r="E10" s="21">
        <v>0</v>
      </c>
      <c r="F10" s="21">
        <f t="shared" si="0"/>
        <v>0</v>
      </c>
      <c r="G10" s="25">
        <v>8</v>
      </c>
      <c r="H10" s="9">
        <f t="shared" si="1"/>
        <v>0</v>
      </c>
      <c r="I10" s="21">
        <f t="shared" si="2"/>
        <v>0</v>
      </c>
    </row>
    <row r="11" spans="1:9" ht="30" customHeight="1">
      <c r="A11" s="7" t="s">
        <v>86</v>
      </c>
      <c r="B11" s="5"/>
      <c r="C11" s="1" t="s">
        <v>57</v>
      </c>
      <c r="D11" s="9">
        <v>4</v>
      </c>
      <c r="E11" s="21">
        <v>0</v>
      </c>
      <c r="F11" s="21">
        <f t="shared" si="0"/>
        <v>0</v>
      </c>
      <c r="G11" s="25">
        <v>8</v>
      </c>
      <c r="H11" s="9">
        <f t="shared" si="1"/>
        <v>0</v>
      </c>
      <c r="I11" s="21">
        <f t="shared" si="2"/>
        <v>0</v>
      </c>
    </row>
    <row r="12" spans="1:9" ht="30" customHeight="1">
      <c r="A12" s="7" t="s">
        <v>78</v>
      </c>
      <c r="B12" s="5"/>
      <c r="C12" s="1" t="s">
        <v>58</v>
      </c>
      <c r="D12" s="54">
        <v>4</v>
      </c>
      <c r="E12" s="21">
        <v>0</v>
      </c>
      <c r="F12" s="21">
        <f t="shared" si="0"/>
        <v>0</v>
      </c>
      <c r="G12" s="25">
        <v>8</v>
      </c>
      <c r="H12" s="9">
        <f t="shared" si="1"/>
        <v>0</v>
      </c>
      <c r="I12" s="21">
        <f t="shared" si="2"/>
        <v>0</v>
      </c>
    </row>
    <row r="13" spans="1:9" ht="30" customHeight="1">
      <c r="A13" s="56"/>
      <c r="B13" s="153"/>
      <c r="C13" s="169"/>
      <c r="D13" s="58"/>
      <c r="E13" s="27" t="s">
        <v>107</v>
      </c>
      <c r="F13" s="27">
        <f>SUM(F6:F12)</f>
        <v>0</v>
      </c>
      <c r="G13" s="29"/>
      <c r="H13" s="30">
        <f>SUM(H6:H12)</f>
        <v>0</v>
      </c>
      <c r="I13" s="27">
        <f>F13+H13</f>
        <v>0</v>
      </c>
    </row>
  </sheetData>
  <sheetProtection/>
  <mergeCells count="2">
    <mergeCell ref="H1:I1"/>
    <mergeCell ref="A3:I3"/>
  </mergeCells>
  <printOptions/>
  <pageMargins left="0.7874015748031497" right="0.7874015748031497" top="1.062992125984252" bottom="1.062992125984252" header="0.7874015748031497" footer="0.7874015748031497"/>
  <pageSetup firstPageNumber="1" useFirstPageNumber="1" horizontalDpi="300" verticalDpi="300" orientation="landscape" paperSize="9" scale="60"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dc:creator>
  <cp:keywords/>
  <dc:description/>
  <cp:lastModifiedBy>Agnieszka</cp:lastModifiedBy>
  <cp:lastPrinted>2019-01-30T11:28:46Z</cp:lastPrinted>
  <dcterms:created xsi:type="dcterms:W3CDTF">2019-01-02T13:04:47Z</dcterms:created>
  <dcterms:modified xsi:type="dcterms:W3CDTF">2021-08-12T08:49:34Z</dcterms:modified>
  <cp:category/>
  <cp:version/>
  <cp:contentType/>
  <cp:contentStatus/>
  <cp:revision>1</cp:revision>
</cp:coreProperties>
</file>