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narloch3184\Desktop\prowadzone postępowania\2024\108 SPRZĄTANIE ZEW\2. SWZ + OGŁOSZENIE + WYJAŚNIENIA + ZMIANY\SWZ\"/>
    </mc:Choice>
  </mc:AlternateContent>
  <xr:revisionPtr revIDLastSave="0" documentId="13_ncr:1_{312E48E6-7F37-4743-9498-BE5C79813F16}" xr6:coauthVersionLast="36" xr6:coauthVersionMax="36" xr10:uidLastSave="{00000000-0000-0000-0000-000000000000}"/>
  <bookViews>
    <workbookView xWindow="0" yWindow="240" windowWidth="15456" windowHeight="11520" tabRatio="203" xr2:uid="{00000000-000D-0000-FFFF-FFFF00000000}"/>
  </bookViews>
  <sheets>
    <sheet name="część 2" sheetId="8" r:id="rId1"/>
  </sheets>
  <definedNames>
    <definedName name="_xlnm.Print_Area" localSheetId="0">'część 2'!$A$1:$M$36</definedName>
  </definedNames>
  <calcPr calcId="191029"/>
</workbook>
</file>

<file path=xl/calcChain.xml><?xml version="1.0" encoding="utf-8"?>
<calcChain xmlns="http://schemas.openxmlformats.org/spreadsheetml/2006/main">
  <c r="K27" i="8" l="1"/>
  <c r="M27" i="8" s="1"/>
  <c r="K26" i="8"/>
  <c r="M26" i="8" s="1"/>
  <c r="K23" i="8"/>
  <c r="M23" i="8" s="1"/>
  <c r="M31" i="8" s="1"/>
  <c r="K22" i="8"/>
  <c r="M22" i="8" s="1"/>
  <c r="K12" i="8"/>
  <c r="K11" i="8"/>
  <c r="K8" i="8"/>
  <c r="K7" i="8"/>
  <c r="K15" i="8" s="1"/>
  <c r="K16" i="8" l="1"/>
  <c r="K17" i="8" s="1"/>
  <c r="K13" i="8"/>
  <c r="K9" i="8"/>
  <c r="K31" i="8"/>
  <c r="K24" i="8"/>
  <c r="K28" i="8"/>
  <c r="M30" i="8"/>
  <c r="K30" i="8"/>
  <c r="K32" i="8" s="1"/>
  <c r="D31" i="8"/>
  <c r="D30" i="8"/>
  <c r="M28" i="8" l="1"/>
  <c r="D16" i="8"/>
  <c r="D15" i="8"/>
  <c r="H12" i="8"/>
  <c r="M12" i="8" s="1"/>
  <c r="H11" i="8"/>
  <c r="M11" i="8" s="1"/>
  <c r="H8" i="8"/>
  <c r="M8" i="8" s="1"/>
  <c r="H7" i="8"/>
  <c r="M7" i="8" s="1"/>
  <c r="M13" i="8" l="1"/>
  <c r="M24" i="8"/>
  <c r="M32" i="8"/>
  <c r="M16" i="8"/>
  <c r="M9" i="8"/>
  <c r="M15" i="8"/>
  <c r="H9" i="8"/>
  <c r="H13" i="8"/>
  <c r="H16" i="8"/>
  <c r="H15" i="8"/>
  <c r="M17" i="8" l="1"/>
  <c r="M34" i="8" s="1"/>
  <c r="H17" i="8"/>
</calcChain>
</file>

<file path=xl/sharedStrings.xml><?xml version="1.0" encoding="utf-8"?>
<sst xmlns="http://schemas.openxmlformats.org/spreadsheetml/2006/main" count="106" uniqueCount="32">
  <si>
    <t>Lp</t>
  </si>
  <si>
    <t>Miejsce</t>
  </si>
  <si>
    <t>Jednostka rozliczeniowa</t>
  </si>
  <si>
    <t>J.m.</t>
  </si>
  <si>
    <t>m2</t>
  </si>
  <si>
    <t>Tereny utwardzone: drogi, place,  chodniki, rampy, podjazdy dla niepełnosprawnych, parkingi.</t>
  </si>
  <si>
    <t>Przewidywana powierzchnia przeznaczona 
do wykonywania usługi</t>
  </si>
  <si>
    <t xml:space="preserve">Tereny zielone: trawniki ozdobne, tereny porosłe trawą, skalniaki, żywopłoty, pasy p.poż, odchwaszczanie ogrodzeń, bocznice kolejowe, tereny zadrzewione. </t>
  </si>
  <si>
    <t>x</t>
  </si>
  <si>
    <t>w tym podatek  VAT 
w %</t>
  </si>
  <si>
    <t>CZĘŚĆ 2a -  PRUSZCZ GDAŃSKI</t>
  </si>
  <si>
    <t>CZĘŚĆ 2b - POiŁ SKOWRONKI</t>
  </si>
  <si>
    <t>ŁĄCZNIE CZĘŚĆ 2a i 2b</t>
  </si>
  <si>
    <t>SUMA 2a</t>
  </si>
  <si>
    <t>SUMA 2b</t>
  </si>
  <si>
    <t>RAZEM: ZAM. PODSTAWOWE  + ZAM. PRAWO OPCJI</t>
  </si>
  <si>
    <t>CZĘŚĆ 2 - PRUSZCZ GDAŃSKI + SKOWRONKI</t>
  </si>
  <si>
    <t>ZAMÓWIENIE PODSTAWOWE - 2024</t>
  </si>
  <si>
    <t xml:space="preserve">Planowana ilość miesięcy wykonywania usługi w 2025 </t>
  </si>
  <si>
    <t>Planowana ilość miesięcy wykonywania usługi w 2026</t>
  </si>
  <si>
    <t xml:space="preserve"> 1 m2/m-c</t>
  </si>
  <si>
    <t>Jednostkowa cena netto
 w zł  w 2025</t>
  </si>
  <si>
    <t>wartość usługi netto   (kol.4 x kol.6 x kol.7) w 2025</t>
  </si>
  <si>
    <t>Jednostkowa cena netto
 w zł  w 2026</t>
  </si>
  <si>
    <t>wartość usługi netto   (kol.4 x kol.6 x kol.7) w 2026</t>
  </si>
  <si>
    <t>CZĘŚĆ 2a i 2b (suma)</t>
  </si>
  <si>
    <t>Łączna wartość usługi brutto   (kol.8 + VAT)</t>
  </si>
  <si>
    <t>KOSZTORYS OFERTOWY</t>
  </si>
  <si>
    <t>ZAMÓWIENIE REALIZOWANE W RAMACH PRAWA OPCJI - 2026</t>
  </si>
  <si>
    <t>Oferta zawierająca choćby jedną nie wycenioną pozycję formularza cenowego zostanie odrzucona.     
Zamawiający zastrzega aby żadna cena z pozycji formularza cenowego nie została określona wartością 0,00 zł. 
Brak wyceny lub wartość 0,00 zł skutkować będzie odrzuceniem oferty</t>
  </si>
  <si>
    <r>
      <rPr>
        <b/>
        <sz val="8"/>
        <rFont val="Arial"/>
        <family val="2"/>
        <charset val="238"/>
      </rPr>
      <t>Zamówienie podstawowe w zakresie 12 m-cy (01.01.2025 – 31.12.2025)</t>
    </r>
    <r>
      <rPr>
        <sz val="8"/>
        <rFont val="Arial"/>
        <family val="2"/>
        <charset val="238"/>
      </rPr>
      <t xml:space="preserve"> - Wykonawca obliczając cenę ogólną przy wyliczaniu ceny cząstkowej tj. na rok 2025 – musi ja obliczyć  z uwzględnieniem kosztów pracy na 2025 rok, które są określone w Rozporządzeniu Rady Ministrów z dnia 12 września 2024 r. w sprawie wysokości minimalnego wynagrodzenia za pracę  oraz minimalnej stawki godzinowej w 2025 r. (Dz. U. z 2024r. poz. 1362).
</t>
    </r>
    <r>
      <rPr>
        <b/>
        <sz val="8"/>
        <rFont val="Arial"/>
        <family val="2"/>
        <charset val="238"/>
      </rPr>
      <t>Zamówienie podstawowe w zakresie 3 m-cy (01.01.2026 - 31.03.2026) oraz zamówienie realizowane w ramach prawa opcji w zakresie 2 m-cy (01.04.2026 - 31.05.2026)</t>
    </r>
    <r>
      <rPr>
        <sz val="8"/>
        <rFont val="Arial"/>
        <family val="2"/>
        <charset val="238"/>
      </rPr>
      <t xml:space="preserve"> - Wykonawca obliczając cenę ogólną przy wyliczaniu ceny cząstkowej tj. na rok 2026 – musi ja obliczyć z uwzględnieniem kosztów pracy na 2025 rok, które są określone w Rozporządzeniu Rady Ministrów z dnia 12 września 2024 r.  w sprawie wysokości minimalnego wynagrodzenia za pracę  oraz minimalnej stawki godzinowej w 2025 r. (Dz. U. z 2024r. poz. 1362). 
Zamawiający wobec zamówienia podstawowego w zakresie 3 m-cy (01.01.2026 – 31.03.2026) oraz w przypadku uruchomienia prawa opcji przewidział zgodnie z art. 455 Pzp publicznych możliwość wprowadzenia zmian do treści zawartej umowy w stosunku do treści oferty, na podstawie której dokonano wyboru Wykonawcy, w przypadku wystąpienia co najmniej jednej okoliczności wymienionych w art. 436 pkt. 4 Pzp z uwzględnieniem podstawowych warunków ich wprowadzenia.</t>
    </r>
  </si>
  <si>
    <t>Uwaga! Dokument należy opatrzyć:
a) kwalifikowanym podpisem elektronicznym w rozumieniu przepisów ustawy z dnia 5 września 2016 r. o usługach zaufania oraz identyfikacji elektronicznej                          (t.j. Dz.U z 2024 r. poz. 422)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</si>
</sst>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4" fontId="1" fillId="0" borderId="0" xfId="0" applyNumberFormat="1" applyFont="1" applyFill="1" applyBorder="1" applyAlignment="1"/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3" fontId="2" fillId="0" borderId="5" xfId="1" applyNumberFormat="1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4" fontId="2" fillId="0" borderId="15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3" fontId="2" fillId="0" borderId="0" xfId="1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/>
    </xf>
    <xf numFmtId="4" fontId="7" fillId="6" borderId="0" xfId="0" applyNumberFormat="1" applyFont="1" applyFill="1" applyBorder="1" applyAlignment="1" applyProtection="1">
      <alignment horizontal="center" vertical="center" wrapText="1"/>
    </xf>
    <xf numFmtId="0" fontId="3" fillId="7" borderId="8" xfId="0" applyFont="1" applyFill="1" applyBorder="1" applyAlignment="1" applyProtection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4" fontId="3" fillId="7" borderId="1" xfId="0" applyNumberFormat="1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4" fontId="3" fillId="7" borderId="3" xfId="0" applyNumberFormat="1" applyFont="1" applyFill="1" applyBorder="1" applyAlignment="1" applyProtection="1">
      <alignment horizontal="center" vertical="center" wrapText="1"/>
    </xf>
    <xf numFmtId="4" fontId="2" fillId="7" borderId="5" xfId="0" applyNumberFormat="1" applyFont="1" applyFill="1" applyBorder="1" applyAlignment="1" applyProtection="1">
      <alignment horizontal="center" vertical="center" wrapText="1"/>
    </xf>
    <xf numFmtId="0" fontId="3" fillId="8" borderId="8" xfId="0" applyFont="1" applyFill="1" applyBorder="1" applyAlignment="1" applyProtection="1">
      <alignment horizontal="center" vertical="center" wrapText="1"/>
    </xf>
    <xf numFmtId="0" fontId="3" fillId="8" borderId="10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3" fontId="3" fillId="8" borderId="1" xfId="0" applyNumberFormat="1" applyFont="1" applyFill="1" applyBorder="1" applyAlignment="1" applyProtection="1">
      <alignment horizontal="center" vertical="center" wrapText="1"/>
    </xf>
    <xf numFmtId="4" fontId="3" fillId="8" borderId="1" xfId="0" applyNumberFormat="1" applyFont="1" applyFill="1" applyBorder="1" applyAlignment="1" applyProtection="1">
      <alignment horizontal="center" vertical="center" wrapText="1"/>
    </xf>
    <xf numFmtId="3" fontId="3" fillId="8" borderId="3" xfId="0" applyNumberFormat="1" applyFont="1" applyFill="1" applyBorder="1" applyAlignment="1" applyProtection="1">
      <alignment horizontal="center" vertical="center" wrapText="1"/>
    </xf>
    <xf numFmtId="4" fontId="3" fillId="8" borderId="3" xfId="0" applyNumberFormat="1" applyFont="1" applyFill="1" applyBorder="1" applyAlignment="1" applyProtection="1">
      <alignment horizontal="center" vertical="center" wrapText="1"/>
    </xf>
    <xf numFmtId="4" fontId="2" fillId="8" borderId="5" xfId="0" applyNumberFormat="1" applyFont="1" applyFill="1" applyBorder="1" applyAlignment="1" applyProtection="1">
      <alignment horizontal="center" vertical="center" wrapText="1"/>
    </xf>
    <xf numFmtId="3" fontId="3" fillId="0" borderId="5" xfId="1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0" fontId="3" fillId="8" borderId="3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4" fillId="2" borderId="0" xfId="0" applyFont="1" applyFill="1" applyBorder="1" applyAlignment="1" applyProtection="1">
      <alignment horizontal="center" vertical="top"/>
    </xf>
    <xf numFmtId="2" fontId="4" fillId="2" borderId="16" xfId="0" applyNumberFormat="1" applyFont="1" applyFill="1" applyBorder="1" applyAlignment="1" applyProtection="1">
      <alignment horizontal="center" vertical="center"/>
    </xf>
    <xf numFmtId="0" fontId="2" fillId="4" borderId="12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right" vertical="center" wrapText="1"/>
    </xf>
    <xf numFmtId="0" fontId="2" fillId="0" borderId="5" xfId="0" applyFont="1" applyFill="1" applyBorder="1" applyAlignment="1" applyProtection="1">
      <alignment horizontal="right" vertical="center" wrapText="1"/>
    </xf>
    <xf numFmtId="0" fontId="2" fillId="5" borderId="12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13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left" vertical="center" wrapText="1"/>
    </xf>
    <xf numFmtId="0" fontId="2" fillId="0" borderId="18" xfId="0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5" fillId="3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view="pageLayout" zoomScale="85" zoomScaleNormal="100" zoomScaleSheetLayoutView="100" zoomScalePageLayoutView="85" workbookViewId="0">
      <selection activeCell="A38" sqref="A38:G38"/>
    </sheetView>
  </sheetViews>
  <sheetFormatPr defaultColWidth="9.109375" defaultRowHeight="13.2" x14ac:dyDescent="0.25"/>
  <cols>
    <col min="1" max="1" width="4.44140625" style="3" customWidth="1"/>
    <col min="2" max="2" width="45.6640625" style="4" customWidth="1"/>
    <col min="3" max="3" width="4.88671875" style="4" customWidth="1"/>
    <col min="4" max="4" width="12.6640625" style="4" customWidth="1"/>
    <col min="5" max="5" width="12" style="4" customWidth="1"/>
    <col min="6" max="6" width="11.6640625" style="4" customWidth="1"/>
    <col min="7" max="7" width="11.88671875" style="4" customWidth="1"/>
    <col min="8" max="8" width="13.33203125" style="4" customWidth="1"/>
    <col min="9" max="9" width="13" style="4" customWidth="1"/>
    <col min="10" max="10" width="12.109375" style="4" customWidth="1"/>
    <col min="11" max="11" width="13" style="4" customWidth="1"/>
    <col min="12" max="12" width="7.33203125" style="4" customWidth="1"/>
    <col min="13" max="13" width="15" style="4" customWidth="1"/>
    <col min="14" max="14" width="21.109375" style="5" customWidth="1"/>
    <col min="15" max="15" width="16.5546875" style="5" customWidth="1"/>
    <col min="16" max="16384" width="9.109375" style="4"/>
  </cols>
  <sheetData>
    <row r="1" spans="1:17" ht="18.75" customHeight="1" x14ac:dyDescent="0.25">
      <c r="A1" s="52" t="s">
        <v>27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7" ht="16.2" thickBot="1" x14ac:dyDescent="0.3">
      <c r="A2" s="53" t="s">
        <v>16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7" ht="75.75" customHeight="1" x14ac:dyDescent="0.25">
      <c r="A3" s="17" t="s">
        <v>0</v>
      </c>
      <c r="B3" s="18" t="s">
        <v>1</v>
      </c>
      <c r="C3" s="18" t="s">
        <v>3</v>
      </c>
      <c r="D3" s="18" t="s">
        <v>6</v>
      </c>
      <c r="E3" s="18" t="s">
        <v>2</v>
      </c>
      <c r="F3" s="32" t="s">
        <v>18</v>
      </c>
      <c r="G3" s="32" t="s">
        <v>21</v>
      </c>
      <c r="H3" s="32" t="s">
        <v>22</v>
      </c>
      <c r="I3" s="39" t="s">
        <v>19</v>
      </c>
      <c r="J3" s="39" t="s">
        <v>23</v>
      </c>
      <c r="K3" s="39" t="s">
        <v>24</v>
      </c>
      <c r="L3" s="18" t="s">
        <v>9</v>
      </c>
      <c r="M3" s="19" t="s">
        <v>26</v>
      </c>
      <c r="N3" s="6"/>
      <c r="O3" s="6"/>
      <c r="P3" s="7"/>
      <c r="Q3" s="7"/>
    </row>
    <row r="4" spans="1:17" s="3" customFormat="1" x14ac:dyDescent="0.25">
      <c r="A4" s="20">
        <v>1</v>
      </c>
      <c r="B4" s="1">
        <v>2</v>
      </c>
      <c r="C4" s="20">
        <v>3</v>
      </c>
      <c r="D4" s="1">
        <v>4</v>
      </c>
      <c r="E4" s="20">
        <v>5</v>
      </c>
      <c r="F4" s="33">
        <v>6</v>
      </c>
      <c r="G4" s="34">
        <v>7</v>
      </c>
      <c r="H4" s="33">
        <v>8</v>
      </c>
      <c r="I4" s="40">
        <v>9</v>
      </c>
      <c r="J4" s="41">
        <v>10</v>
      </c>
      <c r="K4" s="40">
        <v>11</v>
      </c>
      <c r="L4" s="1">
        <v>12</v>
      </c>
      <c r="M4" s="20">
        <v>13</v>
      </c>
      <c r="N4" s="8"/>
      <c r="O4" s="8"/>
      <c r="P4" s="9"/>
      <c r="Q4" s="9"/>
    </row>
    <row r="5" spans="1:17" s="3" customFormat="1" ht="19.5" customHeight="1" x14ac:dyDescent="0.25">
      <c r="A5" s="54" t="s">
        <v>17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6"/>
      <c r="N5" s="8"/>
      <c r="O5" s="8"/>
      <c r="P5" s="9"/>
      <c r="Q5" s="9"/>
    </row>
    <row r="6" spans="1:17" s="3" customFormat="1" ht="20.25" customHeight="1" x14ac:dyDescent="0.25">
      <c r="A6" s="59" t="s">
        <v>10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1"/>
      <c r="N6" s="8"/>
      <c r="O6" s="8"/>
      <c r="P6" s="9"/>
      <c r="Q6" s="9"/>
    </row>
    <row r="7" spans="1:17" s="3" customFormat="1" ht="35.25" customHeight="1" x14ac:dyDescent="0.25">
      <c r="A7" s="20">
        <v>1</v>
      </c>
      <c r="B7" s="11" t="s">
        <v>5</v>
      </c>
      <c r="C7" s="1" t="s">
        <v>4</v>
      </c>
      <c r="D7" s="2">
        <v>76570</v>
      </c>
      <c r="E7" s="1" t="s">
        <v>20</v>
      </c>
      <c r="F7" s="33">
        <v>12</v>
      </c>
      <c r="G7" s="35"/>
      <c r="H7" s="35">
        <f>SUM(D7*F7*G7)</f>
        <v>0</v>
      </c>
      <c r="I7" s="42">
        <v>3</v>
      </c>
      <c r="J7" s="43"/>
      <c r="K7" s="43">
        <f>SUM(D7*I7*J7)</f>
        <v>0</v>
      </c>
      <c r="L7" s="1">
        <v>8</v>
      </c>
      <c r="M7" s="21">
        <f>SUM(H7,K7)*1.08</f>
        <v>0</v>
      </c>
      <c r="N7" s="8"/>
      <c r="O7" s="8"/>
      <c r="P7" s="9"/>
      <c r="Q7" s="9"/>
    </row>
    <row r="8" spans="1:17" s="3" customFormat="1" ht="54" customHeight="1" thickBot="1" x14ac:dyDescent="0.3">
      <c r="A8" s="22">
        <v>2</v>
      </c>
      <c r="B8" s="14" t="s">
        <v>7</v>
      </c>
      <c r="C8" s="13" t="s">
        <v>4</v>
      </c>
      <c r="D8" s="15">
        <v>343172</v>
      </c>
      <c r="E8" s="13" t="s">
        <v>20</v>
      </c>
      <c r="F8" s="36">
        <v>12</v>
      </c>
      <c r="G8" s="37"/>
      <c r="H8" s="37">
        <f>SUM(D8*F8*G8)</f>
        <v>0</v>
      </c>
      <c r="I8" s="44">
        <v>3</v>
      </c>
      <c r="J8" s="45"/>
      <c r="K8" s="45">
        <f>SUM(D8*I8*J8)</f>
        <v>0</v>
      </c>
      <c r="L8" s="13">
        <v>8</v>
      </c>
      <c r="M8" s="23">
        <f>SUM(H8,K8)*1.08</f>
        <v>0</v>
      </c>
      <c r="N8" s="8"/>
      <c r="O8" s="8"/>
      <c r="P8" s="9"/>
      <c r="Q8" s="9"/>
    </row>
    <row r="9" spans="1:17" ht="19.5" customHeight="1" thickBot="1" x14ac:dyDescent="0.3">
      <c r="A9" s="57"/>
      <c r="B9" s="58"/>
      <c r="C9" s="58"/>
      <c r="D9" s="58"/>
      <c r="E9" s="58"/>
      <c r="F9" s="58"/>
      <c r="G9" s="58"/>
      <c r="H9" s="38">
        <f>SUM(H7:H8)</f>
        <v>0</v>
      </c>
      <c r="I9" s="46" t="s">
        <v>8</v>
      </c>
      <c r="J9" s="46" t="s">
        <v>8</v>
      </c>
      <c r="K9" s="46">
        <f>SUM(K7:K8)</f>
        <v>0</v>
      </c>
      <c r="L9" s="47">
        <v>8</v>
      </c>
      <c r="M9" s="48">
        <f>SUM(M7:M8)</f>
        <v>0</v>
      </c>
      <c r="N9" s="10"/>
      <c r="O9" s="10"/>
    </row>
    <row r="10" spans="1:17" ht="22.5" customHeight="1" x14ac:dyDescent="0.25">
      <c r="A10" s="67" t="s">
        <v>11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9"/>
      <c r="N10" s="10"/>
      <c r="O10" s="10"/>
    </row>
    <row r="11" spans="1:17" s="3" customFormat="1" ht="40.5" customHeight="1" x14ac:dyDescent="0.25">
      <c r="A11" s="20">
        <v>1</v>
      </c>
      <c r="B11" s="11" t="s">
        <v>5</v>
      </c>
      <c r="C11" s="1" t="s">
        <v>4</v>
      </c>
      <c r="D11" s="2">
        <v>1205</v>
      </c>
      <c r="E11" s="1" t="s">
        <v>20</v>
      </c>
      <c r="F11" s="33">
        <v>12</v>
      </c>
      <c r="G11" s="35"/>
      <c r="H11" s="35">
        <f>SUM(D11*F11*G11)</f>
        <v>0</v>
      </c>
      <c r="I11" s="42">
        <v>3</v>
      </c>
      <c r="J11" s="43"/>
      <c r="K11" s="43">
        <f>SUM(D11*I11*J11)</f>
        <v>0</v>
      </c>
      <c r="L11" s="1">
        <v>8</v>
      </c>
      <c r="M11" s="21">
        <f t="shared" ref="M11:M12" si="0">SUM(H11,K11)*1.08</f>
        <v>0</v>
      </c>
      <c r="N11" s="8"/>
      <c r="O11" s="8"/>
      <c r="P11" s="9"/>
      <c r="Q11" s="9"/>
    </row>
    <row r="12" spans="1:17" s="3" customFormat="1" ht="58.5" customHeight="1" thickBot="1" x14ac:dyDescent="0.3">
      <c r="A12" s="22">
        <v>2</v>
      </c>
      <c r="B12" s="14" t="s">
        <v>7</v>
      </c>
      <c r="C12" s="13" t="s">
        <v>4</v>
      </c>
      <c r="D12" s="15">
        <v>13710</v>
      </c>
      <c r="E12" s="13" t="s">
        <v>20</v>
      </c>
      <c r="F12" s="36">
        <v>12</v>
      </c>
      <c r="G12" s="37"/>
      <c r="H12" s="37">
        <f>SUM(D12*F12*G12)</f>
        <v>0</v>
      </c>
      <c r="I12" s="44">
        <v>3</v>
      </c>
      <c r="J12" s="45"/>
      <c r="K12" s="45">
        <f>SUM(D12*I12*J12)</f>
        <v>0</v>
      </c>
      <c r="L12" s="13">
        <v>8</v>
      </c>
      <c r="M12" s="23">
        <f t="shared" si="0"/>
        <v>0</v>
      </c>
      <c r="N12" s="8"/>
      <c r="O12" s="8"/>
      <c r="P12" s="9"/>
      <c r="Q12" s="9"/>
    </row>
    <row r="13" spans="1:17" ht="19.5" customHeight="1" thickBot="1" x14ac:dyDescent="0.3">
      <c r="A13" s="57" t="s">
        <v>14</v>
      </c>
      <c r="B13" s="58"/>
      <c r="C13" s="58"/>
      <c r="D13" s="58"/>
      <c r="E13" s="58"/>
      <c r="F13" s="58"/>
      <c r="G13" s="58"/>
      <c r="H13" s="38">
        <f>SUM(H11:H12)</f>
        <v>0</v>
      </c>
      <c r="I13" s="46" t="s">
        <v>8</v>
      </c>
      <c r="J13" s="46" t="s">
        <v>8</v>
      </c>
      <c r="K13" s="46">
        <f>SUM(K11:K12)</f>
        <v>0</v>
      </c>
      <c r="L13" s="47">
        <v>8</v>
      </c>
      <c r="M13" s="48">
        <f>SUM(M11:M12)</f>
        <v>0</v>
      </c>
      <c r="N13" s="10"/>
      <c r="O13" s="10"/>
    </row>
    <row r="14" spans="1:17" ht="19.5" customHeight="1" x14ac:dyDescent="0.25">
      <c r="A14" s="67" t="s">
        <v>25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9"/>
      <c r="N14" s="10"/>
      <c r="O14" s="10"/>
    </row>
    <row r="15" spans="1:17" s="3" customFormat="1" ht="33.75" customHeight="1" x14ac:dyDescent="0.25">
      <c r="A15" s="20">
        <v>1</v>
      </c>
      <c r="B15" s="11" t="s">
        <v>5</v>
      </c>
      <c r="C15" s="1" t="s">
        <v>4</v>
      </c>
      <c r="D15" s="2">
        <f>SUM(D7,D11)</f>
        <v>77775</v>
      </c>
      <c r="E15" s="1" t="s">
        <v>20</v>
      </c>
      <c r="F15" s="33">
        <v>12</v>
      </c>
      <c r="G15" s="35" t="s">
        <v>8</v>
      </c>
      <c r="H15" s="35">
        <f>SUM(H7,H11)</f>
        <v>0</v>
      </c>
      <c r="I15" s="42">
        <v>3</v>
      </c>
      <c r="J15" s="43" t="s">
        <v>8</v>
      </c>
      <c r="K15" s="43">
        <f>SUM(K7,K11)</f>
        <v>0</v>
      </c>
      <c r="L15" s="1">
        <v>8</v>
      </c>
      <c r="M15" s="21">
        <f>SUM(M7,M11)</f>
        <v>0</v>
      </c>
      <c r="N15" s="8"/>
      <c r="O15" s="8"/>
      <c r="P15" s="9"/>
      <c r="Q15" s="9"/>
    </row>
    <row r="16" spans="1:17" s="3" customFormat="1" ht="54" customHeight="1" thickBot="1" x14ac:dyDescent="0.3">
      <c r="A16" s="22">
        <v>2</v>
      </c>
      <c r="B16" s="14" t="s">
        <v>7</v>
      </c>
      <c r="C16" s="13" t="s">
        <v>4</v>
      </c>
      <c r="D16" s="15">
        <f>SUM(D8,D12)</f>
        <v>356882</v>
      </c>
      <c r="E16" s="1" t="s">
        <v>20</v>
      </c>
      <c r="F16" s="36">
        <v>12</v>
      </c>
      <c r="G16" s="37" t="s">
        <v>8</v>
      </c>
      <c r="H16" s="37">
        <f>SUM(H8,H12)</f>
        <v>0</v>
      </c>
      <c r="I16" s="44">
        <v>3</v>
      </c>
      <c r="J16" s="45" t="s">
        <v>8</v>
      </c>
      <c r="K16" s="45">
        <f>SUM(K8,K12)</f>
        <v>0</v>
      </c>
      <c r="L16" s="13">
        <v>8</v>
      </c>
      <c r="M16" s="23">
        <f>SUM(M8,M12)</f>
        <v>0</v>
      </c>
      <c r="N16" s="8"/>
      <c r="O16" s="8"/>
      <c r="P16" s="9"/>
      <c r="Q16" s="9"/>
    </row>
    <row r="17" spans="1:15" ht="27.75" customHeight="1" thickBot="1" x14ac:dyDescent="0.3">
      <c r="A17" s="62" t="s">
        <v>12</v>
      </c>
      <c r="B17" s="63"/>
      <c r="C17" s="63"/>
      <c r="D17" s="63"/>
      <c r="E17" s="63"/>
      <c r="F17" s="63"/>
      <c r="G17" s="63"/>
      <c r="H17" s="38">
        <f>SUM(H9,H13)</f>
        <v>0</v>
      </c>
      <c r="I17" s="46" t="s">
        <v>8</v>
      </c>
      <c r="J17" s="46"/>
      <c r="K17" s="46">
        <f>SUM(K15:K16)</f>
        <v>0</v>
      </c>
      <c r="L17" s="16">
        <v>8</v>
      </c>
      <c r="M17" s="24">
        <f>SUM(M15:M16)</f>
        <v>0</v>
      </c>
      <c r="N17" s="10"/>
      <c r="O17" s="10"/>
    </row>
    <row r="18" spans="1:15" ht="15.75" customHeight="1" x14ac:dyDescent="0.25">
      <c r="A18" s="27"/>
      <c r="B18" s="27"/>
      <c r="C18" s="27"/>
      <c r="D18" s="27"/>
      <c r="E18" s="27"/>
      <c r="F18" s="27"/>
      <c r="G18" s="27"/>
      <c r="H18" s="28"/>
      <c r="I18" s="28"/>
      <c r="J18" s="28"/>
      <c r="K18" s="28"/>
      <c r="L18" s="29"/>
      <c r="M18" s="31"/>
      <c r="N18" s="10"/>
      <c r="O18" s="10"/>
    </row>
    <row r="19" spans="1:15" x14ac:dyDescent="0.25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</row>
    <row r="20" spans="1:15" ht="21" customHeight="1" x14ac:dyDescent="0.25">
      <c r="A20" s="64" t="s">
        <v>28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6"/>
    </row>
    <row r="21" spans="1:15" ht="20.25" customHeight="1" x14ac:dyDescent="0.25">
      <c r="A21" s="59" t="s">
        <v>10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1"/>
    </row>
    <row r="22" spans="1:15" ht="26.4" x14ac:dyDescent="0.25">
      <c r="A22" s="20">
        <v>1</v>
      </c>
      <c r="B22" s="12" t="s">
        <v>5</v>
      </c>
      <c r="C22" s="1" t="s">
        <v>4</v>
      </c>
      <c r="D22" s="2">
        <v>76570</v>
      </c>
      <c r="E22" s="1" t="s">
        <v>20</v>
      </c>
      <c r="F22" s="33" t="s">
        <v>8</v>
      </c>
      <c r="G22" s="35" t="s">
        <v>8</v>
      </c>
      <c r="H22" s="35" t="s">
        <v>8</v>
      </c>
      <c r="I22" s="41">
        <v>2</v>
      </c>
      <c r="J22" s="43"/>
      <c r="K22" s="43">
        <f>SUM(D22*I22*J22)</f>
        <v>0</v>
      </c>
      <c r="L22" s="1">
        <v>8</v>
      </c>
      <c r="M22" s="21">
        <f>SUM(K22)*1.08</f>
        <v>0</v>
      </c>
    </row>
    <row r="23" spans="1:15" ht="53.4" thickBot="1" x14ac:dyDescent="0.3">
      <c r="A23" s="22">
        <v>2</v>
      </c>
      <c r="B23" s="14" t="s">
        <v>7</v>
      </c>
      <c r="C23" s="13" t="s">
        <v>4</v>
      </c>
      <c r="D23" s="15">
        <v>343172</v>
      </c>
      <c r="E23" s="13" t="s">
        <v>20</v>
      </c>
      <c r="F23" s="36" t="s">
        <v>8</v>
      </c>
      <c r="G23" s="37" t="s">
        <v>8</v>
      </c>
      <c r="H23" s="37" t="s">
        <v>8</v>
      </c>
      <c r="I23" s="49">
        <v>2</v>
      </c>
      <c r="J23" s="45"/>
      <c r="K23" s="45">
        <f>SUM(D23*I23*J23)</f>
        <v>0</v>
      </c>
      <c r="L23" s="13">
        <v>8</v>
      </c>
      <c r="M23" s="23">
        <f>SUM(K23)*1.08</f>
        <v>0</v>
      </c>
    </row>
    <row r="24" spans="1:15" ht="23.25" customHeight="1" thickBot="1" x14ac:dyDescent="0.3">
      <c r="A24" s="57" t="s">
        <v>13</v>
      </c>
      <c r="B24" s="58"/>
      <c r="C24" s="58"/>
      <c r="D24" s="58"/>
      <c r="E24" s="58"/>
      <c r="F24" s="58"/>
      <c r="G24" s="58"/>
      <c r="H24" s="38" t="s">
        <v>8</v>
      </c>
      <c r="I24" s="46" t="s">
        <v>8</v>
      </c>
      <c r="J24" s="46" t="s">
        <v>8</v>
      </c>
      <c r="K24" s="46">
        <f>SUM(K22:K23)</f>
        <v>0</v>
      </c>
      <c r="L24" s="47">
        <v>8</v>
      </c>
      <c r="M24" s="48">
        <f>SUM(M22:M23)</f>
        <v>0</v>
      </c>
    </row>
    <row r="25" spans="1:15" ht="26.25" customHeight="1" x14ac:dyDescent="0.25">
      <c r="A25" s="67" t="s">
        <v>11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9"/>
    </row>
    <row r="26" spans="1:15" ht="26.4" x14ac:dyDescent="0.25">
      <c r="A26" s="20">
        <v>1</v>
      </c>
      <c r="B26" s="12" t="s">
        <v>5</v>
      </c>
      <c r="C26" s="1" t="s">
        <v>4</v>
      </c>
      <c r="D26" s="2">
        <v>1205</v>
      </c>
      <c r="E26" s="1" t="s">
        <v>20</v>
      </c>
      <c r="F26" s="33" t="s">
        <v>8</v>
      </c>
      <c r="G26" s="35" t="s">
        <v>8</v>
      </c>
      <c r="H26" s="35" t="s">
        <v>8</v>
      </c>
      <c r="I26" s="41">
        <v>2</v>
      </c>
      <c r="J26" s="43"/>
      <c r="K26" s="43">
        <f t="shared" ref="K26:K27" si="1">SUM(D26*I26*J26)</f>
        <v>0</v>
      </c>
      <c r="L26" s="1">
        <v>8</v>
      </c>
      <c r="M26" s="21">
        <f t="shared" ref="M26:M27" si="2">SUM(K26)*1.08</f>
        <v>0</v>
      </c>
    </row>
    <row r="27" spans="1:15" ht="53.4" thickBot="1" x14ac:dyDescent="0.3">
      <c r="A27" s="22">
        <v>2</v>
      </c>
      <c r="B27" s="14" t="s">
        <v>7</v>
      </c>
      <c r="C27" s="13" t="s">
        <v>4</v>
      </c>
      <c r="D27" s="15">
        <v>13710</v>
      </c>
      <c r="E27" s="13" t="s">
        <v>20</v>
      </c>
      <c r="F27" s="36" t="s">
        <v>8</v>
      </c>
      <c r="G27" s="37" t="s">
        <v>8</v>
      </c>
      <c r="H27" s="37" t="s">
        <v>8</v>
      </c>
      <c r="I27" s="49">
        <v>2</v>
      </c>
      <c r="J27" s="45"/>
      <c r="K27" s="45">
        <f t="shared" si="1"/>
        <v>0</v>
      </c>
      <c r="L27" s="13">
        <v>8</v>
      </c>
      <c r="M27" s="23">
        <f t="shared" si="2"/>
        <v>0</v>
      </c>
    </row>
    <row r="28" spans="1:15" ht="27" customHeight="1" thickBot="1" x14ac:dyDescent="0.3">
      <c r="A28" s="57" t="s">
        <v>14</v>
      </c>
      <c r="B28" s="58"/>
      <c r="C28" s="58"/>
      <c r="D28" s="58"/>
      <c r="E28" s="58"/>
      <c r="F28" s="58"/>
      <c r="G28" s="58"/>
      <c r="H28" s="38" t="s">
        <v>8</v>
      </c>
      <c r="I28" s="46" t="s">
        <v>8</v>
      </c>
      <c r="J28" s="46" t="s">
        <v>8</v>
      </c>
      <c r="K28" s="46">
        <f>SUM(K26:K27)</f>
        <v>0</v>
      </c>
      <c r="L28" s="47">
        <v>8</v>
      </c>
      <c r="M28" s="48">
        <f>SUM(M26:M27)</f>
        <v>0</v>
      </c>
    </row>
    <row r="29" spans="1:15" ht="27.75" customHeight="1" x14ac:dyDescent="0.25">
      <c r="A29" s="67" t="s">
        <v>25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9"/>
    </row>
    <row r="30" spans="1:15" ht="33" customHeight="1" x14ac:dyDescent="0.25">
      <c r="A30" s="20">
        <v>1</v>
      </c>
      <c r="B30" s="12" t="s">
        <v>5</v>
      </c>
      <c r="C30" s="1" t="s">
        <v>4</v>
      </c>
      <c r="D30" s="2">
        <f>SUM(D22,D26)</f>
        <v>77775</v>
      </c>
      <c r="E30" s="1" t="s">
        <v>20</v>
      </c>
      <c r="F30" s="33" t="s">
        <v>8</v>
      </c>
      <c r="G30" s="35" t="s">
        <v>8</v>
      </c>
      <c r="H30" s="35" t="s">
        <v>8</v>
      </c>
      <c r="I30" s="42">
        <v>2</v>
      </c>
      <c r="J30" s="43" t="s">
        <v>8</v>
      </c>
      <c r="K30" s="43">
        <f>SUM(K22,K26)</f>
        <v>0</v>
      </c>
      <c r="L30" s="1">
        <v>8</v>
      </c>
      <c r="M30" s="21">
        <f>SUM(M22,M26)</f>
        <v>0</v>
      </c>
    </row>
    <row r="31" spans="1:15" ht="53.4" thickBot="1" x14ac:dyDescent="0.3">
      <c r="A31" s="22">
        <v>2</v>
      </c>
      <c r="B31" s="14" t="s">
        <v>7</v>
      </c>
      <c r="C31" s="13" t="s">
        <v>4</v>
      </c>
      <c r="D31" s="15">
        <f>SUM(D23,D27)</f>
        <v>356882</v>
      </c>
      <c r="E31" s="1" t="s">
        <v>20</v>
      </c>
      <c r="F31" s="36" t="s">
        <v>8</v>
      </c>
      <c r="G31" s="37" t="s">
        <v>8</v>
      </c>
      <c r="H31" s="37" t="s">
        <v>8</v>
      </c>
      <c r="I31" s="44">
        <v>2</v>
      </c>
      <c r="J31" s="45" t="s">
        <v>8</v>
      </c>
      <c r="K31" s="45">
        <f>SUM(K23,K27)</f>
        <v>0</v>
      </c>
      <c r="L31" s="13">
        <v>8</v>
      </c>
      <c r="M31" s="23">
        <f>SUM(M23,M27)</f>
        <v>0</v>
      </c>
    </row>
    <row r="32" spans="1:15" ht="29.25" customHeight="1" thickBot="1" x14ac:dyDescent="0.3">
      <c r="A32" s="62" t="s">
        <v>12</v>
      </c>
      <c r="B32" s="63"/>
      <c r="C32" s="63"/>
      <c r="D32" s="63"/>
      <c r="E32" s="63"/>
      <c r="F32" s="63"/>
      <c r="G32" s="63"/>
      <c r="H32" s="38" t="s">
        <v>8</v>
      </c>
      <c r="I32" s="46" t="s">
        <v>8</v>
      </c>
      <c r="J32" s="46" t="s">
        <v>8</v>
      </c>
      <c r="K32" s="46">
        <f>SUM(K30:K31)</f>
        <v>0</v>
      </c>
      <c r="L32" s="16">
        <v>8</v>
      </c>
      <c r="M32" s="25">
        <f>SUM(M30:M31)</f>
        <v>0</v>
      </c>
    </row>
    <row r="34" spans="1:13" ht="48" customHeight="1" x14ac:dyDescent="0.25">
      <c r="H34" s="71" t="s">
        <v>15</v>
      </c>
      <c r="I34" s="71"/>
      <c r="J34" s="71"/>
      <c r="K34" s="71"/>
      <c r="L34" s="71"/>
      <c r="M34" s="26">
        <f>M17+M32</f>
        <v>0</v>
      </c>
    </row>
    <row r="36" spans="1:13" ht="32.4" customHeight="1" x14ac:dyDescent="0.25">
      <c r="A36" s="50" t="s">
        <v>29</v>
      </c>
      <c r="B36" s="50"/>
      <c r="C36" s="50"/>
      <c r="D36" s="50"/>
      <c r="E36" s="50"/>
      <c r="F36" s="50"/>
      <c r="G36" s="50"/>
      <c r="M36" s="30"/>
    </row>
    <row r="37" spans="1:13" ht="32.4" customHeight="1" x14ac:dyDescent="0.25">
      <c r="A37" s="51" t="s">
        <v>31</v>
      </c>
      <c r="B37" s="51"/>
      <c r="C37" s="51"/>
      <c r="D37" s="51"/>
      <c r="E37" s="51"/>
      <c r="F37" s="51"/>
      <c r="G37" s="51"/>
    </row>
    <row r="38" spans="1:13" ht="112.2" customHeight="1" x14ac:dyDescent="0.25">
      <c r="A38" s="50" t="s">
        <v>30</v>
      </c>
      <c r="B38" s="50"/>
      <c r="C38" s="50"/>
      <c r="D38" s="50"/>
      <c r="E38" s="50"/>
      <c r="F38" s="50"/>
      <c r="G38" s="50"/>
    </row>
  </sheetData>
  <mergeCells count="21">
    <mergeCell ref="A29:M29"/>
    <mergeCell ref="A32:G32"/>
    <mergeCell ref="H34:L34"/>
    <mergeCell ref="A24:G24"/>
    <mergeCell ref="A25:M25"/>
    <mergeCell ref="A36:G36"/>
    <mergeCell ref="A37:G37"/>
    <mergeCell ref="A38:G38"/>
    <mergeCell ref="A1:M1"/>
    <mergeCell ref="A2:M2"/>
    <mergeCell ref="A5:M5"/>
    <mergeCell ref="A9:G9"/>
    <mergeCell ref="A6:M6"/>
    <mergeCell ref="A13:G13"/>
    <mergeCell ref="A17:G17"/>
    <mergeCell ref="A20:M20"/>
    <mergeCell ref="A21:M21"/>
    <mergeCell ref="A10:M10"/>
    <mergeCell ref="A14:M14"/>
    <mergeCell ref="A19:L19"/>
    <mergeCell ref="A28:G28"/>
  </mergeCells>
  <pageMargins left="0.51181102362204722" right="0.31496062992125984" top="0.55118110236220474" bottom="0.35433070866141736" header="0.31496062992125984" footer="0.31496062992125984"/>
  <pageSetup paperSize="9" scale="79" orientation="landscape" r:id="rId1"/>
  <headerFooter>
    <oddHeader>&amp;LSygnatura sprawy: 22.BLT.SZP.2612.108.2024                                                                                                              Załącznik nr 9B do SWZ</oddHeader>
  </headerFooter>
  <rowBreaks count="1" manualBreakCount="1">
    <brk id="18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0C497D8-45FE-4B1A-AF0B-254825E7251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2</vt:lpstr>
      <vt:lpstr>'część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</dc:creator>
  <cp:lastModifiedBy>Narloch Justyna</cp:lastModifiedBy>
  <cp:lastPrinted>2024-10-10T05:59:41Z</cp:lastPrinted>
  <dcterms:created xsi:type="dcterms:W3CDTF">2008-01-13T16:44:46Z</dcterms:created>
  <dcterms:modified xsi:type="dcterms:W3CDTF">2024-10-10T05:59:49Z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580bd3da-4438-433b-87c4-d369e82318a2</vt:lpwstr>
  </property>
  <property fmtid="{D5CDD505-2E9C-101B-9397-08002B2CF9AE}" pid="3" name="bjSaver">
    <vt:lpwstr>tn9QBdUlIXrA7F9GkawapJ4gx+ebJKAn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agata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10.60.174.73</vt:lpwstr>
  </property>
</Properties>
</file>