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4025FDC8-7038-4EC4-98C9-6293FA8068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część zamówienia" sheetId="1" r:id="rId1"/>
  </sheets>
  <definedNames>
    <definedName name="_xlnm.Print_Area" localSheetId="0">'I część zamówienia'!$A$1:$K$4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F18" i="1" s="1"/>
  <c r="D19" i="1"/>
  <c r="F13" i="1"/>
  <c r="H13" i="1" s="1"/>
  <c r="I13" i="1" s="1"/>
  <c r="H18" i="1" l="1"/>
  <c r="I18" i="1" s="1"/>
  <c r="D21" i="1"/>
  <c r="F11" i="1"/>
  <c r="H11" i="1" s="1"/>
  <c r="F12" i="1"/>
  <c r="H12" i="1" s="1"/>
  <c r="F14" i="1"/>
  <c r="H14" i="1" s="1"/>
  <c r="I14" i="1" s="1"/>
  <c r="F16" i="1"/>
  <c r="F17" i="1"/>
  <c r="F19" i="1"/>
  <c r="I12" i="1" l="1"/>
  <c r="I11" i="1"/>
  <c r="H19" i="1"/>
  <c r="I19" i="1"/>
  <c r="H16" i="1"/>
  <c r="I16" i="1" s="1"/>
  <c r="H17" i="1"/>
  <c r="I17" i="1" s="1"/>
  <c r="F15" i="1" l="1"/>
  <c r="H15" i="1" l="1"/>
  <c r="I15" i="1" s="1"/>
  <c r="H20" i="1" l="1"/>
  <c r="I20" i="1" s="1"/>
  <c r="F10" i="1" l="1"/>
  <c r="F21" i="1" s="1"/>
  <c r="H10" i="1" l="1"/>
  <c r="H21" i="1" s="1"/>
  <c r="I10" i="1" l="1"/>
  <c r="I21" i="1" s="1"/>
  <c r="S33" i="1" l="1"/>
  <c r="S34" i="1" s="1"/>
  <c r="S35" i="1" s="1"/>
</calcChain>
</file>

<file path=xl/sharedStrings.xml><?xml version="1.0" encoding="utf-8"?>
<sst xmlns="http://schemas.openxmlformats.org/spreadsheetml/2006/main" count="33" uniqueCount="30">
  <si>
    <t>Lp.</t>
  </si>
  <si>
    <t>Oznaczenie składnika cenowego</t>
  </si>
  <si>
    <t>Podatek VAT</t>
  </si>
  <si>
    <t>%</t>
  </si>
  <si>
    <t>x</t>
  </si>
  <si>
    <t>Cena jednostkowa netto w zł. (do czterech miejsc po przecinku)</t>
  </si>
  <si>
    <t>suma brutto</t>
  </si>
  <si>
    <t>suma netto</t>
  </si>
  <si>
    <t>z prawem opcji</t>
  </si>
  <si>
    <t>wartość w Euro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</si>
  <si>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</si>
  <si>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</si>
  <si>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</si>
  <si>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ENERGIA CZYNNA WRAZ Z USŁUGĄ DYSTRYBUCJI</t>
  </si>
  <si>
    <t xml:space="preserve">Ilość energii elektrycznej (kWh) </t>
  </si>
  <si>
    <t xml:space="preserve">Wykonawca może skorzystać z przygotowanego przez Zamawiającego kalkulatora stanowiącego Załącznik nr 4 do SWZ, przy czym  wyliczenia z kalkulatora nie  stanowią podstawy do jakichkolwiek roszczeń Wykonawcy w stosunku do Zamawiającego i sam kalkulator nie stanowi załącznika do oferty. </t>
  </si>
  <si>
    <t>Razem brutto (suma poz. 1-17)</t>
  </si>
  <si>
    <t xml:space="preserve">Załącznik nr 3A do SWZ - kalkulator </t>
  </si>
  <si>
    <t xml:space="preserve">Energia elektryczna (czynna)  dla Taryf  C12a -  od 01.01.2024 r. do 31.12.2024 r. </t>
  </si>
  <si>
    <t>Energia elektryczna (czynna)  dla Taryf  C11 - od 01.01.2024 r. do 31.12.2024 r.</t>
  </si>
  <si>
    <t>Energia elektryczna (czynna)  dla Taryf  C22a  - od 01.01.2024 r. do 31.12.2024 r.</t>
  </si>
  <si>
    <t>Energia elektryczna (czynna)  dla Taryf  G11 - od 01.01.2024 r. do 31.12.2024 r..</t>
  </si>
  <si>
    <t>Energia elektryczna (czynna)  dla Taryf B21 - od 01.01.2024 r. do 31.12.2024 r.</t>
  </si>
  <si>
    <t>Prawo opcji 15% ilości energii dla zamówienia podstawowego dla Taryf C12a - od 01.01.2024 do 31.12.2024 r.</t>
  </si>
  <si>
    <t>Prawo opcji 15% ilości energii dla zamówienia podstawowego dla Taryf C11 - od 01.01.2024 do 31.12.2024 r.</t>
  </si>
  <si>
    <t>Prawo opcji 15% ilości energii dla zamówienia podstawowego dla Taryf C22a - od 01.01.2024 do 31.12.2024 r.</t>
  </si>
  <si>
    <t>Prawo opcji 15% ilości energii dla zamówienia podstawowego dla Taryf G11 - od 01.01.2024 do 31.12.2024 r.</t>
  </si>
  <si>
    <t>Prawo opcji 15% ilości energii dla zamówienia podstawowego dla Taryf B21 - od 01.01.2024 do 31.12.2024 r.</t>
  </si>
  <si>
    <t>Wartość usługi dystrybucji za okres od 01.01.2024 r. do 31.12.2024 r. (wartość wyliczona przez Zamawiającego na podstawie obowiązujących przepisów prawa oraz stawek, Wykonawca nie modyfikuje kwoty za usługę dystrybucji)</t>
  </si>
  <si>
    <t>„Kompleksowa dostawa energii elektrycznej dla Gminy Kołaczkowo w okresie od 01.01.2024 r. do 31.12.2024 r. - III postępowanie”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</si>
</sst>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showGridLines="0" tabSelected="1" zoomScale="80" zoomScaleNormal="80" workbookViewId="0">
      <selection activeCell="L11" sqref="L11"/>
    </sheetView>
  </sheetViews>
  <sheetFormatPr defaultColWidth="9.42578125" defaultRowHeight="15" x14ac:dyDescent="0.25"/>
  <cols>
    <col min="1" max="1" width="5.5703125" style="2" customWidth="1"/>
    <col min="2" max="2" width="6.5703125" style="2" customWidth="1"/>
    <col min="3" max="3" width="54.85546875" style="2" customWidth="1"/>
    <col min="4" max="4" width="13.5703125" style="2" customWidth="1"/>
    <col min="5" max="5" width="11.140625" style="2" customWidth="1"/>
    <col min="6" max="6" width="14.5703125" style="2" customWidth="1"/>
    <col min="7" max="7" width="9.42578125" style="2" customWidth="1"/>
    <col min="8" max="8" width="14.42578125" style="2" customWidth="1"/>
    <col min="9" max="9" width="14.85546875" style="2" customWidth="1"/>
    <col min="10" max="10" width="16.85546875" style="2" customWidth="1"/>
    <col min="11" max="11" width="15.5703125" style="2" customWidth="1"/>
    <col min="12" max="12" width="74" style="2" customWidth="1"/>
    <col min="13" max="13" width="38.42578125" style="2" customWidth="1"/>
    <col min="14" max="14" width="14" style="2" customWidth="1"/>
    <col min="15" max="15" width="11.42578125" style="2" customWidth="1"/>
    <col min="16" max="16" width="13.42578125" style="2" customWidth="1"/>
    <col min="17" max="17" width="14.42578125" style="2" customWidth="1"/>
    <col min="18" max="18" width="24" style="2" customWidth="1"/>
    <col min="19" max="19" width="21.5703125" style="2" customWidth="1"/>
    <col min="20" max="20" width="12.5703125" style="2" customWidth="1"/>
    <col min="21" max="21" width="13.5703125" style="2" customWidth="1"/>
    <col min="22" max="16384" width="9.42578125" style="2"/>
  </cols>
  <sheetData>
    <row r="1" spans="1:11" ht="26.45" customHeight="1" x14ac:dyDescent="0.25">
      <c r="A1" s="1"/>
      <c r="B1" s="36" t="s">
        <v>17</v>
      </c>
      <c r="C1" s="36"/>
      <c r="D1" s="36"/>
      <c r="E1" s="36"/>
      <c r="F1" s="36"/>
      <c r="G1" s="36"/>
      <c r="H1" s="36"/>
      <c r="I1" s="36"/>
      <c r="J1" s="1"/>
      <c r="K1" s="1"/>
    </row>
    <row r="2" spans="1:11" x14ac:dyDescent="0.25">
      <c r="A2" s="3"/>
      <c r="B2" s="48" t="s">
        <v>29</v>
      </c>
      <c r="C2" s="48"/>
      <c r="D2" s="48"/>
      <c r="E2" s="48"/>
      <c r="F2" s="48"/>
      <c r="G2" s="48"/>
      <c r="H2" s="48"/>
      <c r="I2" s="48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B4" s="44"/>
      <c r="C4" s="44"/>
      <c r="D4" s="5"/>
    </row>
    <row r="5" spans="1:11" s="6" customFormat="1" x14ac:dyDescent="0.25">
      <c r="B5" s="38" t="s">
        <v>0</v>
      </c>
      <c r="C5" s="38" t="s">
        <v>1</v>
      </c>
      <c r="D5" s="38" t="s">
        <v>14</v>
      </c>
      <c r="E5" s="38" t="s">
        <v>5</v>
      </c>
      <c r="F5" s="38" t="s">
        <v>11</v>
      </c>
      <c r="G5" s="40" t="s">
        <v>2</v>
      </c>
      <c r="H5" s="41"/>
      <c r="I5" s="38" t="s">
        <v>10</v>
      </c>
    </row>
    <row r="6" spans="1:11" s="6" customFormat="1" x14ac:dyDescent="0.25">
      <c r="B6" s="39"/>
      <c r="C6" s="39"/>
      <c r="D6" s="39"/>
      <c r="E6" s="39"/>
      <c r="F6" s="39"/>
      <c r="G6" s="42"/>
      <c r="H6" s="43"/>
      <c r="I6" s="39"/>
    </row>
    <row r="7" spans="1:11" s="6" customFormat="1" ht="75.599999999999994" customHeight="1" x14ac:dyDescent="0.25">
      <c r="B7" s="39"/>
      <c r="C7" s="39"/>
      <c r="D7" s="39"/>
      <c r="E7" s="39"/>
      <c r="F7" s="39"/>
      <c r="G7" s="7" t="s">
        <v>3</v>
      </c>
      <c r="H7" s="7" t="s">
        <v>12</v>
      </c>
      <c r="I7" s="39"/>
    </row>
    <row r="8" spans="1:11" s="6" customFormat="1" x14ac:dyDescent="0.25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</row>
    <row r="9" spans="1:11" s="6" customFormat="1" x14ac:dyDescent="0.25">
      <c r="B9" s="45" t="s">
        <v>13</v>
      </c>
      <c r="C9" s="46"/>
      <c r="D9" s="46"/>
      <c r="E9" s="46"/>
      <c r="F9" s="46"/>
      <c r="G9" s="46"/>
      <c r="H9" s="46"/>
      <c r="I9" s="47"/>
    </row>
    <row r="10" spans="1:11" ht="33.6" customHeight="1" thickBot="1" x14ac:dyDescent="0.3">
      <c r="B10" s="9">
        <v>1</v>
      </c>
      <c r="C10" s="34" t="s">
        <v>18</v>
      </c>
      <c r="D10" s="10">
        <v>465613</v>
      </c>
      <c r="E10" s="11"/>
      <c r="F10" s="12">
        <f>ROUND(D10*E10,2)</f>
        <v>0</v>
      </c>
      <c r="G10" s="12">
        <v>23</v>
      </c>
      <c r="H10" s="12">
        <f>ROUND(F10*0.23,2)</f>
        <v>0</v>
      </c>
      <c r="I10" s="12">
        <f>F10+H10</f>
        <v>0</v>
      </c>
    </row>
    <row r="11" spans="1:11" ht="33.6" customHeight="1" thickBot="1" x14ac:dyDescent="0.3">
      <c r="B11" s="9">
        <v>2</v>
      </c>
      <c r="C11" s="34" t="s">
        <v>19</v>
      </c>
      <c r="D11" s="10">
        <v>81831</v>
      </c>
      <c r="E11" s="11"/>
      <c r="F11" s="12">
        <f t="shared" ref="F11:F14" si="0">ROUND(D11*E11,2)</f>
        <v>0</v>
      </c>
      <c r="G11" s="12">
        <v>23</v>
      </c>
      <c r="H11" s="12">
        <f t="shared" ref="H11:H14" si="1">ROUND(F11*0.23,2)</f>
        <v>0</v>
      </c>
      <c r="I11" s="12">
        <f t="shared" ref="I11:I14" si="2">F11+H11</f>
        <v>0</v>
      </c>
    </row>
    <row r="12" spans="1:11" ht="33.6" customHeight="1" thickBot="1" x14ac:dyDescent="0.3">
      <c r="B12" s="9">
        <v>3</v>
      </c>
      <c r="C12" s="34" t="s">
        <v>20</v>
      </c>
      <c r="D12" s="20">
        <v>80000</v>
      </c>
      <c r="E12" s="21"/>
      <c r="F12" s="12">
        <f t="shared" si="0"/>
        <v>0</v>
      </c>
      <c r="G12" s="12">
        <v>23</v>
      </c>
      <c r="H12" s="12">
        <f t="shared" si="1"/>
        <v>0</v>
      </c>
      <c r="I12" s="12">
        <f t="shared" si="2"/>
        <v>0</v>
      </c>
    </row>
    <row r="13" spans="1:11" ht="33.6" customHeight="1" thickBot="1" x14ac:dyDescent="0.3">
      <c r="B13" s="9">
        <v>4</v>
      </c>
      <c r="C13" s="34" t="s">
        <v>21</v>
      </c>
      <c r="D13" s="20">
        <v>141</v>
      </c>
      <c r="E13" s="21"/>
      <c r="F13" s="12">
        <f t="shared" ref="F13" si="3">ROUND(D13*E13,2)</f>
        <v>0</v>
      </c>
      <c r="G13" s="12">
        <v>23</v>
      </c>
      <c r="H13" s="12">
        <f t="shared" ref="H13" si="4">ROUND(F13*0.23,2)</f>
        <v>0</v>
      </c>
      <c r="I13" s="12">
        <f t="shared" ref="I13" si="5">F13+H13</f>
        <v>0</v>
      </c>
    </row>
    <row r="14" spans="1:11" ht="33.6" customHeight="1" thickBot="1" x14ac:dyDescent="0.3">
      <c r="B14" s="9">
        <v>5</v>
      </c>
      <c r="C14" s="34" t="s">
        <v>22</v>
      </c>
      <c r="D14" s="10">
        <v>136067</v>
      </c>
      <c r="E14" s="11"/>
      <c r="F14" s="12">
        <f t="shared" si="0"/>
        <v>0</v>
      </c>
      <c r="G14" s="12">
        <v>23</v>
      </c>
      <c r="H14" s="12">
        <f t="shared" si="1"/>
        <v>0</v>
      </c>
      <c r="I14" s="12">
        <f t="shared" si="2"/>
        <v>0</v>
      </c>
    </row>
    <row r="15" spans="1:11" ht="33.6" customHeight="1" x14ac:dyDescent="0.25">
      <c r="B15" s="22">
        <v>6</v>
      </c>
      <c r="C15" s="35" t="s">
        <v>23</v>
      </c>
      <c r="D15" s="23">
        <f>ROUND(D10*0.15,0)</f>
        <v>69842</v>
      </c>
      <c r="E15" s="24"/>
      <c r="F15" s="25">
        <f t="shared" ref="F15:F19" si="6">ROUND(D15*E15,2)</f>
        <v>0</v>
      </c>
      <c r="G15" s="25">
        <v>23</v>
      </c>
      <c r="H15" s="25">
        <f t="shared" ref="H15:H19" si="7">ROUND(F15*0.23,2)</f>
        <v>0</v>
      </c>
      <c r="I15" s="25">
        <f t="shared" ref="I15:I19" si="8">F15+H15</f>
        <v>0</v>
      </c>
    </row>
    <row r="16" spans="1:11" ht="33.6" customHeight="1" x14ac:dyDescent="0.25">
      <c r="B16" s="22">
        <v>7</v>
      </c>
      <c r="C16" s="35" t="s">
        <v>24</v>
      </c>
      <c r="D16" s="23">
        <f>ROUND(D11*0.15,0)</f>
        <v>12275</v>
      </c>
      <c r="E16" s="24"/>
      <c r="F16" s="25">
        <f t="shared" si="6"/>
        <v>0</v>
      </c>
      <c r="G16" s="25">
        <v>23</v>
      </c>
      <c r="H16" s="25">
        <f t="shared" si="7"/>
        <v>0</v>
      </c>
      <c r="I16" s="25">
        <f t="shared" si="8"/>
        <v>0</v>
      </c>
    </row>
    <row r="17" spans="1:11" ht="33.6" customHeight="1" x14ac:dyDescent="0.25">
      <c r="B17" s="22">
        <v>8</v>
      </c>
      <c r="C17" s="35" t="s">
        <v>25</v>
      </c>
      <c r="D17" s="26">
        <f>ROUND(D12*0.15,0)</f>
        <v>12000</v>
      </c>
      <c r="E17" s="27"/>
      <c r="F17" s="25">
        <f t="shared" si="6"/>
        <v>0</v>
      </c>
      <c r="G17" s="25">
        <v>23</v>
      </c>
      <c r="H17" s="25">
        <f t="shared" si="7"/>
        <v>0</v>
      </c>
      <c r="I17" s="25">
        <f t="shared" si="8"/>
        <v>0</v>
      </c>
    </row>
    <row r="18" spans="1:11" ht="33.6" customHeight="1" x14ac:dyDescent="0.25">
      <c r="B18" s="22">
        <v>9</v>
      </c>
      <c r="C18" s="35" t="s">
        <v>26</v>
      </c>
      <c r="D18" s="26">
        <f>ROUND(D13*0.15,0)</f>
        <v>21</v>
      </c>
      <c r="E18" s="27"/>
      <c r="F18" s="25">
        <f t="shared" ref="F18" si="9">ROUND(D18*E18,2)</f>
        <v>0</v>
      </c>
      <c r="G18" s="25">
        <v>23</v>
      </c>
      <c r="H18" s="25">
        <f t="shared" ref="H18" si="10">ROUND(F18*0.23,2)</f>
        <v>0</v>
      </c>
      <c r="I18" s="25">
        <f t="shared" ref="I18" si="11">F18+H18</f>
        <v>0</v>
      </c>
    </row>
    <row r="19" spans="1:11" ht="36.6" customHeight="1" x14ac:dyDescent="0.25">
      <c r="B19" s="22">
        <v>10</v>
      </c>
      <c r="C19" s="35" t="s">
        <v>27</v>
      </c>
      <c r="D19" s="23">
        <f>ROUND(D14*0.15,0)</f>
        <v>20410</v>
      </c>
      <c r="E19" s="24"/>
      <c r="F19" s="25">
        <f t="shared" si="6"/>
        <v>0</v>
      </c>
      <c r="G19" s="25">
        <v>23</v>
      </c>
      <c r="H19" s="25">
        <f t="shared" si="7"/>
        <v>0</v>
      </c>
      <c r="I19" s="25">
        <f t="shared" si="8"/>
        <v>0</v>
      </c>
    </row>
    <row r="20" spans="1:11" ht="65.45" customHeight="1" x14ac:dyDescent="0.25">
      <c r="B20" s="28">
        <v>17</v>
      </c>
      <c r="C20" s="29" t="s">
        <v>28</v>
      </c>
      <c r="D20" s="30" t="s">
        <v>4</v>
      </c>
      <c r="E20" s="31" t="s">
        <v>4</v>
      </c>
      <c r="F20" s="32">
        <v>291918.88</v>
      </c>
      <c r="G20" s="32">
        <v>23</v>
      </c>
      <c r="H20" s="32">
        <f t="shared" ref="H20" si="12">ROUND(F20*0.23,2)</f>
        <v>67141.34</v>
      </c>
      <c r="I20" s="32">
        <f t="shared" ref="I20" si="13">F20+H20</f>
        <v>359060.22</v>
      </c>
    </row>
    <row r="21" spans="1:11" ht="36.6" customHeight="1" x14ac:dyDescent="0.25">
      <c r="B21" s="9">
        <v>18</v>
      </c>
      <c r="C21" s="13" t="s">
        <v>16</v>
      </c>
      <c r="D21" s="14">
        <f>SUM(D10:D20)</f>
        <v>878200</v>
      </c>
      <c r="E21" s="33" t="s">
        <v>4</v>
      </c>
      <c r="F21" s="15">
        <f>SUM(F10:F20)</f>
        <v>291918.88</v>
      </c>
      <c r="G21" s="15" t="s">
        <v>4</v>
      </c>
      <c r="H21" s="15">
        <f>SUM(H10:H20)</f>
        <v>67141.34</v>
      </c>
      <c r="I21" s="15">
        <f>SUM(I10:I20)</f>
        <v>359060.22</v>
      </c>
    </row>
    <row r="22" spans="1:11" ht="41.45" customHeight="1" x14ac:dyDescent="0.25">
      <c r="C22" s="3"/>
      <c r="D22" s="16"/>
      <c r="E22" s="4"/>
      <c r="F22" s="17"/>
      <c r="G22" s="18"/>
      <c r="H22" s="17"/>
      <c r="I22" s="18"/>
    </row>
    <row r="23" spans="1:11" ht="60" customHeight="1" x14ac:dyDescent="0.25"/>
    <row r="24" spans="1:11" ht="53.1" customHeight="1" x14ac:dyDescent="0.25">
      <c r="B24" s="37" t="s">
        <v>15</v>
      </c>
      <c r="C24" s="37"/>
      <c r="D24" s="37"/>
      <c r="E24" s="37"/>
      <c r="F24" s="37"/>
      <c r="G24" s="37"/>
      <c r="H24" s="37"/>
      <c r="I24" s="37"/>
    </row>
    <row r="25" spans="1:11" ht="30" customHeight="1" x14ac:dyDescent="0.25">
      <c r="B25" s="1"/>
      <c r="C25" s="1"/>
      <c r="D25" s="1"/>
      <c r="E25" s="1"/>
      <c r="F25" s="1"/>
      <c r="G25" s="1"/>
      <c r="H25" s="1"/>
      <c r="I25" s="1"/>
    </row>
    <row r="26" spans="1:11" ht="63" customHeight="1" x14ac:dyDescent="0.25"/>
    <row r="27" spans="1:11" ht="28.7" customHeight="1" x14ac:dyDescent="0.25">
      <c r="H27" s="19"/>
    </row>
    <row r="28" spans="1:11" x14ac:dyDescent="0.25">
      <c r="H28" s="19"/>
    </row>
    <row r="29" spans="1:11" x14ac:dyDescent="0.25">
      <c r="H29" s="19"/>
    </row>
    <row r="30" spans="1:11" ht="59.45" customHeight="1" x14ac:dyDescent="0.25">
      <c r="A30" s="1"/>
      <c r="H30" s="19"/>
      <c r="J30" s="1"/>
      <c r="K30" s="1"/>
    </row>
    <row r="31" spans="1:11" ht="73.349999999999994" customHeight="1" x14ac:dyDescent="0.25">
      <c r="A31" s="1"/>
      <c r="J31" s="1"/>
      <c r="K31" s="1"/>
    </row>
    <row r="33" spans="10:19" x14ac:dyDescent="0.25">
      <c r="Q33" s="2" t="s">
        <v>8</v>
      </c>
      <c r="R33" s="2" t="s">
        <v>6</v>
      </c>
      <c r="S33" s="19" t="e">
        <f>I21+#REF!</f>
        <v>#REF!</v>
      </c>
    </row>
    <row r="34" spans="10:19" x14ac:dyDescent="0.25">
      <c r="J34" s="19"/>
      <c r="R34" s="2" t="s">
        <v>7</v>
      </c>
      <c r="S34" s="19" t="e">
        <f>S33/1.23</f>
        <v>#REF!</v>
      </c>
    </row>
    <row r="35" spans="10:19" x14ac:dyDescent="0.25">
      <c r="J35" s="19"/>
      <c r="R35" s="2" t="s">
        <v>9</v>
      </c>
      <c r="S35" s="19" t="e">
        <f>ROUND(S34/4.3117,2)</f>
        <v>#REF!</v>
      </c>
    </row>
    <row r="36" spans="10:19" x14ac:dyDescent="0.25">
      <c r="J36" s="19"/>
      <c r="S36" s="19"/>
    </row>
    <row r="37" spans="10:19" x14ac:dyDescent="0.25">
      <c r="J37" s="19"/>
    </row>
    <row r="38" spans="10:19" x14ac:dyDescent="0.25">
      <c r="J38" s="19"/>
      <c r="K38" s="3"/>
    </row>
  </sheetData>
  <mergeCells count="12">
    <mergeCell ref="B1:I1"/>
    <mergeCell ref="B24:I24"/>
    <mergeCell ref="B5:B7"/>
    <mergeCell ref="C5:C7"/>
    <mergeCell ref="D5:D7"/>
    <mergeCell ref="E5:E7"/>
    <mergeCell ref="F5:F7"/>
    <mergeCell ref="G5:H6"/>
    <mergeCell ref="I5:I7"/>
    <mergeCell ref="B4:C4"/>
    <mergeCell ref="B9:I9"/>
    <mergeCell ref="B2:I2"/>
  </mergeCells>
  <phoneticPr fontId="2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 część zamówienia</vt:lpstr>
      <vt:lpstr>'I część zamówienia'!Obszar_wydruku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2023-10-11T07:26:37Z</dcterms:modified>
</cp:coreProperties>
</file>