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POSTĘPOWANIA 2021\Postępowania powyżej 130 000 zł\08_TP_2021 dostawa wyrobów medycznych; staplery, siatki, nici, hemostatyki [1.2.11]\"/>
    </mc:Choice>
  </mc:AlternateContent>
  <xr:revisionPtr revIDLastSave="0" documentId="13_ncr:1_{58BBAF21-DB03-4DB7-9631-E5054A179DBC}" xr6:coauthVersionLast="47" xr6:coauthVersionMax="47" xr10:uidLastSave="{00000000-0000-0000-0000-000000000000}"/>
  <bookViews>
    <workbookView xWindow="38280" yWindow="-120" windowWidth="29040" windowHeight="15840" activeTab="1" xr2:uid="{00000000-000D-0000-FFFF-FFFF00000000}"/>
  </bookViews>
  <sheets>
    <sheet name="Część 1" sheetId="1" r:id="rId1"/>
    <sheet name="Części 2-8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H23" i="2" s="1"/>
  <c r="G22" i="2"/>
  <c r="H22" i="2" l="1"/>
  <c r="G19" i="2"/>
  <c r="G21" i="2"/>
  <c r="G20" i="2"/>
  <c r="G18" i="2"/>
  <c r="G24" i="2" l="1"/>
  <c r="H36" i="2" l="1"/>
  <c r="I36" i="2" s="1"/>
  <c r="H35" i="2"/>
  <c r="I35" i="2" s="1"/>
  <c r="H31" i="2"/>
  <c r="H32" i="2" s="1"/>
  <c r="H27" i="2"/>
  <c r="I27" i="2" s="1"/>
  <c r="I28" i="2" s="1"/>
  <c r="G14" i="2"/>
  <c r="G15" i="2" s="1"/>
  <c r="G10" i="2"/>
  <c r="H10" i="2" s="1"/>
  <c r="G9" i="2"/>
  <c r="H9" i="2" s="1"/>
  <c r="G8" i="2"/>
  <c r="H37" i="2" l="1"/>
  <c r="I31" i="2"/>
  <c r="I32" i="2" s="1"/>
  <c r="G11" i="2"/>
  <c r="H14" i="2"/>
  <c r="H15" i="2" s="1"/>
  <c r="H8" i="2"/>
  <c r="I37" i="2"/>
  <c r="H28" i="2"/>
  <c r="H3" i="1" l="1"/>
  <c r="H21" i="2"/>
  <c r="H19" i="2"/>
  <c r="H18" i="2"/>
  <c r="G4" i="2"/>
  <c r="H4" i="2" s="1"/>
  <c r="G3" i="2"/>
  <c r="H3" i="2" s="1"/>
  <c r="H20" i="2" l="1"/>
  <c r="H24" i="2" s="1"/>
  <c r="H5" i="2"/>
  <c r="H11" i="2"/>
  <c r="G5" i="2"/>
  <c r="K50" i="1"/>
  <c r="L50" i="1" s="1"/>
  <c r="K39" i="1"/>
  <c r="L39" i="1" s="1"/>
  <c r="K3" i="1"/>
  <c r="L3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K38" i="1"/>
  <c r="L38" i="1" s="1"/>
  <c r="K37" i="1"/>
  <c r="L37" i="1" s="1"/>
  <c r="K36" i="1"/>
  <c r="L36" i="1" s="1"/>
  <c r="K35" i="1"/>
  <c r="L35" i="1" s="1"/>
  <c r="K34" i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57" i="1" l="1"/>
  <c r="L34" i="1"/>
  <c r="L40" i="1"/>
  <c r="L57" i="1" l="1"/>
</calcChain>
</file>

<file path=xl/sharedStrings.xml><?xml version="1.0" encoding="utf-8"?>
<sst xmlns="http://schemas.openxmlformats.org/spreadsheetml/2006/main" count="429" uniqueCount="124">
  <si>
    <t>CZĘŚĆ 1 - SZWY</t>
  </si>
  <si>
    <t>l.p.</t>
  </si>
  <si>
    <t>Nazwa handlowa</t>
  </si>
  <si>
    <t>Numer katalogowy</t>
  </si>
  <si>
    <t>Grubość szwu</t>
  </si>
  <si>
    <t>Długość szwu</t>
  </si>
  <si>
    <t>Krzywizna igły</t>
  </si>
  <si>
    <t>Długość igły</t>
  </si>
  <si>
    <t>Rodzaj igły</t>
  </si>
  <si>
    <t>Ilość sasz.</t>
  </si>
  <si>
    <t>Cena netto</t>
  </si>
  <si>
    <t>%VAT</t>
  </si>
  <si>
    <t xml:space="preserve">Wartość netto </t>
  </si>
  <si>
    <t>Wartość Brutto</t>
  </si>
  <si>
    <t>Szew syntetyczny, pleciony, wchłanialny  - wykonany wykonany z syntetycznego poliestru złożonego z glikolidu i laktydu powlekany okres podtrzymywania węzła po 2 tyg wchłonięcie 56-70 dni.</t>
  </si>
  <si>
    <t>5/0</t>
  </si>
  <si>
    <t>45cm</t>
  </si>
  <si>
    <t>3/8 koła</t>
  </si>
  <si>
    <t>13mm</t>
  </si>
  <si>
    <t xml:space="preserve">odwrotnie tnąca kosmetyczna </t>
  </si>
  <si>
    <t>75cm</t>
  </si>
  <si>
    <t>1/2 koła</t>
  </si>
  <si>
    <t>okrągła</t>
  </si>
  <si>
    <t>4/0</t>
  </si>
  <si>
    <t>19mm</t>
  </si>
  <si>
    <t>odwrotnie tnąca</t>
  </si>
  <si>
    <t>22mm</t>
  </si>
  <si>
    <t>3/0</t>
  </si>
  <si>
    <t>24mm</t>
  </si>
  <si>
    <t>26mm</t>
  </si>
  <si>
    <t>30mm</t>
  </si>
  <si>
    <t>2/0</t>
  </si>
  <si>
    <t>5/8 koła</t>
  </si>
  <si>
    <t xml:space="preserve">27mm </t>
  </si>
  <si>
    <t>40mm</t>
  </si>
  <si>
    <t>okrągło-tnąca</t>
  </si>
  <si>
    <t>90cm</t>
  </si>
  <si>
    <t>27mm</t>
  </si>
  <si>
    <t>37mm</t>
  </si>
  <si>
    <t>31mm</t>
  </si>
  <si>
    <t>64mm</t>
  </si>
  <si>
    <t>tępa</t>
  </si>
  <si>
    <t>okrągła wzmocniona</t>
  </si>
  <si>
    <t>48mm</t>
  </si>
  <si>
    <t>150cm</t>
  </si>
  <si>
    <t>bez igły</t>
  </si>
  <si>
    <t>6x45cm</t>
  </si>
  <si>
    <t>6/0</t>
  </si>
  <si>
    <t>11mm</t>
  </si>
  <si>
    <t>odwrotnie tnąca kosmetyczna</t>
  </si>
  <si>
    <t>65mm</t>
  </si>
  <si>
    <t>52 cm</t>
  </si>
  <si>
    <t>pętla endoskopowa z aplikatorem</t>
  </si>
  <si>
    <t>RAZEM:</t>
  </si>
  <si>
    <t>Szew syntetyczny, pleciony, wchłanialny  - wykonany wykonany z syntetycznego poliestru złożonego z glikolidu i laktydu powlekany okres podtrzymywania węzła 10-14dni, wchłonięcie 40-50 dni.</t>
  </si>
  <si>
    <t>16mm</t>
  </si>
  <si>
    <t>tnąca kosmetyczna</t>
  </si>
  <si>
    <t>Szew syntetyczny, wchłanialny, jednowłóknowy, wykonany z poliglikonatu, okres podtrzymywania tkanki 75% po 2 tyg., 65% po 3 tyg., 50% po 4 tyg., okres wchłaniania 6 miesięcy.</t>
  </si>
  <si>
    <t>17mm</t>
  </si>
  <si>
    <t>20mm</t>
  </si>
  <si>
    <t>150cm pętla</t>
  </si>
  <si>
    <t>Szew syntetyczny, wchłanialny, jednowłóknowy, wykonany z glikolidu, dioksanonu i węglanu trimetylenu, okres podtrzymywania tkanki 75% po 2 tyg., 45% po 3 tyg., okres wchłaniania 90-110 dni.</t>
  </si>
  <si>
    <t>prosta</t>
  </si>
  <si>
    <t>60mm</t>
  </si>
  <si>
    <t xml:space="preserve">odwrotnie tnąca </t>
  </si>
  <si>
    <t>konwencjonalnie tnąca kosmetyczna</t>
  </si>
  <si>
    <t>Szew niewchłanialny, syntetyczny, jednowłóknowy polipropylenowy lub polipropylenowy z dodatkiem polietylenu</t>
  </si>
  <si>
    <t>75 cm</t>
  </si>
  <si>
    <t>26 mm</t>
  </si>
  <si>
    <t>okrągłą</t>
  </si>
  <si>
    <t>7/0</t>
  </si>
  <si>
    <t>60cm</t>
  </si>
  <si>
    <t>13mmx2</t>
  </si>
  <si>
    <t>Szew syntetyczny niewchłanialny, jedwab pleciony, powlekany silikonem (p.1) i woskiem (p.2)</t>
  </si>
  <si>
    <t>próbki nie wymagane</t>
  </si>
  <si>
    <t>Opis produktu</t>
  </si>
  <si>
    <t>Szew syntetyczny, niewchłanialny, jednowłóknowy, nylon</t>
  </si>
  <si>
    <t>Część 2 - siatki przepuklinowe 1</t>
  </si>
  <si>
    <t>Opis</t>
  </si>
  <si>
    <t>Wielkość siatki [cm]</t>
  </si>
  <si>
    <t>Ilość sztuk</t>
  </si>
  <si>
    <t>Siatka lekka częściowo wchłanialna z systemem samomocującym do zaopatrywania przepuklin pachwinowych, dwuskładnikowa zbudowana z monofilamentu poliestrowego 50% i polilaktydu 50%, o ciężarze jednostkowym 73g/m²                  (po wchłonięciu polilaktydu 38g/m²) o rozmiarze porów 1,7x1,1 mm z klapką na powrózek</t>
  </si>
  <si>
    <t xml:space="preserve"> lewa 12x8cm</t>
  </si>
  <si>
    <t>prawa 12x8cm</t>
  </si>
  <si>
    <t>SUMA</t>
  </si>
  <si>
    <t>Część 3 - siatki przepuklinowe 2</t>
  </si>
  <si>
    <t xml:space="preserve">Makroporowata, monofilamentowa, sterylna siatka przepuklinowa częściowo wchłanialna, kompozyt poliropylenu/poliglekapronu. Umożliwiajaca wszechstronne wykonanie różnych operacji naprawczych przepukliny.Monofilamentowy kompozyt włókien polipropylenu i włókien poliglekapronu  gramatura 28g/m2, , wielkość porów 3-4mm,  wchłanialny element poliglekapron  od 80-120 dni kurczliwość do 2%. </t>
  </si>
  <si>
    <t xml:space="preserve"> 15x15</t>
  </si>
  <si>
    <t xml:space="preserve"> 30x30</t>
  </si>
  <si>
    <t>6x11</t>
  </si>
  <si>
    <t>L.P</t>
  </si>
  <si>
    <t>Przedmiot zamówienia</t>
  </si>
  <si>
    <t>Nr katalogowy</t>
  </si>
  <si>
    <t>J.m.</t>
  </si>
  <si>
    <t>Ilość</t>
  </si>
  <si>
    <t>Cena jedn. netto w zł</t>
  </si>
  <si>
    <t>Wartość netto w zł</t>
  </si>
  <si>
    <t>Wartość brutto w zł</t>
  </si>
  <si>
    <t>Szt.</t>
  </si>
  <si>
    <t xml:space="preserve"> </t>
  </si>
  <si>
    <t>Część 5 - Staplery</t>
  </si>
  <si>
    <t>Część 4 - siatki przepuklinowe 3</t>
  </si>
  <si>
    <t>Siatka przestrzenna, częściowo wchłanialna. 2 owale trwale połączone łącznikiem. Kompozyt polipropylenu/poliglekaprone. Okres absorpcji części wchłanialnej do 84 dni. Wielkość porów 3-4 mm.</t>
  </si>
  <si>
    <t>6x12x7,5</t>
  </si>
  <si>
    <t xml:space="preserve">Część 6 -hemostatyki 1 </t>
  </si>
  <si>
    <t xml:space="preserve">Hemostatyk powierzchniowy wykonany z 100% z utlenionej, regenerowanej celulozy (naturalnego pochodzenia roślinnego), postać rzadko tkanej włókniny. Czas hemostazy 2-6 min. Czas wchłaniania max. 14 dni. Udokumentowane w badaniach klinicznych pH 2,5-3. </t>
  </si>
  <si>
    <t>Rozmiar [cm]</t>
  </si>
  <si>
    <t>Wartość netto</t>
  </si>
  <si>
    <t>5x7,5</t>
  </si>
  <si>
    <t xml:space="preserve">Część 7 -hemostatyki 2 </t>
  </si>
  <si>
    <t>Hemostatyk powierzchniowy wykonany ze 100% utlenionej , regenerowanej celulozy ( naturalnego pochodzenia roślinnego ) Postać strukturalnej nieutkanej, nierozwarstwialnej włókniny hemostatycznej, złozona conajmniej z 7 warstw, o zawartości grupy karboksylowej 18-24 %. Czas wchłaniania do 14 dni . Udokumentowane badaniem klinicznymn IN VIVO pH 2,5-3,5 oraz bakteriobójczość na szczepy MRSA, MRSE, PRSP, VRE – udokumentowana badaniem przedklinicznym IN VITRO i wpisana do instrukcji użytkowania.</t>
  </si>
  <si>
    <t>5,2x2,5</t>
  </si>
  <si>
    <t xml:space="preserve">Część 8 -hemostatyki 3 </t>
  </si>
  <si>
    <t>Gąbka żelatynowa typu Spongostan Specjal</t>
  </si>
  <si>
    <t>7x5x0,1</t>
  </si>
  <si>
    <t>Gąbka żelatynowa typu Spongostan Standard</t>
  </si>
  <si>
    <t>7x5x1</t>
  </si>
  <si>
    <t>Jednorazowy stapler okrężny zakrzywiony z łamanym kowadełkiem i automatyczną  regulacją siły docisku tkanki o średnicy 25, 33 mm, zszywki obustronnie brzeżnie płaskie na całej długości 4,8mm, w rozmiarach 28 i 31 staplery w systemie potrójnej linii rzędu zszywek o wysokościach 3,0-3,5-4,0 mm i 4,0-4,5-5,0mm i sterylnym nożem.  Zamawiający każdorazowo określi średnicę staplera przy składaniu zamówienia.</t>
  </si>
  <si>
    <t>Jednorazowy stapler liniowy zamykający 45mm zszywki obustronnie brzeżnie płaskie na całej długości  4 x 3,5mm lub 4x4,8mm. Zamawiający określi rodzaj staplera przy składaniu zamówienia.</t>
  </si>
  <si>
    <t>Ładunek do staplera liniowego zamykającego 45mm zszywki brzeżnie płaskie na całej długości 4x3,5mm lub 4 x 4,8mm. Zamawiający określi rodzaj staplera przy składaniu zamówienia.</t>
  </si>
  <si>
    <t>Jednorazowy stapler liniowy zamykający 60mm zszywki obustronnie brzeżnie płaskie na całej długości  4 x 3,5mm lub 4x 4,8mm. Zamawiający określi rodzaj staplera przy składaniu zamówienia.</t>
  </si>
  <si>
    <t>Ładunek do staplera liniowego zamykającego 60mm zszywki obustronnie brzeżnie płaskie na całej długości 4x3,5mm lub 4x 4,8mm. Zamawiający określi rodzaj staplera przy składaniu zamówienia.</t>
  </si>
  <si>
    <t>Jednorazowy instrument do zakładania szwu kapciuchowego o długości linii szwu 45 lub 65mm.  Zamawiający każdorazowo określi długość szwu kapciuchowego przy składaniu zamówienia.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</si>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</sst>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415]#,##0.00;\-#,##0.00"/>
    <numFmt numFmtId="165" formatCode="#,##0.00\ &quot;zł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color indexed="8"/>
      <name val="Calibri"/>
      <family val="2"/>
      <charset val="238"/>
    </font>
    <font>
      <sz val="9"/>
      <color theme="1"/>
      <name val="Calibri"/>
      <family val="2"/>
      <scheme val="minor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name val="Arial CE"/>
      <charset val="238"/>
    </font>
    <font>
      <sz val="9"/>
      <name val="Tahoma"/>
      <family val="2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</cellStyleXfs>
  <cellXfs count="114">
    <xf numFmtId="0" fontId="0" fillId="0" borderId="0" xfId="0"/>
    <xf numFmtId="0" fontId="6" fillId="0" borderId="0" xfId="0" applyFont="1"/>
    <xf numFmtId="0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/>
    </xf>
    <xf numFmtId="2" fontId="9" fillId="0" borderId="1" xfId="2" applyNumberFormat="1" applyFont="1" applyFill="1" applyBorder="1" applyAlignment="1">
      <alignment horizontal="center" vertical="center" wrapText="1"/>
    </xf>
    <xf numFmtId="9" fontId="7" fillId="0" borderId="3" xfId="2" applyNumberFormat="1" applyFont="1" applyFill="1" applyBorder="1" applyAlignment="1" applyProtection="1">
      <alignment horizontal="center" vertical="center"/>
    </xf>
    <xf numFmtId="4" fontId="7" fillId="0" borderId="1" xfId="3" applyNumberFormat="1" applyFont="1" applyFill="1" applyBorder="1" applyAlignment="1" applyProtection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Border="1"/>
    <xf numFmtId="0" fontId="7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2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/>
    </xf>
    <xf numFmtId="2" fontId="7" fillId="0" borderId="1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" fontId="7" fillId="2" borderId="1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9" fontId="7" fillId="0" borderId="1" xfId="2" applyNumberFormat="1" applyFont="1" applyFill="1" applyBorder="1" applyAlignment="1" applyProtection="1">
      <alignment horizontal="center" vertical="center"/>
    </xf>
    <xf numFmtId="164" fontId="9" fillId="2" borderId="1" xfId="2" applyNumberFormat="1" applyFont="1" applyFill="1" applyBorder="1" applyAlignment="1">
      <alignment horizontal="center" vertical="center" wrapText="1"/>
    </xf>
    <xf numFmtId="9" fontId="7" fillId="2" borderId="3" xfId="2" applyNumberFormat="1" applyFont="1" applyFill="1" applyBorder="1" applyAlignment="1" applyProtection="1">
      <alignment horizontal="center" vertical="center"/>
    </xf>
    <xf numFmtId="4" fontId="7" fillId="2" borderId="1" xfId="3" applyNumberFormat="1" applyFont="1" applyFill="1" applyBorder="1" applyAlignment="1" applyProtection="1">
      <alignment horizontal="center" vertical="center" wrapText="1"/>
    </xf>
    <xf numFmtId="4" fontId="7" fillId="2" borderId="1" xfId="2" applyNumberFormat="1" applyFont="1" applyFill="1" applyBorder="1" applyAlignment="1" applyProtection="1">
      <alignment horizontal="center" vertical="center"/>
    </xf>
    <xf numFmtId="0" fontId="7" fillId="2" borderId="1" xfId="5" applyNumberFormat="1" applyFont="1" applyFill="1" applyBorder="1" applyAlignment="1" applyProtection="1">
      <alignment horizontal="center" vertical="center"/>
    </xf>
    <xf numFmtId="0" fontId="7" fillId="2" borderId="1" xfId="5" applyNumberFormat="1" applyFont="1" applyFill="1" applyBorder="1" applyAlignment="1" applyProtection="1">
      <alignment horizontal="center" vertical="center" wrapText="1"/>
    </xf>
    <xf numFmtId="2" fontId="7" fillId="2" borderId="1" xfId="5" applyNumberFormat="1" applyFont="1" applyFill="1" applyBorder="1" applyAlignment="1" applyProtection="1">
      <alignment horizontal="center" vertical="center" wrapText="1"/>
    </xf>
    <xf numFmtId="9" fontId="7" fillId="2" borderId="1" xfId="5" applyNumberFormat="1" applyFont="1" applyFill="1" applyBorder="1" applyAlignment="1" applyProtection="1">
      <alignment horizontal="center" vertical="center" wrapText="1"/>
    </xf>
    <xf numFmtId="4" fontId="7" fillId="2" borderId="1" xfId="5" applyNumberFormat="1" applyFont="1" applyFill="1" applyBorder="1" applyAlignment="1" applyProtection="1">
      <alignment horizontal="center" vertical="center" wrapText="1"/>
    </xf>
    <xf numFmtId="164" fontId="9" fillId="2" borderId="1" xfId="5" applyNumberFormat="1" applyFont="1" applyFill="1" applyBorder="1" applyAlignment="1">
      <alignment horizontal="center" vertical="center" wrapText="1"/>
    </xf>
    <xf numFmtId="16" fontId="7" fillId="2" borderId="1" xfId="5" applyNumberFormat="1" applyFont="1" applyFill="1" applyBorder="1" applyAlignment="1" applyProtection="1">
      <alignment horizontal="center" vertical="center"/>
    </xf>
    <xf numFmtId="0" fontId="7" fillId="2" borderId="2" xfId="5" applyNumberFormat="1" applyFont="1" applyFill="1" applyBorder="1" applyAlignment="1" applyProtection="1">
      <alignment horizontal="center" vertical="center"/>
    </xf>
    <xf numFmtId="0" fontId="11" fillId="2" borderId="1" xfId="5" applyNumberFormat="1" applyFont="1" applyFill="1" applyBorder="1" applyAlignment="1" applyProtection="1">
      <alignment horizontal="center" vertical="center" wrapText="1"/>
    </xf>
    <xf numFmtId="4" fontId="11" fillId="2" borderId="1" xfId="5" applyNumberFormat="1" applyFont="1" applyFill="1" applyBorder="1" applyAlignment="1" applyProtection="1">
      <alignment horizontal="center" vertical="center" wrapText="1"/>
    </xf>
    <xf numFmtId="9" fontId="11" fillId="2" borderId="1" xfId="5" applyNumberFormat="1" applyFont="1" applyFill="1" applyBorder="1" applyAlignment="1" applyProtection="1">
      <alignment horizontal="center" vertical="center" wrapText="1"/>
    </xf>
    <xf numFmtId="0" fontId="12" fillId="2" borderId="1" xfId="6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horizontal="center" vertical="center" wrapText="1"/>
    </xf>
    <xf numFmtId="4" fontId="8" fillId="2" borderId="1" xfId="5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wrapText="1"/>
    </xf>
    <xf numFmtId="0" fontId="5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6" fillId="3" borderId="0" xfId="0" applyFont="1" applyFill="1"/>
    <xf numFmtId="0" fontId="13" fillId="3" borderId="0" xfId="0" applyFont="1" applyFill="1" applyAlignment="1">
      <alignment horizontal="center" vertical="center"/>
    </xf>
    <xf numFmtId="0" fontId="14" fillId="0" borderId="0" xfId="0" applyFont="1"/>
    <xf numFmtId="0" fontId="15" fillId="0" borderId="1" xfId="7" applyNumberFormat="1" applyFont="1" applyFill="1" applyBorder="1" applyAlignment="1" applyProtection="1">
      <alignment horizontal="center" vertical="center"/>
    </xf>
    <xf numFmtId="0" fontId="15" fillId="0" borderId="1" xfId="7" applyNumberFormat="1" applyFont="1" applyFill="1" applyBorder="1" applyAlignment="1" applyProtection="1">
      <alignment horizontal="center" vertical="center" wrapText="1"/>
    </xf>
    <xf numFmtId="2" fontId="15" fillId="0" borderId="1" xfId="7" applyNumberFormat="1" applyFont="1" applyFill="1" applyBorder="1" applyAlignment="1" applyProtection="1">
      <alignment horizontal="center" vertical="center" wrapText="1"/>
    </xf>
    <xf numFmtId="0" fontId="16" fillId="0" borderId="1" xfId="7" applyNumberFormat="1" applyFont="1" applyFill="1" applyBorder="1" applyAlignment="1" applyProtection="1">
      <alignment horizontal="center" vertical="center" wrapText="1"/>
    </xf>
    <xf numFmtId="0" fontId="16" fillId="0" borderId="1" xfId="7" applyNumberFormat="1" applyFont="1" applyFill="1" applyBorder="1" applyAlignment="1" applyProtection="1">
      <alignment horizontal="center" vertical="center"/>
    </xf>
    <xf numFmtId="2" fontId="16" fillId="0" borderId="1" xfId="7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2" fontId="15" fillId="0" borderId="1" xfId="4" applyNumberFormat="1" applyFont="1" applyBorder="1" applyAlignment="1">
      <alignment horizontal="center" vertical="center"/>
    </xf>
    <xf numFmtId="0" fontId="14" fillId="3" borderId="0" xfId="0" applyFont="1" applyFill="1"/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3" fillId="0" borderId="1" xfId="8" applyFont="1" applyBorder="1" applyAlignment="1">
      <alignment vertical="center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/>
    </xf>
    <xf numFmtId="0" fontId="14" fillId="0" borderId="1" xfId="8" applyFont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/>
    </xf>
    <xf numFmtId="0" fontId="14" fillId="0" borderId="1" xfId="8" quotePrefix="1" applyFont="1" applyBorder="1" applyAlignment="1">
      <alignment horizontal="center" vertical="center" wrapText="1"/>
    </xf>
    <xf numFmtId="0" fontId="13" fillId="0" borderId="0" xfId="8" applyFont="1" applyAlignment="1">
      <alignment vertical="center"/>
    </xf>
    <xf numFmtId="0" fontId="13" fillId="0" borderId="0" xfId="8" applyFont="1" applyAlignment="1">
      <alignment wrapText="1"/>
    </xf>
    <xf numFmtId="0" fontId="13" fillId="0" borderId="0" xfId="8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2" fontId="17" fillId="0" borderId="1" xfId="7" applyNumberFormat="1" applyFont="1" applyFill="1" applyBorder="1" applyAlignment="1">
      <alignment horizontal="center" vertical="center" wrapText="1"/>
    </xf>
    <xf numFmtId="2" fontId="16" fillId="0" borderId="0" xfId="4" applyNumberFormat="1" applyFont="1" applyAlignment="1">
      <alignment horizontal="center" vertical="center"/>
    </xf>
    <xf numFmtId="2" fontId="16" fillId="0" borderId="1" xfId="0" applyNumberFormat="1" applyFont="1" applyBorder="1" applyAlignment="1">
      <alignment vertical="center" wrapText="1"/>
    </xf>
    <xf numFmtId="2" fontId="14" fillId="0" borderId="0" xfId="0" applyNumberFormat="1" applyFont="1"/>
    <xf numFmtId="2" fontId="13" fillId="0" borderId="1" xfId="8" applyNumberFormat="1" applyFont="1" applyBorder="1" applyAlignment="1">
      <alignment horizontal="center" vertical="center" wrapText="1"/>
    </xf>
    <xf numFmtId="2" fontId="14" fillId="0" borderId="1" xfId="8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right" vertical="center"/>
    </xf>
    <xf numFmtId="2" fontId="15" fillId="0" borderId="5" xfId="4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2" fontId="16" fillId="0" borderId="1" xfId="3" applyNumberFormat="1" applyFont="1" applyFill="1" applyBorder="1" applyAlignment="1" applyProtection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2" fontId="16" fillId="0" borderId="1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0" fontId="15" fillId="0" borderId="1" xfId="7" applyNumberFormat="1" applyFont="1" applyFill="1" applyBorder="1" applyAlignment="1" applyProtection="1">
      <alignment horizontal="center" vertical="center" wrapText="1"/>
    </xf>
    <xf numFmtId="10" fontId="16" fillId="0" borderId="3" xfId="7" applyNumberFormat="1" applyFont="1" applyFill="1" applyBorder="1" applyAlignment="1" applyProtection="1">
      <alignment horizontal="center" vertical="center"/>
    </xf>
    <xf numFmtId="10" fontId="15" fillId="0" borderId="1" xfId="4" applyNumberFormat="1" applyFont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 wrapText="1"/>
    </xf>
    <xf numFmtId="10" fontId="14" fillId="0" borderId="0" xfId="0" applyNumberFormat="1" applyFont="1" applyAlignment="1">
      <alignment horizontal="center" vertical="center"/>
    </xf>
    <xf numFmtId="10" fontId="13" fillId="0" borderId="1" xfId="8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0" fontId="15" fillId="0" borderId="5" xfId="4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8" fillId="0" borderId="5" xfId="8" applyFont="1" applyBorder="1" applyAlignment="1"/>
    <xf numFmtId="10" fontId="14" fillId="0" borderId="5" xfId="0" applyNumberFormat="1" applyFont="1" applyBorder="1" applyAlignment="1">
      <alignment horizontal="center" vertical="center"/>
    </xf>
    <xf numFmtId="2" fontId="18" fillId="0" borderId="5" xfId="8" applyNumberFormat="1" applyFont="1" applyBorder="1" applyAlignment="1"/>
    <xf numFmtId="2" fontId="18" fillId="0" borderId="5" xfId="8" applyNumberFormat="1" applyFont="1" applyBorder="1" applyAlignment="1">
      <alignment horizontal="center" vertical="center"/>
    </xf>
    <xf numFmtId="4" fontId="18" fillId="0" borderId="5" xfId="8" applyNumberFormat="1" applyFont="1" applyBorder="1" applyAlignment="1">
      <alignment horizontal="center" vertical="center"/>
    </xf>
    <xf numFmtId="0" fontId="13" fillId="0" borderId="5" xfId="8" applyFont="1" applyBorder="1"/>
    <xf numFmtId="0" fontId="14" fillId="2" borderId="1" xfId="8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8" fillId="2" borderId="1" xfId="5" applyNumberFormat="1" applyFont="1" applyFill="1" applyBorder="1" applyAlignment="1" applyProtection="1">
      <alignment horizontal="center" vertical="center" wrapText="1"/>
    </xf>
    <xf numFmtId="0" fontId="10" fillId="0" borderId="0" xfId="4" applyFont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4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0" borderId="2" xfId="0" applyFont="1" applyBorder="1" applyAlignment="1">
      <alignment horizontal="left" vertical="center"/>
    </xf>
  </cellXfs>
  <cellStyles count="9">
    <cellStyle name="Normal 2" xfId="1" xr:uid="{9F165B1F-A779-4508-A7B2-9BA7409BB9DF}"/>
    <cellStyle name="Normal 2 2" xfId="6" xr:uid="{22D16278-390B-4422-8750-A894A67F5C73}"/>
    <cellStyle name="Normal 3" xfId="8" xr:uid="{15BC5536-AC1B-46C7-AD81-AA1464E6ADE3}"/>
    <cellStyle name="Normalny" xfId="0" builtinId="0"/>
    <cellStyle name="Normalny_Arkusz1_1" xfId="2" xr:uid="{CF3E51BC-76B3-4B7D-BD1F-3ADB74938253}"/>
    <cellStyle name="Normalny_Arkusz1_Arkusz2" xfId="5" xr:uid="{2D76CB61-3750-49CE-B752-6198B0693813}"/>
    <cellStyle name="Normalny_Arkusz1_Arkusz3" xfId="7" xr:uid="{BB38C37F-9515-4C54-BDD4-A1B0F35CD0F2}"/>
    <cellStyle name="Normalny_Arkusz3" xfId="4" xr:uid="{42023506-4954-4A3F-856B-7D14490DC06D}"/>
    <cellStyle name="Percent 2" xfId="3" xr:uid="{77117616-91A5-437E-8F27-582A42BC1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view="pageLayout" zoomScaleNormal="100" workbookViewId="0">
      <selection activeCell="J3" sqref="J3:J56"/>
    </sheetView>
  </sheetViews>
  <sheetFormatPr defaultRowHeight="12" x14ac:dyDescent="0.2"/>
  <cols>
    <col min="1" max="1" width="3.7109375" style="1" customWidth="1"/>
    <col min="2" max="2" width="29.85546875" style="36" customWidth="1"/>
    <col min="3" max="3" width="5.140625" style="1" customWidth="1"/>
    <col min="4" max="4" width="6.5703125" style="1" customWidth="1"/>
    <col min="5" max="5" width="8.5703125" style="1" customWidth="1"/>
    <col min="6" max="6" width="7.140625" style="1" customWidth="1"/>
    <col min="7" max="7" width="10.5703125" style="1" customWidth="1"/>
    <col min="8" max="8" width="5.5703125" style="1" customWidth="1"/>
    <col min="9" max="9" width="6.42578125" style="1" customWidth="1"/>
    <col min="10" max="10" width="4.85546875" style="1" customWidth="1"/>
    <col min="11" max="12" width="12.140625" style="1" customWidth="1"/>
    <col min="13" max="16384" width="9.140625" style="1"/>
  </cols>
  <sheetData>
    <row r="1" spans="1:14" x14ac:dyDescent="0.2">
      <c r="A1" s="37" t="s">
        <v>0</v>
      </c>
      <c r="B1" s="38"/>
      <c r="C1" s="37"/>
      <c r="D1" s="37"/>
      <c r="E1" s="37"/>
      <c r="F1" s="37"/>
      <c r="G1" s="37"/>
      <c r="H1" s="37"/>
      <c r="I1" s="37"/>
      <c r="J1" s="37"/>
      <c r="K1" s="37"/>
      <c r="L1" s="37"/>
      <c r="M1" s="39"/>
      <c r="N1" s="39"/>
    </row>
    <row r="2" spans="1:14" ht="33.75" x14ac:dyDescent="0.2">
      <c r="A2" s="2" t="s">
        <v>1</v>
      </c>
      <c r="B2" s="3" t="s">
        <v>75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2</v>
      </c>
      <c r="N2" s="3" t="s">
        <v>3</v>
      </c>
    </row>
    <row r="3" spans="1:14" ht="67.5" x14ac:dyDescent="0.2">
      <c r="A3" s="4">
        <v>1</v>
      </c>
      <c r="B3" s="3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3" t="s">
        <v>19</v>
      </c>
      <c r="H3" s="2">
        <f>120*2</f>
        <v>240</v>
      </c>
      <c r="I3" s="5"/>
      <c r="J3" s="6"/>
      <c r="K3" s="7">
        <f t="shared" ref="K3:K34" si="0">I3*H3</f>
        <v>0</v>
      </c>
      <c r="L3" s="8">
        <f t="shared" ref="L3:L34" si="1">K3*1.08</f>
        <v>0</v>
      </c>
      <c r="M3" s="9"/>
      <c r="N3" s="9"/>
    </row>
    <row r="4" spans="1:14" ht="67.5" x14ac:dyDescent="0.2">
      <c r="A4" s="4">
        <v>2</v>
      </c>
      <c r="B4" s="3" t="s">
        <v>14</v>
      </c>
      <c r="C4" s="2" t="s">
        <v>15</v>
      </c>
      <c r="D4" s="2" t="s">
        <v>20</v>
      </c>
      <c r="E4" s="2" t="s">
        <v>21</v>
      </c>
      <c r="F4" s="2" t="s">
        <v>18</v>
      </c>
      <c r="G4" s="3" t="s">
        <v>22</v>
      </c>
      <c r="H4" s="2">
        <v>80</v>
      </c>
      <c r="I4" s="5"/>
      <c r="J4" s="6"/>
      <c r="K4" s="7">
        <f t="shared" si="0"/>
        <v>0</v>
      </c>
      <c r="L4" s="8">
        <f t="shared" si="1"/>
        <v>0</v>
      </c>
      <c r="M4" s="9"/>
      <c r="N4" s="9"/>
    </row>
    <row r="5" spans="1:14" ht="67.5" x14ac:dyDescent="0.2">
      <c r="A5" s="4">
        <v>3</v>
      </c>
      <c r="B5" s="3" t="s">
        <v>14</v>
      </c>
      <c r="C5" s="2" t="s">
        <v>23</v>
      </c>
      <c r="D5" s="2" t="s">
        <v>20</v>
      </c>
      <c r="E5" s="2" t="s">
        <v>17</v>
      </c>
      <c r="F5" s="2" t="s">
        <v>24</v>
      </c>
      <c r="G5" s="3" t="s">
        <v>25</v>
      </c>
      <c r="H5" s="2">
        <v>1000</v>
      </c>
      <c r="I5" s="5"/>
      <c r="J5" s="6"/>
      <c r="K5" s="7">
        <f t="shared" si="0"/>
        <v>0</v>
      </c>
      <c r="L5" s="8">
        <f t="shared" si="1"/>
        <v>0</v>
      </c>
      <c r="M5" s="9"/>
      <c r="N5" s="9"/>
    </row>
    <row r="6" spans="1:14" ht="67.5" x14ac:dyDescent="0.2">
      <c r="A6" s="4">
        <v>4</v>
      </c>
      <c r="B6" s="3" t="s">
        <v>14</v>
      </c>
      <c r="C6" s="10" t="s">
        <v>23</v>
      </c>
      <c r="D6" s="10" t="s">
        <v>20</v>
      </c>
      <c r="E6" s="10" t="s">
        <v>21</v>
      </c>
      <c r="F6" s="10" t="s">
        <v>26</v>
      </c>
      <c r="G6" s="10" t="s">
        <v>22</v>
      </c>
      <c r="H6" s="10">
        <v>560</v>
      </c>
      <c r="I6" s="11"/>
      <c r="J6" s="6"/>
      <c r="K6" s="7">
        <f t="shared" si="0"/>
        <v>0</v>
      </c>
      <c r="L6" s="8">
        <f t="shared" si="1"/>
        <v>0</v>
      </c>
      <c r="M6" s="9"/>
      <c r="N6" s="9"/>
    </row>
    <row r="7" spans="1:14" ht="67.5" x14ac:dyDescent="0.2">
      <c r="A7" s="4">
        <v>5</v>
      </c>
      <c r="B7" s="3" t="s">
        <v>14</v>
      </c>
      <c r="C7" s="12" t="s">
        <v>27</v>
      </c>
      <c r="D7" s="12" t="s">
        <v>20</v>
      </c>
      <c r="E7" s="12" t="s">
        <v>17</v>
      </c>
      <c r="F7" s="12" t="s">
        <v>28</v>
      </c>
      <c r="G7" s="10" t="s">
        <v>25</v>
      </c>
      <c r="H7" s="12">
        <v>80</v>
      </c>
      <c r="I7" s="5"/>
      <c r="J7" s="6"/>
      <c r="K7" s="7">
        <f t="shared" si="0"/>
        <v>0</v>
      </c>
      <c r="L7" s="8">
        <f t="shared" si="1"/>
        <v>0</v>
      </c>
      <c r="M7" s="9"/>
      <c r="N7" s="9"/>
    </row>
    <row r="8" spans="1:14" ht="67.5" x14ac:dyDescent="0.2">
      <c r="A8" s="4">
        <v>6</v>
      </c>
      <c r="B8" s="3" t="s">
        <v>14</v>
      </c>
      <c r="C8" s="12" t="s">
        <v>27</v>
      </c>
      <c r="D8" s="12" t="s">
        <v>20</v>
      </c>
      <c r="E8" s="12" t="s">
        <v>21</v>
      </c>
      <c r="F8" s="10" t="s">
        <v>29</v>
      </c>
      <c r="G8" s="10" t="s">
        <v>22</v>
      </c>
      <c r="H8" s="12">
        <v>1200</v>
      </c>
      <c r="I8" s="5"/>
      <c r="J8" s="6"/>
      <c r="K8" s="7">
        <f t="shared" si="0"/>
        <v>0</v>
      </c>
      <c r="L8" s="8">
        <f t="shared" si="1"/>
        <v>0</v>
      </c>
      <c r="M8" s="9"/>
      <c r="N8" s="9"/>
    </row>
    <row r="9" spans="1:14" ht="67.5" x14ac:dyDescent="0.2">
      <c r="A9" s="4">
        <v>7</v>
      </c>
      <c r="B9" s="3" t="s">
        <v>14</v>
      </c>
      <c r="C9" s="12" t="s">
        <v>27</v>
      </c>
      <c r="D9" s="12" t="s">
        <v>20</v>
      </c>
      <c r="E9" s="12" t="s">
        <v>21</v>
      </c>
      <c r="F9" s="12" t="s">
        <v>30</v>
      </c>
      <c r="G9" s="10" t="s">
        <v>22</v>
      </c>
      <c r="H9" s="12">
        <v>350</v>
      </c>
      <c r="I9" s="5"/>
      <c r="J9" s="6"/>
      <c r="K9" s="7">
        <f t="shared" si="0"/>
        <v>0</v>
      </c>
      <c r="L9" s="8">
        <f t="shared" si="1"/>
        <v>0</v>
      </c>
      <c r="M9" s="9"/>
      <c r="N9" s="9"/>
    </row>
    <row r="10" spans="1:14" ht="67.5" x14ac:dyDescent="0.2">
      <c r="A10" s="4">
        <v>8</v>
      </c>
      <c r="B10" s="3" t="s">
        <v>14</v>
      </c>
      <c r="C10" s="12" t="s">
        <v>31</v>
      </c>
      <c r="D10" s="12" t="s">
        <v>20</v>
      </c>
      <c r="E10" s="12" t="s">
        <v>21</v>
      </c>
      <c r="F10" s="12" t="s">
        <v>29</v>
      </c>
      <c r="G10" s="10" t="s">
        <v>22</v>
      </c>
      <c r="H10" s="12">
        <v>1300</v>
      </c>
      <c r="I10" s="5"/>
      <c r="J10" s="6"/>
      <c r="K10" s="7">
        <f t="shared" si="0"/>
        <v>0</v>
      </c>
      <c r="L10" s="8">
        <f t="shared" si="1"/>
        <v>0</v>
      </c>
      <c r="M10" s="9"/>
      <c r="N10" s="9"/>
    </row>
    <row r="11" spans="1:14" ht="67.5" x14ac:dyDescent="0.2">
      <c r="A11" s="4">
        <v>9</v>
      </c>
      <c r="B11" s="3" t="s">
        <v>14</v>
      </c>
      <c r="C11" s="12" t="s">
        <v>31</v>
      </c>
      <c r="D11" s="12" t="s">
        <v>20</v>
      </c>
      <c r="E11" s="12" t="s">
        <v>32</v>
      </c>
      <c r="F11" s="12" t="s">
        <v>33</v>
      </c>
      <c r="G11" s="10" t="s">
        <v>22</v>
      </c>
      <c r="H11" s="12">
        <v>1300</v>
      </c>
      <c r="I11" s="5"/>
      <c r="J11" s="6"/>
      <c r="K11" s="7">
        <f t="shared" si="0"/>
        <v>0</v>
      </c>
      <c r="L11" s="8">
        <f t="shared" si="1"/>
        <v>0</v>
      </c>
      <c r="M11" s="9"/>
      <c r="N11" s="9"/>
    </row>
    <row r="12" spans="1:14" ht="67.5" x14ac:dyDescent="0.2">
      <c r="A12" s="4">
        <v>10</v>
      </c>
      <c r="B12" s="3" t="s">
        <v>14</v>
      </c>
      <c r="C12" s="12" t="s">
        <v>31</v>
      </c>
      <c r="D12" s="12" t="s">
        <v>20</v>
      </c>
      <c r="E12" s="12" t="s">
        <v>21</v>
      </c>
      <c r="F12" s="12" t="s">
        <v>30</v>
      </c>
      <c r="G12" s="10" t="s">
        <v>22</v>
      </c>
      <c r="H12" s="12">
        <v>80</v>
      </c>
      <c r="I12" s="5"/>
      <c r="J12" s="6"/>
      <c r="K12" s="7">
        <f t="shared" si="0"/>
        <v>0</v>
      </c>
      <c r="L12" s="8">
        <f t="shared" si="1"/>
        <v>0</v>
      </c>
      <c r="M12" s="9"/>
      <c r="N12" s="9"/>
    </row>
    <row r="13" spans="1:14" ht="67.5" x14ac:dyDescent="0.2">
      <c r="A13" s="4">
        <v>11</v>
      </c>
      <c r="B13" s="3" t="s">
        <v>14</v>
      </c>
      <c r="C13" s="12" t="s">
        <v>31</v>
      </c>
      <c r="D13" s="12" t="s">
        <v>20</v>
      </c>
      <c r="E13" s="12" t="s">
        <v>21</v>
      </c>
      <c r="F13" s="12" t="s">
        <v>34</v>
      </c>
      <c r="G13" s="10" t="s">
        <v>35</v>
      </c>
      <c r="H13" s="12">
        <v>160</v>
      </c>
      <c r="I13" s="5"/>
      <c r="J13" s="6"/>
      <c r="K13" s="7">
        <f t="shared" si="0"/>
        <v>0</v>
      </c>
      <c r="L13" s="8">
        <f t="shared" si="1"/>
        <v>0</v>
      </c>
      <c r="M13" s="9"/>
      <c r="N13" s="9"/>
    </row>
    <row r="14" spans="1:14" ht="67.5" x14ac:dyDescent="0.2">
      <c r="A14" s="4">
        <v>12</v>
      </c>
      <c r="B14" s="3" t="s">
        <v>14</v>
      </c>
      <c r="C14" s="12">
        <v>0</v>
      </c>
      <c r="D14" s="12" t="s">
        <v>20</v>
      </c>
      <c r="E14" s="12" t="s">
        <v>32</v>
      </c>
      <c r="F14" s="12" t="s">
        <v>33</v>
      </c>
      <c r="G14" s="10" t="s">
        <v>22</v>
      </c>
      <c r="H14" s="12">
        <v>1000</v>
      </c>
      <c r="I14" s="5"/>
      <c r="J14" s="6"/>
      <c r="K14" s="7">
        <f t="shared" si="0"/>
        <v>0</v>
      </c>
      <c r="L14" s="8">
        <f t="shared" si="1"/>
        <v>0</v>
      </c>
      <c r="M14" s="9"/>
      <c r="N14" s="9"/>
    </row>
    <row r="15" spans="1:14" ht="67.5" x14ac:dyDescent="0.2">
      <c r="A15" s="4">
        <v>13</v>
      </c>
      <c r="B15" s="3" t="s">
        <v>14</v>
      </c>
      <c r="C15" s="12">
        <v>0</v>
      </c>
      <c r="D15" s="12" t="s">
        <v>36</v>
      </c>
      <c r="E15" s="12" t="s">
        <v>21</v>
      </c>
      <c r="F15" s="12" t="s">
        <v>37</v>
      </c>
      <c r="G15" s="10" t="s">
        <v>35</v>
      </c>
      <c r="H15" s="12">
        <v>500</v>
      </c>
      <c r="I15" s="5"/>
      <c r="J15" s="6"/>
      <c r="K15" s="7">
        <f t="shared" si="0"/>
        <v>0</v>
      </c>
      <c r="L15" s="8">
        <f t="shared" si="1"/>
        <v>0</v>
      </c>
      <c r="M15" s="9"/>
      <c r="N15" s="9"/>
    </row>
    <row r="16" spans="1:14" ht="67.5" x14ac:dyDescent="0.2">
      <c r="A16" s="4">
        <v>14</v>
      </c>
      <c r="B16" s="3" t="s">
        <v>14</v>
      </c>
      <c r="C16" s="12">
        <v>0</v>
      </c>
      <c r="D16" s="12" t="s">
        <v>20</v>
      </c>
      <c r="E16" s="12" t="s">
        <v>32</v>
      </c>
      <c r="F16" s="12" t="s">
        <v>38</v>
      </c>
      <c r="G16" s="10" t="s">
        <v>22</v>
      </c>
      <c r="H16" s="12">
        <v>500</v>
      </c>
      <c r="I16" s="13"/>
      <c r="J16" s="6"/>
      <c r="K16" s="7">
        <f t="shared" si="0"/>
        <v>0</v>
      </c>
      <c r="L16" s="8">
        <f t="shared" si="1"/>
        <v>0</v>
      </c>
      <c r="M16" s="9"/>
      <c r="N16" s="9"/>
    </row>
    <row r="17" spans="1:14" ht="67.5" x14ac:dyDescent="0.2">
      <c r="A17" s="4">
        <v>15</v>
      </c>
      <c r="B17" s="3" t="s">
        <v>14</v>
      </c>
      <c r="C17" s="12">
        <v>1</v>
      </c>
      <c r="D17" s="12" t="s">
        <v>20</v>
      </c>
      <c r="E17" s="12" t="s">
        <v>21</v>
      </c>
      <c r="F17" s="12" t="s">
        <v>39</v>
      </c>
      <c r="G17" s="10" t="s">
        <v>22</v>
      </c>
      <c r="H17" s="12">
        <v>80</v>
      </c>
      <c r="I17" s="13"/>
      <c r="J17" s="6"/>
      <c r="K17" s="7">
        <f t="shared" si="0"/>
        <v>0</v>
      </c>
      <c r="L17" s="8">
        <f t="shared" si="1"/>
        <v>0</v>
      </c>
      <c r="M17" s="9"/>
      <c r="N17" s="9"/>
    </row>
    <row r="18" spans="1:14" ht="67.5" x14ac:dyDescent="0.2">
      <c r="A18" s="4">
        <v>16</v>
      </c>
      <c r="B18" s="3" t="s">
        <v>14</v>
      </c>
      <c r="C18" s="12">
        <v>1</v>
      </c>
      <c r="D18" s="12" t="s">
        <v>36</v>
      </c>
      <c r="E18" s="12" t="s">
        <v>21</v>
      </c>
      <c r="F18" s="12" t="s">
        <v>40</v>
      </c>
      <c r="G18" s="10" t="s">
        <v>41</v>
      </c>
      <c r="H18" s="12">
        <v>80</v>
      </c>
      <c r="I18" s="13"/>
      <c r="J18" s="6"/>
      <c r="K18" s="7">
        <f t="shared" si="0"/>
        <v>0</v>
      </c>
      <c r="L18" s="8">
        <f t="shared" si="1"/>
        <v>0</v>
      </c>
      <c r="M18" s="9"/>
      <c r="N18" s="9"/>
    </row>
    <row r="19" spans="1:14" ht="67.5" x14ac:dyDescent="0.2">
      <c r="A19" s="4">
        <v>17</v>
      </c>
      <c r="B19" s="3" t="s">
        <v>14</v>
      </c>
      <c r="C19" s="12">
        <v>1</v>
      </c>
      <c r="D19" s="12" t="s">
        <v>20</v>
      </c>
      <c r="E19" s="12" t="s">
        <v>21</v>
      </c>
      <c r="F19" s="12" t="s">
        <v>38</v>
      </c>
      <c r="G19" s="10" t="s">
        <v>42</v>
      </c>
      <c r="H19" s="12">
        <v>160</v>
      </c>
      <c r="I19" s="5"/>
      <c r="J19" s="6"/>
      <c r="K19" s="7">
        <f t="shared" si="0"/>
        <v>0</v>
      </c>
      <c r="L19" s="8">
        <f t="shared" si="1"/>
        <v>0</v>
      </c>
      <c r="M19" s="9"/>
      <c r="N19" s="9"/>
    </row>
    <row r="20" spans="1:14" ht="67.5" x14ac:dyDescent="0.2">
      <c r="A20" s="4">
        <v>18</v>
      </c>
      <c r="B20" s="3" t="s">
        <v>14</v>
      </c>
      <c r="C20" s="12">
        <v>2</v>
      </c>
      <c r="D20" s="12" t="s">
        <v>20</v>
      </c>
      <c r="E20" s="12" t="s">
        <v>21</v>
      </c>
      <c r="F20" s="12" t="s">
        <v>43</v>
      </c>
      <c r="G20" s="10" t="s">
        <v>22</v>
      </c>
      <c r="H20" s="12">
        <v>400</v>
      </c>
      <c r="I20" s="5"/>
      <c r="J20" s="6"/>
      <c r="K20" s="7">
        <f t="shared" si="0"/>
        <v>0</v>
      </c>
      <c r="L20" s="8">
        <f t="shared" si="1"/>
        <v>0</v>
      </c>
      <c r="M20" s="9"/>
      <c r="N20" s="9"/>
    </row>
    <row r="21" spans="1:14" ht="67.5" x14ac:dyDescent="0.2">
      <c r="A21" s="4">
        <v>19</v>
      </c>
      <c r="B21" s="3" t="s">
        <v>14</v>
      </c>
      <c r="C21" s="12" t="s">
        <v>27</v>
      </c>
      <c r="D21" s="12" t="s">
        <v>44</v>
      </c>
      <c r="E21" s="12"/>
      <c r="F21" s="12"/>
      <c r="G21" s="10" t="s">
        <v>45</v>
      </c>
      <c r="H21" s="12">
        <v>630</v>
      </c>
      <c r="I21" s="14"/>
      <c r="J21" s="6"/>
      <c r="K21" s="7">
        <f t="shared" si="0"/>
        <v>0</v>
      </c>
      <c r="L21" s="8">
        <f t="shared" si="1"/>
        <v>0</v>
      </c>
      <c r="M21" s="9"/>
      <c r="N21" s="9"/>
    </row>
    <row r="22" spans="1:14" ht="67.5" x14ac:dyDescent="0.2">
      <c r="A22" s="4">
        <v>20</v>
      </c>
      <c r="B22" s="3" t="s">
        <v>14</v>
      </c>
      <c r="C22" s="12" t="s">
        <v>31</v>
      </c>
      <c r="D22" s="12" t="s">
        <v>44</v>
      </c>
      <c r="E22" s="12"/>
      <c r="F22" s="12"/>
      <c r="G22" s="10" t="s">
        <v>45</v>
      </c>
      <c r="H22" s="12">
        <v>560</v>
      </c>
      <c r="I22" s="14"/>
      <c r="J22" s="6"/>
      <c r="K22" s="7">
        <f t="shared" si="0"/>
        <v>0</v>
      </c>
      <c r="L22" s="8">
        <f t="shared" si="1"/>
        <v>0</v>
      </c>
      <c r="M22" s="9"/>
      <c r="N22" s="9"/>
    </row>
    <row r="23" spans="1:14" ht="67.5" x14ac:dyDescent="0.2">
      <c r="A23" s="4">
        <v>21</v>
      </c>
      <c r="B23" s="3" t="s">
        <v>14</v>
      </c>
      <c r="C23" s="12">
        <v>0</v>
      </c>
      <c r="D23" s="12" t="s">
        <v>44</v>
      </c>
      <c r="E23" s="12"/>
      <c r="F23" s="12"/>
      <c r="G23" s="10" t="s">
        <v>45</v>
      </c>
      <c r="H23" s="12">
        <v>160</v>
      </c>
      <c r="I23" s="14"/>
      <c r="J23" s="6"/>
      <c r="K23" s="7">
        <f t="shared" si="0"/>
        <v>0</v>
      </c>
      <c r="L23" s="8">
        <f t="shared" si="1"/>
        <v>0</v>
      </c>
      <c r="M23" s="9"/>
      <c r="N23" s="9"/>
    </row>
    <row r="24" spans="1:14" ht="67.5" x14ac:dyDescent="0.2">
      <c r="A24" s="4">
        <v>22</v>
      </c>
      <c r="B24" s="3" t="s">
        <v>14</v>
      </c>
      <c r="C24" s="12" t="s">
        <v>27</v>
      </c>
      <c r="D24" s="10" t="s">
        <v>46</v>
      </c>
      <c r="E24" s="10"/>
      <c r="F24" s="12"/>
      <c r="G24" s="12" t="s">
        <v>45</v>
      </c>
      <c r="H24" s="12">
        <v>1800</v>
      </c>
      <c r="I24" s="14"/>
      <c r="J24" s="6"/>
      <c r="K24" s="7">
        <f t="shared" si="0"/>
        <v>0</v>
      </c>
      <c r="L24" s="8">
        <f t="shared" si="1"/>
        <v>0</v>
      </c>
      <c r="M24" s="9"/>
      <c r="N24" s="9"/>
    </row>
    <row r="25" spans="1:14" ht="67.5" x14ac:dyDescent="0.2">
      <c r="A25" s="4">
        <v>23</v>
      </c>
      <c r="B25" s="3" t="s">
        <v>14</v>
      </c>
      <c r="C25" s="12" t="s">
        <v>31</v>
      </c>
      <c r="D25" s="10" t="s">
        <v>46</v>
      </c>
      <c r="E25" s="10"/>
      <c r="F25" s="12"/>
      <c r="G25" s="12" t="s">
        <v>45</v>
      </c>
      <c r="H25" s="12">
        <v>1000</v>
      </c>
      <c r="I25" s="14"/>
      <c r="J25" s="6"/>
      <c r="K25" s="7">
        <f t="shared" si="0"/>
        <v>0</v>
      </c>
      <c r="L25" s="8">
        <f t="shared" si="1"/>
        <v>0</v>
      </c>
      <c r="M25" s="9"/>
      <c r="N25" s="9"/>
    </row>
    <row r="26" spans="1:14" ht="67.5" x14ac:dyDescent="0.2">
      <c r="A26" s="4">
        <v>24</v>
      </c>
      <c r="B26" s="3" t="s">
        <v>14</v>
      </c>
      <c r="C26" s="12">
        <v>0</v>
      </c>
      <c r="D26" s="10" t="s">
        <v>46</v>
      </c>
      <c r="E26" s="10"/>
      <c r="F26" s="12"/>
      <c r="G26" s="12" t="s">
        <v>45</v>
      </c>
      <c r="H26" s="12">
        <v>80</v>
      </c>
      <c r="I26" s="14"/>
      <c r="J26" s="6"/>
      <c r="K26" s="7">
        <f t="shared" si="0"/>
        <v>0</v>
      </c>
      <c r="L26" s="8">
        <f t="shared" si="1"/>
        <v>0</v>
      </c>
      <c r="M26" s="9"/>
      <c r="N26" s="9"/>
    </row>
    <row r="27" spans="1:14" ht="67.5" x14ac:dyDescent="0.2">
      <c r="A27" s="4">
        <v>25</v>
      </c>
      <c r="B27" s="3" t="s">
        <v>14</v>
      </c>
      <c r="C27" s="12" t="s">
        <v>47</v>
      </c>
      <c r="D27" s="12" t="s">
        <v>16</v>
      </c>
      <c r="E27" s="15" t="s">
        <v>17</v>
      </c>
      <c r="F27" s="12" t="s">
        <v>48</v>
      </c>
      <c r="G27" s="10" t="s">
        <v>49</v>
      </c>
      <c r="H27" s="12">
        <v>80</v>
      </c>
      <c r="I27" s="16"/>
      <c r="J27" s="6"/>
      <c r="K27" s="7">
        <f t="shared" si="0"/>
        <v>0</v>
      </c>
      <c r="L27" s="8">
        <f t="shared" si="1"/>
        <v>0</v>
      </c>
      <c r="M27" s="9"/>
      <c r="N27" s="9"/>
    </row>
    <row r="28" spans="1:14" ht="67.5" x14ac:dyDescent="0.2">
      <c r="A28" s="4">
        <v>26</v>
      </c>
      <c r="B28" s="3" t="s">
        <v>14</v>
      </c>
      <c r="C28" s="12" t="s">
        <v>31</v>
      </c>
      <c r="D28" s="12" t="s">
        <v>20</v>
      </c>
      <c r="E28" s="15" t="s">
        <v>21</v>
      </c>
      <c r="F28" s="12" t="s">
        <v>50</v>
      </c>
      <c r="G28" s="12" t="s">
        <v>22</v>
      </c>
      <c r="H28" s="12">
        <v>200</v>
      </c>
      <c r="I28" s="16"/>
      <c r="J28" s="6"/>
      <c r="K28" s="7">
        <f t="shared" si="0"/>
        <v>0</v>
      </c>
      <c r="L28" s="8">
        <f t="shared" si="1"/>
        <v>0</v>
      </c>
      <c r="M28" s="9"/>
      <c r="N28" s="9"/>
    </row>
    <row r="29" spans="1:14" ht="67.5" x14ac:dyDescent="0.2">
      <c r="A29" s="4">
        <v>27</v>
      </c>
      <c r="B29" s="3" t="s">
        <v>14</v>
      </c>
      <c r="C29" s="12">
        <v>0</v>
      </c>
      <c r="D29" s="12" t="s">
        <v>51</v>
      </c>
      <c r="E29" s="15"/>
      <c r="F29" s="12"/>
      <c r="G29" s="10" t="s">
        <v>52</v>
      </c>
      <c r="H29" s="12">
        <v>110</v>
      </c>
      <c r="I29" s="16"/>
      <c r="J29" s="17"/>
      <c r="K29" s="7">
        <f t="shared" si="0"/>
        <v>0</v>
      </c>
      <c r="L29" s="8">
        <f t="shared" si="1"/>
        <v>0</v>
      </c>
      <c r="M29" s="9"/>
      <c r="N29" s="9"/>
    </row>
    <row r="30" spans="1:14" ht="67.5" x14ac:dyDescent="0.2">
      <c r="A30" s="4">
        <v>28</v>
      </c>
      <c r="B30" s="3" t="s">
        <v>54</v>
      </c>
      <c r="C30" s="2" t="s">
        <v>23</v>
      </c>
      <c r="D30" s="2" t="s">
        <v>20</v>
      </c>
      <c r="E30" s="3" t="s">
        <v>17</v>
      </c>
      <c r="F30" s="2" t="s">
        <v>55</v>
      </c>
      <c r="G30" s="3" t="s">
        <v>56</v>
      </c>
      <c r="H30" s="2">
        <v>140</v>
      </c>
      <c r="I30" s="14"/>
      <c r="J30" s="17"/>
      <c r="K30" s="7">
        <f t="shared" si="0"/>
        <v>0</v>
      </c>
      <c r="L30" s="8">
        <f t="shared" si="1"/>
        <v>0</v>
      </c>
      <c r="M30" s="9"/>
      <c r="N30" s="9"/>
    </row>
    <row r="31" spans="1:14" ht="67.5" x14ac:dyDescent="0.2">
      <c r="A31" s="4">
        <v>29</v>
      </c>
      <c r="B31" s="3" t="s">
        <v>54</v>
      </c>
      <c r="C31" s="2" t="s">
        <v>31</v>
      </c>
      <c r="D31" s="2" t="s">
        <v>36</v>
      </c>
      <c r="E31" s="3" t="s">
        <v>21</v>
      </c>
      <c r="F31" s="2" t="s">
        <v>38</v>
      </c>
      <c r="G31" s="3" t="s">
        <v>35</v>
      </c>
      <c r="H31" s="2">
        <v>140</v>
      </c>
      <c r="I31" s="14"/>
      <c r="J31" s="17"/>
      <c r="K31" s="7">
        <f t="shared" si="0"/>
        <v>0</v>
      </c>
      <c r="L31" s="8">
        <f t="shared" si="1"/>
        <v>0</v>
      </c>
      <c r="M31" s="9"/>
      <c r="N31" s="9"/>
    </row>
    <row r="32" spans="1:14" ht="67.5" x14ac:dyDescent="0.2">
      <c r="A32" s="4">
        <v>30</v>
      </c>
      <c r="B32" s="3" t="s">
        <v>54</v>
      </c>
      <c r="C32" s="2">
        <v>0</v>
      </c>
      <c r="D32" s="2" t="s">
        <v>36</v>
      </c>
      <c r="E32" s="3" t="s">
        <v>21</v>
      </c>
      <c r="F32" s="2" t="s">
        <v>38</v>
      </c>
      <c r="G32" s="3" t="s">
        <v>35</v>
      </c>
      <c r="H32" s="2">
        <v>70</v>
      </c>
      <c r="I32" s="14"/>
      <c r="J32" s="17"/>
      <c r="K32" s="7">
        <f t="shared" si="0"/>
        <v>0</v>
      </c>
      <c r="L32" s="8">
        <f t="shared" si="1"/>
        <v>0</v>
      </c>
      <c r="M32" s="9"/>
      <c r="N32" s="9"/>
    </row>
    <row r="33" spans="1:14" ht="67.5" x14ac:dyDescent="0.2">
      <c r="A33" s="4">
        <v>31</v>
      </c>
      <c r="B33" s="3" t="s">
        <v>54</v>
      </c>
      <c r="C33" s="2">
        <v>1</v>
      </c>
      <c r="D33" s="2" t="s">
        <v>36</v>
      </c>
      <c r="E33" s="3" t="s">
        <v>21</v>
      </c>
      <c r="F33" s="2" t="s">
        <v>38</v>
      </c>
      <c r="G33" s="3" t="s">
        <v>35</v>
      </c>
      <c r="H33" s="2">
        <v>70</v>
      </c>
      <c r="I33" s="14"/>
      <c r="J33" s="17"/>
      <c r="K33" s="7">
        <f t="shared" si="0"/>
        <v>0</v>
      </c>
      <c r="L33" s="8">
        <f t="shared" si="1"/>
        <v>0</v>
      </c>
      <c r="M33" s="9"/>
      <c r="N33" s="9"/>
    </row>
    <row r="34" spans="1:14" ht="67.5" x14ac:dyDescent="0.2">
      <c r="A34" s="4">
        <v>32</v>
      </c>
      <c r="B34" s="10" t="s">
        <v>57</v>
      </c>
      <c r="C34" s="12" t="s">
        <v>23</v>
      </c>
      <c r="D34" s="12" t="s">
        <v>20</v>
      </c>
      <c r="E34" s="10" t="s">
        <v>17</v>
      </c>
      <c r="F34" s="12" t="s">
        <v>58</v>
      </c>
      <c r="G34" s="12" t="s">
        <v>22</v>
      </c>
      <c r="H34" s="12">
        <v>70</v>
      </c>
      <c r="I34" s="18"/>
      <c r="J34" s="19"/>
      <c r="K34" s="20">
        <f t="shared" si="0"/>
        <v>0</v>
      </c>
      <c r="L34" s="21">
        <f t="shared" si="1"/>
        <v>0</v>
      </c>
      <c r="M34" s="9"/>
      <c r="N34" s="9"/>
    </row>
    <row r="35" spans="1:14" ht="67.5" x14ac:dyDescent="0.2">
      <c r="A35" s="4">
        <v>33</v>
      </c>
      <c r="B35" s="10" t="s">
        <v>57</v>
      </c>
      <c r="C35" s="12" t="s">
        <v>27</v>
      </c>
      <c r="D35" s="12" t="s">
        <v>20</v>
      </c>
      <c r="E35" s="10" t="s">
        <v>21</v>
      </c>
      <c r="F35" s="12" t="s">
        <v>59</v>
      </c>
      <c r="G35" s="10" t="s">
        <v>22</v>
      </c>
      <c r="H35" s="12">
        <v>560</v>
      </c>
      <c r="I35" s="18"/>
      <c r="J35" s="19"/>
      <c r="K35" s="20">
        <f t="shared" ref="K35:K56" si="2">I35*H35</f>
        <v>0</v>
      </c>
      <c r="L35" s="21">
        <f t="shared" ref="L35:L56" si="3">K35*1.08</f>
        <v>0</v>
      </c>
      <c r="M35" s="9"/>
      <c r="N35" s="9"/>
    </row>
    <row r="36" spans="1:14" ht="67.5" x14ac:dyDescent="0.2">
      <c r="A36" s="4">
        <v>34</v>
      </c>
      <c r="B36" s="10" t="s">
        <v>57</v>
      </c>
      <c r="C36" s="12" t="s">
        <v>31</v>
      </c>
      <c r="D36" s="12" t="s">
        <v>20</v>
      </c>
      <c r="E36" s="10" t="s">
        <v>21</v>
      </c>
      <c r="F36" s="12" t="s">
        <v>29</v>
      </c>
      <c r="G36" s="10" t="s">
        <v>22</v>
      </c>
      <c r="H36" s="12">
        <v>80</v>
      </c>
      <c r="I36" s="18"/>
      <c r="J36" s="19"/>
      <c r="K36" s="20">
        <f t="shared" si="2"/>
        <v>0</v>
      </c>
      <c r="L36" s="21">
        <f t="shared" si="3"/>
        <v>0</v>
      </c>
      <c r="M36" s="9"/>
      <c r="N36" s="9"/>
    </row>
    <row r="37" spans="1:14" ht="67.5" x14ac:dyDescent="0.2">
      <c r="A37" s="4">
        <v>35</v>
      </c>
      <c r="B37" s="10" t="s">
        <v>57</v>
      </c>
      <c r="C37" s="12">
        <v>1</v>
      </c>
      <c r="D37" s="10" t="s">
        <v>60</v>
      </c>
      <c r="E37" s="10" t="s">
        <v>21</v>
      </c>
      <c r="F37" s="12" t="s">
        <v>34</v>
      </c>
      <c r="G37" s="10" t="s">
        <v>22</v>
      </c>
      <c r="H37" s="12">
        <v>80</v>
      </c>
      <c r="I37" s="18"/>
      <c r="J37" s="19"/>
      <c r="K37" s="20">
        <f t="shared" si="2"/>
        <v>0</v>
      </c>
      <c r="L37" s="21">
        <f t="shared" si="3"/>
        <v>0</v>
      </c>
      <c r="M37" s="9"/>
      <c r="N37" s="9"/>
    </row>
    <row r="38" spans="1:14" ht="67.5" x14ac:dyDescent="0.2">
      <c r="A38" s="4">
        <v>36</v>
      </c>
      <c r="B38" s="10" t="s">
        <v>57</v>
      </c>
      <c r="C38" s="12">
        <v>1</v>
      </c>
      <c r="D38" s="10" t="s">
        <v>60</v>
      </c>
      <c r="E38" s="10" t="s">
        <v>21</v>
      </c>
      <c r="F38" s="12" t="s">
        <v>43</v>
      </c>
      <c r="G38" s="10" t="s">
        <v>22</v>
      </c>
      <c r="H38" s="12">
        <v>80</v>
      </c>
      <c r="I38" s="18"/>
      <c r="J38" s="19"/>
      <c r="K38" s="20">
        <f t="shared" si="2"/>
        <v>0</v>
      </c>
      <c r="L38" s="21">
        <f t="shared" si="3"/>
        <v>0</v>
      </c>
      <c r="M38" s="9"/>
      <c r="N38" s="9"/>
    </row>
    <row r="39" spans="1:14" ht="67.5" x14ac:dyDescent="0.2">
      <c r="A39" s="4">
        <v>37</v>
      </c>
      <c r="B39" s="10" t="s">
        <v>61</v>
      </c>
      <c r="C39" s="12" t="s">
        <v>27</v>
      </c>
      <c r="D39" s="12" t="s">
        <v>20</v>
      </c>
      <c r="E39" s="10" t="s">
        <v>62</v>
      </c>
      <c r="F39" s="12" t="s">
        <v>63</v>
      </c>
      <c r="G39" s="10" t="s">
        <v>25</v>
      </c>
      <c r="H39" s="12">
        <v>320</v>
      </c>
      <c r="I39" s="18"/>
      <c r="J39" s="19"/>
      <c r="K39" s="20">
        <f t="shared" si="2"/>
        <v>0</v>
      </c>
      <c r="L39" s="21">
        <f t="shared" si="3"/>
        <v>0</v>
      </c>
      <c r="M39" s="9"/>
      <c r="N39" s="9"/>
    </row>
    <row r="40" spans="1:14" ht="45" x14ac:dyDescent="0.2">
      <c r="A40" s="4">
        <v>38</v>
      </c>
      <c r="B40" s="23" t="s">
        <v>76</v>
      </c>
      <c r="C40" s="22" t="s">
        <v>47</v>
      </c>
      <c r="D40" s="22" t="s">
        <v>16</v>
      </c>
      <c r="E40" s="22" t="s">
        <v>17</v>
      </c>
      <c r="F40" s="23" t="s">
        <v>18</v>
      </c>
      <c r="G40" s="23" t="s">
        <v>49</v>
      </c>
      <c r="H40" s="23">
        <v>320</v>
      </c>
      <c r="I40" s="24"/>
      <c r="J40" s="25"/>
      <c r="K40" s="26">
        <f t="shared" si="2"/>
        <v>0</v>
      </c>
      <c r="L40" s="26">
        <f t="shared" si="3"/>
        <v>0</v>
      </c>
      <c r="M40" s="9"/>
      <c r="N40" s="9"/>
    </row>
    <row r="41" spans="1:14" ht="45" x14ac:dyDescent="0.2">
      <c r="A41" s="4">
        <v>39</v>
      </c>
      <c r="B41" s="23" t="s">
        <v>76</v>
      </c>
      <c r="C41" s="22" t="s">
        <v>15</v>
      </c>
      <c r="D41" s="22" t="s">
        <v>16</v>
      </c>
      <c r="E41" s="22" t="s">
        <v>17</v>
      </c>
      <c r="F41" s="23" t="s">
        <v>24</v>
      </c>
      <c r="G41" s="23" t="s">
        <v>49</v>
      </c>
      <c r="H41" s="22">
        <v>160</v>
      </c>
      <c r="I41" s="27"/>
      <c r="J41" s="25"/>
      <c r="K41" s="26">
        <f t="shared" si="2"/>
        <v>0</v>
      </c>
      <c r="L41" s="26">
        <f t="shared" si="3"/>
        <v>0</v>
      </c>
      <c r="M41" s="9"/>
      <c r="N41" s="9"/>
    </row>
    <row r="42" spans="1:14" ht="45" x14ac:dyDescent="0.2">
      <c r="A42" s="4">
        <v>40</v>
      </c>
      <c r="B42" s="23" t="s">
        <v>76</v>
      </c>
      <c r="C42" s="22" t="s">
        <v>23</v>
      </c>
      <c r="D42" s="22" t="s">
        <v>16</v>
      </c>
      <c r="E42" s="22" t="s">
        <v>17</v>
      </c>
      <c r="F42" s="22" t="s">
        <v>24</v>
      </c>
      <c r="G42" s="23" t="s">
        <v>49</v>
      </c>
      <c r="H42" s="22">
        <v>1300</v>
      </c>
      <c r="I42" s="27"/>
      <c r="J42" s="25"/>
      <c r="K42" s="26">
        <f t="shared" si="2"/>
        <v>0</v>
      </c>
      <c r="L42" s="26">
        <f t="shared" si="3"/>
        <v>0</v>
      </c>
      <c r="M42" s="9"/>
      <c r="N42" s="9"/>
    </row>
    <row r="43" spans="1:14" ht="22.5" x14ac:dyDescent="0.2">
      <c r="A43" s="4">
        <v>41</v>
      </c>
      <c r="B43" s="23" t="s">
        <v>76</v>
      </c>
      <c r="C43" s="22" t="s">
        <v>27</v>
      </c>
      <c r="D43" s="22" t="s">
        <v>20</v>
      </c>
      <c r="E43" s="22" t="s">
        <v>17</v>
      </c>
      <c r="F43" s="22" t="s">
        <v>28</v>
      </c>
      <c r="G43" s="23" t="s">
        <v>64</v>
      </c>
      <c r="H43" s="22">
        <v>1700</v>
      </c>
      <c r="I43" s="27"/>
      <c r="J43" s="25"/>
      <c r="K43" s="26">
        <f t="shared" si="2"/>
        <v>0</v>
      </c>
      <c r="L43" s="26">
        <f t="shared" si="3"/>
        <v>0</v>
      </c>
      <c r="M43" s="9"/>
      <c r="N43" s="9"/>
    </row>
    <row r="44" spans="1:14" ht="22.5" x14ac:dyDescent="0.2">
      <c r="A44" s="4">
        <v>42</v>
      </c>
      <c r="B44" s="23" t="s">
        <v>76</v>
      </c>
      <c r="C44" s="22" t="s">
        <v>27</v>
      </c>
      <c r="D44" s="22" t="s">
        <v>16</v>
      </c>
      <c r="E44" s="28" t="s">
        <v>17</v>
      </c>
      <c r="F44" s="22" t="s">
        <v>28</v>
      </c>
      <c r="G44" s="23" t="s">
        <v>64</v>
      </c>
      <c r="H44" s="22">
        <v>320</v>
      </c>
      <c r="I44" s="27"/>
      <c r="J44" s="25"/>
      <c r="K44" s="26">
        <f t="shared" si="2"/>
        <v>0</v>
      </c>
      <c r="L44" s="26">
        <f t="shared" si="3"/>
        <v>0</v>
      </c>
      <c r="M44" s="9"/>
      <c r="N44" s="9"/>
    </row>
    <row r="45" spans="1:14" ht="22.5" x14ac:dyDescent="0.2">
      <c r="A45" s="4">
        <v>43</v>
      </c>
      <c r="B45" s="23" t="s">
        <v>76</v>
      </c>
      <c r="C45" s="22" t="s">
        <v>31</v>
      </c>
      <c r="D45" s="22" t="s">
        <v>20</v>
      </c>
      <c r="E45" s="22" t="s">
        <v>17</v>
      </c>
      <c r="F45" s="22" t="s">
        <v>29</v>
      </c>
      <c r="G45" s="23" t="s">
        <v>64</v>
      </c>
      <c r="H45" s="22">
        <v>560</v>
      </c>
      <c r="I45" s="27"/>
      <c r="J45" s="25"/>
      <c r="K45" s="26">
        <f t="shared" si="2"/>
        <v>0</v>
      </c>
      <c r="L45" s="26">
        <f t="shared" si="3"/>
        <v>0</v>
      </c>
      <c r="M45" s="9"/>
      <c r="N45" s="9"/>
    </row>
    <row r="46" spans="1:14" ht="22.5" x14ac:dyDescent="0.2">
      <c r="A46" s="4">
        <v>44</v>
      </c>
      <c r="B46" s="23" t="s">
        <v>76</v>
      </c>
      <c r="C46" s="22" t="s">
        <v>31</v>
      </c>
      <c r="D46" s="22" t="s">
        <v>16</v>
      </c>
      <c r="E46" s="22" t="s">
        <v>17</v>
      </c>
      <c r="F46" s="22" t="s">
        <v>29</v>
      </c>
      <c r="G46" s="23" t="s">
        <v>64</v>
      </c>
      <c r="H46" s="22">
        <v>800</v>
      </c>
      <c r="I46" s="27"/>
      <c r="J46" s="25"/>
      <c r="K46" s="26">
        <f t="shared" si="2"/>
        <v>0</v>
      </c>
      <c r="L46" s="26">
        <f t="shared" si="3"/>
        <v>0</v>
      </c>
      <c r="M46" s="9"/>
      <c r="N46" s="9"/>
    </row>
    <row r="47" spans="1:14" ht="22.5" x14ac:dyDescent="0.2">
      <c r="A47" s="4">
        <v>45</v>
      </c>
      <c r="B47" s="23" t="s">
        <v>76</v>
      </c>
      <c r="C47" s="22">
        <v>1</v>
      </c>
      <c r="D47" s="22" t="s">
        <v>36</v>
      </c>
      <c r="E47" s="22" t="s">
        <v>21</v>
      </c>
      <c r="F47" s="22" t="s">
        <v>38</v>
      </c>
      <c r="G47" s="23" t="s">
        <v>25</v>
      </c>
      <c r="H47" s="22">
        <v>110</v>
      </c>
      <c r="I47" s="27"/>
      <c r="J47" s="25"/>
      <c r="K47" s="26">
        <f t="shared" si="2"/>
        <v>0</v>
      </c>
      <c r="L47" s="26">
        <f t="shared" si="3"/>
        <v>0</v>
      </c>
      <c r="M47" s="9"/>
      <c r="N47" s="9"/>
    </row>
    <row r="48" spans="1:14" ht="45" x14ac:dyDescent="0.2">
      <c r="A48" s="4">
        <v>46</v>
      </c>
      <c r="B48" s="23" t="s">
        <v>76</v>
      </c>
      <c r="C48" s="22" t="s">
        <v>47</v>
      </c>
      <c r="D48" s="29" t="s">
        <v>16</v>
      </c>
      <c r="E48" s="22" t="s">
        <v>17</v>
      </c>
      <c r="F48" s="29" t="s">
        <v>48</v>
      </c>
      <c r="G48" s="23" t="s">
        <v>65</v>
      </c>
      <c r="H48" s="29">
        <v>80</v>
      </c>
      <c r="I48" s="27"/>
      <c r="J48" s="25"/>
      <c r="K48" s="26">
        <f t="shared" si="2"/>
        <v>0</v>
      </c>
      <c r="L48" s="26">
        <f t="shared" si="3"/>
        <v>0</v>
      </c>
      <c r="M48" s="9"/>
      <c r="N48" s="9"/>
    </row>
    <row r="49" spans="1:14" ht="45" x14ac:dyDescent="0.2">
      <c r="A49" s="4">
        <v>47</v>
      </c>
      <c r="B49" s="23" t="s">
        <v>66</v>
      </c>
      <c r="C49" s="30" t="s">
        <v>31</v>
      </c>
      <c r="D49" s="30" t="s">
        <v>67</v>
      </c>
      <c r="E49" s="30" t="s">
        <v>21</v>
      </c>
      <c r="F49" s="30" t="s">
        <v>68</v>
      </c>
      <c r="G49" s="30" t="s">
        <v>69</v>
      </c>
      <c r="H49" s="30">
        <v>80</v>
      </c>
      <c r="I49" s="31"/>
      <c r="J49" s="32"/>
      <c r="K49" s="31">
        <f t="shared" si="2"/>
        <v>0</v>
      </c>
      <c r="L49" s="31">
        <f t="shared" si="3"/>
        <v>0</v>
      </c>
      <c r="M49" s="9"/>
      <c r="N49" s="9"/>
    </row>
    <row r="50" spans="1:14" ht="45" x14ac:dyDescent="0.2">
      <c r="A50" s="4">
        <v>48</v>
      </c>
      <c r="B50" s="23" t="s">
        <v>66</v>
      </c>
      <c r="C50" s="30" t="s">
        <v>27</v>
      </c>
      <c r="D50" s="30" t="s">
        <v>20</v>
      </c>
      <c r="E50" s="30" t="s">
        <v>21</v>
      </c>
      <c r="F50" s="30" t="s">
        <v>68</v>
      </c>
      <c r="G50" s="30" t="s">
        <v>69</v>
      </c>
      <c r="H50" s="30">
        <v>144</v>
      </c>
      <c r="I50" s="31"/>
      <c r="J50" s="32"/>
      <c r="K50" s="31">
        <f t="shared" si="2"/>
        <v>0</v>
      </c>
      <c r="L50" s="31">
        <f t="shared" si="3"/>
        <v>0</v>
      </c>
      <c r="M50" s="9"/>
      <c r="N50" s="9"/>
    </row>
    <row r="51" spans="1:14" ht="45" x14ac:dyDescent="0.2">
      <c r="A51" s="4">
        <v>49</v>
      </c>
      <c r="B51" s="23" t="s">
        <v>66</v>
      </c>
      <c r="C51" s="22" t="s">
        <v>23</v>
      </c>
      <c r="D51" s="22" t="s">
        <v>16</v>
      </c>
      <c r="E51" s="22" t="s">
        <v>17</v>
      </c>
      <c r="F51" s="23" t="s">
        <v>55</v>
      </c>
      <c r="G51" s="23" t="s">
        <v>49</v>
      </c>
      <c r="H51" s="23">
        <v>530</v>
      </c>
      <c r="I51" s="24"/>
      <c r="J51" s="25"/>
      <c r="K51" s="26">
        <f t="shared" si="2"/>
        <v>0</v>
      </c>
      <c r="L51" s="26">
        <f t="shared" si="3"/>
        <v>0</v>
      </c>
      <c r="M51" s="9"/>
      <c r="N51" s="9"/>
    </row>
    <row r="52" spans="1:14" ht="45" x14ac:dyDescent="0.2">
      <c r="A52" s="4">
        <v>50</v>
      </c>
      <c r="B52" s="23" t="s">
        <v>66</v>
      </c>
      <c r="C52" s="22" t="s">
        <v>70</v>
      </c>
      <c r="D52" s="22" t="s">
        <v>71</v>
      </c>
      <c r="E52" s="22" t="s">
        <v>17</v>
      </c>
      <c r="F52" s="23" t="s">
        <v>72</v>
      </c>
      <c r="G52" s="23" t="s">
        <v>22</v>
      </c>
      <c r="H52" s="22">
        <v>80</v>
      </c>
      <c r="I52" s="27"/>
      <c r="J52" s="25"/>
      <c r="K52" s="26">
        <f t="shared" si="2"/>
        <v>0</v>
      </c>
      <c r="L52" s="26">
        <f t="shared" si="3"/>
        <v>0</v>
      </c>
      <c r="M52" s="9"/>
      <c r="N52" s="9"/>
    </row>
    <row r="53" spans="1:14" ht="45" x14ac:dyDescent="0.2">
      <c r="A53" s="4">
        <v>51</v>
      </c>
      <c r="B53" s="23" t="s">
        <v>66</v>
      </c>
      <c r="C53" s="22" t="s">
        <v>15</v>
      </c>
      <c r="D53" s="22" t="s">
        <v>20</v>
      </c>
      <c r="E53" s="22" t="s">
        <v>17</v>
      </c>
      <c r="F53" s="23" t="s">
        <v>72</v>
      </c>
      <c r="G53" s="23" t="s">
        <v>35</v>
      </c>
      <c r="H53" s="23">
        <v>80</v>
      </c>
      <c r="I53" s="24"/>
      <c r="J53" s="25"/>
      <c r="K53" s="26">
        <f t="shared" si="2"/>
        <v>0</v>
      </c>
      <c r="L53" s="26">
        <f t="shared" si="3"/>
        <v>0</v>
      </c>
      <c r="M53" s="9"/>
      <c r="N53" s="9"/>
    </row>
    <row r="54" spans="1:14" ht="45" x14ac:dyDescent="0.2">
      <c r="A54" s="4">
        <v>52</v>
      </c>
      <c r="B54" s="23" t="s">
        <v>66</v>
      </c>
      <c r="C54" s="22" t="s">
        <v>15</v>
      </c>
      <c r="D54" s="22" t="s">
        <v>16</v>
      </c>
      <c r="E54" s="22" t="s">
        <v>17</v>
      </c>
      <c r="F54" s="23" t="s">
        <v>18</v>
      </c>
      <c r="G54" s="23" t="s">
        <v>49</v>
      </c>
      <c r="H54" s="23">
        <v>80</v>
      </c>
      <c r="I54" s="24"/>
      <c r="J54" s="25"/>
      <c r="K54" s="26">
        <f t="shared" si="2"/>
        <v>0</v>
      </c>
      <c r="L54" s="26">
        <f t="shared" si="3"/>
        <v>0</v>
      </c>
      <c r="M54" s="9"/>
      <c r="N54" s="9"/>
    </row>
    <row r="55" spans="1:14" ht="45" x14ac:dyDescent="0.2">
      <c r="A55" s="4">
        <v>53</v>
      </c>
      <c r="B55" s="23" t="s">
        <v>73</v>
      </c>
      <c r="C55" s="23" t="s">
        <v>47</v>
      </c>
      <c r="D55" s="23" t="s">
        <v>16</v>
      </c>
      <c r="E55" s="23" t="s">
        <v>17</v>
      </c>
      <c r="F55" s="23" t="s">
        <v>48</v>
      </c>
      <c r="G55" s="23" t="s">
        <v>49</v>
      </c>
      <c r="H55" s="23">
        <v>80</v>
      </c>
      <c r="I55" s="24"/>
      <c r="J55" s="25"/>
      <c r="K55" s="26">
        <f t="shared" si="2"/>
        <v>0</v>
      </c>
      <c r="L55" s="26">
        <f t="shared" si="3"/>
        <v>0</v>
      </c>
      <c r="M55" s="9"/>
      <c r="N55" s="9"/>
    </row>
    <row r="56" spans="1:14" ht="33.75" x14ac:dyDescent="0.2">
      <c r="A56" s="4">
        <v>54</v>
      </c>
      <c r="B56" s="23" t="s">
        <v>73</v>
      </c>
      <c r="C56" s="22" t="s">
        <v>15</v>
      </c>
      <c r="D56" s="22" t="s">
        <v>20</v>
      </c>
      <c r="E56" s="22" t="s">
        <v>17</v>
      </c>
      <c r="F56" s="23" t="s">
        <v>55</v>
      </c>
      <c r="G56" s="23" t="s">
        <v>25</v>
      </c>
      <c r="H56" s="23">
        <v>110</v>
      </c>
      <c r="I56" s="24"/>
      <c r="J56" s="25"/>
      <c r="K56" s="26">
        <f t="shared" si="2"/>
        <v>0</v>
      </c>
      <c r="L56" s="26">
        <f t="shared" si="3"/>
        <v>0</v>
      </c>
      <c r="M56" s="9"/>
      <c r="N56" s="9"/>
    </row>
    <row r="57" spans="1:14" x14ac:dyDescent="0.2">
      <c r="A57" s="33"/>
      <c r="B57" s="34"/>
      <c r="C57" s="33"/>
      <c r="D57" s="33"/>
      <c r="E57" s="33"/>
      <c r="F57" s="33"/>
      <c r="G57" s="33"/>
      <c r="H57" s="33"/>
      <c r="I57" s="108" t="s">
        <v>53</v>
      </c>
      <c r="J57" s="108"/>
      <c r="K57" s="35">
        <f>SUM(K3:K56)</f>
        <v>0</v>
      </c>
      <c r="L57" s="35">
        <f>SUM(L3:L56)</f>
        <v>0</v>
      </c>
      <c r="M57" s="9"/>
      <c r="N57" s="9"/>
    </row>
    <row r="58" spans="1:14" x14ac:dyDescent="0.2">
      <c r="A58" s="109" t="s">
        <v>74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</row>
  </sheetData>
  <mergeCells count="2">
    <mergeCell ref="I57:J57"/>
    <mergeCell ref="A58:L58"/>
  </mergeCells>
  <pageMargins left="0.7" right="0.7" top="0.75" bottom="0.75" header="0.3" footer="0.3"/>
  <pageSetup paperSize="9" orientation="landscape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175C-8670-4D03-AC54-3C6C3D0A677D}">
  <dimension ref="A1:M37"/>
  <sheetViews>
    <sheetView tabSelected="1" view="pageLayout" topLeftCell="A19" zoomScaleNormal="100" workbookViewId="0">
      <selection activeCell="H35" sqref="G35:H35"/>
    </sheetView>
  </sheetViews>
  <sheetFormatPr defaultRowHeight="11.25" x14ac:dyDescent="0.2"/>
  <cols>
    <col min="1" max="1" width="4.42578125" style="41" customWidth="1"/>
    <col min="2" max="2" width="46.42578125" style="41" customWidth="1"/>
    <col min="3" max="4" width="9.140625" style="41"/>
    <col min="5" max="5" width="9.140625" style="72"/>
    <col min="6" max="6" width="13.5703125" style="93" customWidth="1"/>
    <col min="7" max="7" width="14" style="84" customWidth="1"/>
    <col min="8" max="8" width="13" style="82" customWidth="1"/>
    <col min="9" max="16384" width="9.140625" style="41"/>
  </cols>
  <sheetData>
    <row r="1" spans="1:13" x14ac:dyDescent="0.2">
      <c r="A1" s="110" t="s">
        <v>77</v>
      </c>
      <c r="B1" s="110"/>
      <c r="C1" s="110"/>
      <c r="D1" s="110"/>
      <c r="E1" s="110"/>
      <c r="F1" s="110"/>
      <c r="G1" s="110"/>
      <c r="H1" s="110"/>
      <c r="I1" s="40"/>
      <c r="J1" s="40"/>
    </row>
    <row r="2" spans="1:13" ht="22.5" x14ac:dyDescent="0.2">
      <c r="A2" s="42" t="s">
        <v>1</v>
      </c>
      <c r="B2" s="43" t="s">
        <v>78</v>
      </c>
      <c r="C2" s="43" t="s">
        <v>79</v>
      </c>
      <c r="D2" s="43" t="s">
        <v>80</v>
      </c>
      <c r="E2" s="44" t="s">
        <v>10</v>
      </c>
      <c r="F2" s="87" t="s">
        <v>11</v>
      </c>
      <c r="G2" s="44" t="s">
        <v>12</v>
      </c>
      <c r="H2" s="44" t="s">
        <v>13</v>
      </c>
      <c r="I2" s="43" t="s">
        <v>2</v>
      </c>
      <c r="J2" s="43" t="s">
        <v>3</v>
      </c>
    </row>
    <row r="3" spans="1:13" ht="67.5" x14ac:dyDescent="0.2">
      <c r="A3" s="42">
        <v>1</v>
      </c>
      <c r="B3" s="45" t="s">
        <v>81</v>
      </c>
      <c r="C3" s="45" t="s">
        <v>82</v>
      </c>
      <c r="D3" s="46">
        <v>72</v>
      </c>
      <c r="E3" s="69"/>
      <c r="F3" s="88"/>
      <c r="G3" s="79">
        <f>E3*D3</f>
        <v>0</v>
      </c>
      <c r="H3" s="47">
        <f>G3*1.08</f>
        <v>0</v>
      </c>
      <c r="I3" s="48"/>
      <c r="J3" s="48"/>
    </row>
    <row r="4" spans="1:13" ht="67.5" x14ac:dyDescent="0.2">
      <c r="A4" s="42">
        <v>2</v>
      </c>
      <c r="B4" s="45" t="s">
        <v>81</v>
      </c>
      <c r="C4" s="45" t="s">
        <v>83</v>
      </c>
      <c r="D4" s="46">
        <v>110</v>
      </c>
      <c r="E4" s="69"/>
      <c r="F4" s="88"/>
      <c r="G4" s="79">
        <f>E4*D4</f>
        <v>0</v>
      </c>
      <c r="H4" s="47">
        <f>G4*1.08</f>
        <v>0</v>
      </c>
      <c r="I4" s="48"/>
      <c r="J4" s="48"/>
    </row>
    <row r="5" spans="1:13" x14ac:dyDescent="0.2">
      <c r="A5" s="49"/>
      <c r="B5" s="49"/>
      <c r="C5" s="49"/>
      <c r="D5" s="49"/>
      <c r="E5" s="70"/>
      <c r="F5" s="89" t="s">
        <v>84</v>
      </c>
      <c r="G5" s="50">
        <f>SUM(G3:G4)</f>
        <v>0</v>
      </c>
      <c r="H5" s="50">
        <f>SUM(H3:H4)</f>
        <v>0</v>
      </c>
      <c r="I5" s="48"/>
      <c r="J5" s="48"/>
    </row>
    <row r="6" spans="1:13" x14ac:dyDescent="0.2">
      <c r="A6" s="112" t="s">
        <v>85</v>
      </c>
      <c r="B6" s="112"/>
      <c r="C6" s="112"/>
      <c r="D6" s="112"/>
      <c r="E6" s="112"/>
      <c r="F6" s="112"/>
      <c r="G6" s="112"/>
      <c r="H6" s="112"/>
      <c r="I6" s="112"/>
      <c r="J6" s="51"/>
    </row>
    <row r="7" spans="1:13" ht="22.5" x14ac:dyDescent="0.2">
      <c r="A7" s="52" t="s">
        <v>1</v>
      </c>
      <c r="B7" s="52" t="s">
        <v>78</v>
      </c>
      <c r="C7" s="52" t="s">
        <v>79</v>
      </c>
      <c r="D7" s="52" t="s">
        <v>80</v>
      </c>
      <c r="E7" s="53" t="s">
        <v>10</v>
      </c>
      <c r="F7" s="90" t="s">
        <v>11</v>
      </c>
      <c r="G7" s="53" t="s">
        <v>12</v>
      </c>
      <c r="H7" s="53" t="s">
        <v>13</v>
      </c>
      <c r="I7" s="43" t="s">
        <v>2</v>
      </c>
      <c r="J7" s="43" t="s">
        <v>3</v>
      </c>
    </row>
    <row r="8" spans="1:13" ht="90" x14ac:dyDescent="0.2">
      <c r="A8" s="48">
        <v>1</v>
      </c>
      <c r="B8" s="54" t="s">
        <v>86</v>
      </c>
      <c r="C8" s="48" t="s">
        <v>87</v>
      </c>
      <c r="D8" s="48">
        <v>24</v>
      </c>
      <c r="E8" s="55"/>
      <c r="F8" s="91"/>
      <c r="G8" s="55">
        <f>D8*E8</f>
        <v>0</v>
      </c>
      <c r="H8" s="55">
        <f>G8+F8*G8</f>
        <v>0</v>
      </c>
      <c r="I8" s="56"/>
      <c r="J8" s="56"/>
      <c r="M8" s="41" t="s">
        <v>99</v>
      </c>
    </row>
    <row r="9" spans="1:13" ht="90" x14ac:dyDescent="0.2">
      <c r="A9" s="48">
        <v>2</v>
      </c>
      <c r="B9" s="54" t="s">
        <v>86</v>
      </c>
      <c r="C9" s="48" t="s">
        <v>88</v>
      </c>
      <c r="D9" s="48">
        <v>6</v>
      </c>
      <c r="E9" s="55"/>
      <c r="F9" s="91"/>
      <c r="G9" s="55">
        <f t="shared" ref="G9:G10" si="0">D9*E9</f>
        <v>0</v>
      </c>
      <c r="H9" s="55">
        <f t="shared" ref="H9:H10" si="1">G9+F9*G9</f>
        <v>0</v>
      </c>
      <c r="I9" s="56"/>
      <c r="J9" s="56"/>
    </row>
    <row r="10" spans="1:13" ht="90" x14ac:dyDescent="0.2">
      <c r="A10" s="48">
        <v>3</v>
      </c>
      <c r="B10" s="54" t="s">
        <v>86</v>
      </c>
      <c r="C10" s="48" t="s">
        <v>89</v>
      </c>
      <c r="D10" s="48">
        <v>230</v>
      </c>
      <c r="E10" s="55"/>
      <c r="F10" s="91"/>
      <c r="G10" s="55">
        <f t="shared" si="0"/>
        <v>0</v>
      </c>
      <c r="H10" s="55">
        <f t="shared" si="1"/>
        <v>0</v>
      </c>
      <c r="I10" s="56"/>
      <c r="J10" s="56"/>
    </row>
    <row r="11" spans="1:13" x14ac:dyDescent="0.2">
      <c r="A11" s="48"/>
      <c r="B11" s="54"/>
      <c r="C11" s="48" t="s">
        <v>53</v>
      </c>
      <c r="D11" s="48"/>
      <c r="E11" s="55"/>
      <c r="F11" s="91"/>
      <c r="G11" s="55">
        <f>SUM(G8:G10)</f>
        <v>0</v>
      </c>
      <c r="H11" s="55">
        <f>H8+H9+H10</f>
        <v>0</v>
      </c>
      <c r="I11" s="56"/>
      <c r="J11" s="56"/>
    </row>
    <row r="12" spans="1:13" x14ac:dyDescent="0.2">
      <c r="A12" s="113" t="s">
        <v>101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3" ht="22.5" x14ac:dyDescent="0.2">
      <c r="A13" s="52" t="s">
        <v>1</v>
      </c>
      <c r="B13" s="52" t="s">
        <v>78</v>
      </c>
      <c r="C13" s="52" t="s">
        <v>79</v>
      </c>
      <c r="D13" s="52" t="s">
        <v>80</v>
      </c>
      <c r="E13" s="53" t="s">
        <v>10</v>
      </c>
      <c r="F13" s="90" t="s">
        <v>11</v>
      </c>
      <c r="G13" s="53" t="s">
        <v>12</v>
      </c>
      <c r="H13" s="53" t="s">
        <v>13</v>
      </c>
      <c r="I13" s="43" t="s">
        <v>2</v>
      </c>
      <c r="J13" s="43" t="s">
        <v>3</v>
      </c>
    </row>
    <row r="14" spans="1:13" ht="45" x14ac:dyDescent="0.2">
      <c r="A14" s="48"/>
      <c r="B14" s="68" t="s">
        <v>102</v>
      </c>
      <c r="C14" s="68" t="s">
        <v>103</v>
      </c>
      <c r="D14" s="68">
        <v>70</v>
      </c>
      <c r="E14" s="71"/>
      <c r="F14" s="92"/>
      <c r="G14" s="83">
        <f>D14*E14</f>
        <v>0</v>
      </c>
      <c r="H14" s="83">
        <f>G14+F14*G14</f>
        <v>0</v>
      </c>
      <c r="I14" s="68"/>
      <c r="J14" s="68"/>
    </row>
    <row r="15" spans="1:13" x14ac:dyDescent="0.2">
      <c r="A15" s="48"/>
      <c r="B15" s="54"/>
      <c r="C15" s="48" t="s">
        <v>53</v>
      </c>
      <c r="D15" s="48"/>
      <c r="E15" s="55"/>
      <c r="F15" s="91"/>
      <c r="G15" s="55">
        <f>SUM(G14)</f>
        <v>0</v>
      </c>
      <c r="H15" s="55">
        <f>SUM(H14)</f>
        <v>0</v>
      </c>
      <c r="I15" s="56"/>
      <c r="J15" s="56"/>
    </row>
    <row r="16" spans="1:13" x14ac:dyDescent="0.2">
      <c r="A16" s="111" t="s">
        <v>100</v>
      </c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22.5" x14ac:dyDescent="0.2">
      <c r="A17" s="57" t="s">
        <v>90</v>
      </c>
      <c r="B17" s="58" t="s">
        <v>91</v>
      </c>
      <c r="C17" s="58" t="s">
        <v>93</v>
      </c>
      <c r="D17" s="58" t="s">
        <v>94</v>
      </c>
      <c r="E17" s="73" t="s">
        <v>95</v>
      </c>
      <c r="F17" s="97" t="s">
        <v>11</v>
      </c>
      <c r="G17" s="94" t="s">
        <v>96</v>
      </c>
      <c r="H17" s="73" t="s">
        <v>97</v>
      </c>
      <c r="I17" s="58" t="s">
        <v>2</v>
      </c>
      <c r="J17" s="58" t="s">
        <v>92</v>
      </c>
    </row>
    <row r="18" spans="1:10" ht="45" x14ac:dyDescent="0.2">
      <c r="A18" s="59">
        <v>1</v>
      </c>
      <c r="B18" s="106" t="s">
        <v>118</v>
      </c>
      <c r="C18" s="105" t="s">
        <v>98</v>
      </c>
      <c r="D18" s="105">
        <v>6</v>
      </c>
      <c r="E18" s="107"/>
      <c r="F18" s="98"/>
      <c r="G18" s="74">
        <f t="shared" ref="G18:G23" si="2">D18*E18</f>
        <v>0</v>
      </c>
      <c r="H18" s="74">
        <f t="shared" ref="H18:H23" si="3">G18*1.08</f>
        <v>0</v>
      </c>
      <c r="I18" s="61"/>
      <c r="J18" s="60"/>
    </row>
    <row r="19" spans="1:10" ht="33.75" x14ac:dyDescent="0.2">
      <c r="A19" s="59">
        <v>2</v>
      </c>
      <c r="B19" s="106" t="s">
        <v>119</v>
      </c>
      <c r="C19" s="105" t="s">
        <v>98</v>
      </c>
      <c r="D19" s="105">
        <v>42</v>
      </c>
      <c r="E19" s="107"/>
      <c r="F19" s="98"/>
      <c r="G19" s="74">
        <f t="shared" si="2"/>
        <v>0</v>
      </c>
      <c r="H19" s="74">
        <f t="shared" si="3"/>
        <v>0</v>
      </c>
      <c r="I19" s="61"/>
      <c r="J19" s="58"/>
    </row>
    <row r="20" spans="1:10" ht="45" x14ac:dyDescent="0.2">
      <c r="A20" s="59">
        <v>3</v>
      </c>
      <c r="B20" s="106" t="s">
        <v>120</v>
      </c>
      <c r="C20" s="105" t="s">
        <v>98</v>
      </c>
      <c r="D20" s="105">
        <v>6</v>
      </c>
      <c r="E20" s="107"/>
      <c r="F20" s="98"/>
      <c r="G20" s="74">
        <f t="shared" si="2"/>
        <v>0</v>
      </c>
      <c r="H20" s="74">
        <f t="shared" si="3"/>
        <v>0</v>
      </c>
      <c r="I20" s="61"/>
      <c r="J20" s="58"/>
    </row>
    <row r="21" spans="1:10" ht="45" x14ac:dyDescent="0.2">
      <c r="A21" s="59">
        <v>4</v>
      </c>
      <c r="B21" s="106" t="s">
        <v>121</v>
      </c>
      <c r="C21" s="105" t="s">
        <v>98</v>
      </c>
      <c r="D21" s="105">
        <v>18</v>
      </c>
      <c r="E21" s="107"/>
      <c r="F21" s="98"/>
      <c r="G21" s="74">
        <f t="shared" si="2"/>
        <v>0</v>
      </c>
      <c r="H21" s="74">
        <f t="shared" si="3"/>
        <v>0</v>
      </c>
      <c r="I21" s="61"/>
      <c r="J21" s="62"/>
    </row>
    <row r="22" spans="1:10" ht="78.75" x14ac:dyDescent="0.2">
      <c r="A22" s="59">
        <v>5</v>
      </c>
      <c r="B22" s="106" t="s">
        <v>117</v>
      </c>
      <c r="C22" s="105" t="s">
        <v>123</v>
      </c>
      <c r="D22" s="105">
        <v>27</v>
      </c>
      <c r="E22" s="107"/>
      <c r="F22" s="98"/>
      <c r="G22" s="74">
        <f t="shared" si="2"/>
        <v>0</v>
      </c>
      <c r="H22" s="74">
        <f t="shared" si="3"/>
        <v>0</v>
      </c>
      <c r="I22" s="61"/>
      <c r="J22" s="62"/>
    </row>
    <row r="23" spans="1:10" ht="33.75" x14ac:dyDescent="0.2">
      <c r="A23" s="59">
        <v>6</v>
      </c>
      <c r="B23" s="106" t="s">
        <v>122</v>
      </c>
      <c r="C23" s="105" t="s">
        <v>123</v>
      </c>
      <c r="D23" s="105">
        <v>20</v>
      </c>
      <c r="E23" s="107"/>
      <c r="F23" s="98"/>
      <c r="G23" s="74">
        <f t="shared" si="2"/>
        <v>0</v>
      </c>
      <c r="H23" s="74">
        <f t="shared" si="3"/>
        <v>0</v>
      </c>
      <c r="I23" s="61"/>
      <c r="J23" s="62"/>
    </row>
    <row r="24" spans="1:10" x14ac:dyDescent="0.2">
      <c r="A24" s="63"/>
      <c r="B24" s="64"/>
      <c r="C24" s="65"/>
      <c r="D24" s="65"/>
      <c r="E24" s="99" t="s">
        <v>53</v>
      </c>
      <c r="F24" s="100"/>
      <c r="G24" s="101">
        <f>SUM(G18:G23)</f>
        <v>0</v>
      </c>
      <c r="H24" s="102">
        <f>SUM(H18:H23)</f>
        <v>0</v>
      </c>
      <c r="I24" s="103"/>
      <c r="J24" s="104"/>
    </row>
    <row r="25" spans="1:10" x14ac:dyDescent="0.2">
      <c r="A25" s="110" t="s">
        <v>104</v>
      </c>
      <c r="B25" s="110"/>
      <c r="C25" s="110"/>
      <c r="D25" s="110"/>
      <c r="E25" s="110"/>
      <c r="F25" s="110"/>
      <c r="G25" s="110"/>
      <c r="H25" s="110"/>
      <c r="I25" s="40"/>
      <c r="J25" s="40"/>
    </row>
    <row r="26" spans="1:10" ht="22.5" x14ac:dyDescent="0.2">
      <c r="A26" s="75" t="s">
        <v>1</v>
      </c>
      <c r="B26" s="75" t="s">
        <v>2</v>
      </c>
      <c r="C26" s="75" t="s">
        <v>3</v>
      </c>
      <c r="D26" s="75" t="s">
        <v>106</v>
      </c>
      <c r="E26" s="75" t="s">
        <v>80</v>
      </c>
      <c r="F26" s="95" t="s">
        <v>10</v>
      </c>
      <c r="G26" s="80" t="s">
        <v>11</v>
      </c>
      <c r="H26" s="80" t="s">
        <v>107</v>
      </c>
      <c r="I26" s="75" t="s">
        <v>13</v>
      </c>
      <c r="J26" s="43" t="s">
        <v>3</v>
      </c>
    </row>
    <row r="27" spans="1:10" ht="56.25" x14ac:dyDescent="0.2">
      <c r="A27" s="42">
        <v>1</v>
      </c>
      <c r="B27" s="68" t="s">
        <v>105</v>
      </c>
      <c r="C27" s="68"/>
      <c r="D27" s="66" t="s">
        <v>108</v>
      </c>
      <c r="E27" s="66">
        <v>430</v>
      </c>
      <c r="F27" s="85">
        <v>57.67</v>
      </c>
      <c r="G27" s="85">
        <v>0.08</v>
      </c>
      <c r="H27" s="81">
        <f>F27*E27</f>
        <v>24798.100000000002</v>
      </c>
      <c r="I27" s="76">
        <f>H27+G27*H27</f>
        <v>26781.948000000004</v>
      </c>
      <c r="J27" s="68"/>
    </row>
    <row r="28" spans="1:10" x14ac:dyDescent="0.2">
      <c r="A28" s="49"/>
      <c r="B28" s="49"/>
      <c r="C28" s="49"/>
      <c r="D28" s="49"/>
      <c r="E28" s="70"/>
      <c r="F28" s="89" t="s">
        <v>84</v>
      </c>
      <c r="G28" s="50"/>
      <c r="H28" s="50">
        <f>SUM(H27:H27)</f>
        <v>24798.100000000002</v>
      </c>
      <c r="I28" s="86">
        <f>SUM(I27)</f>
        <v>26781.948000000004</v>
      </c>
      <c r="J28" s="48"/>
    </row>
    <row r="29" spans="1:10" x14ac:dyDescent="0.2">
      <c r="A29" s="110" t="s">
        <v>109</v>
      </c>
      <c r="B29" s="110"/>
      <c r="C29" s="110"/>
      <c r="D29" s="110"/>
      <c r="E29" s="110"/>
      <c r="F29" s="110"/>
      <c r="G29" s="110"/>
      <c r="H29" s="110"/>
      <c r="I29" s="40"/>
      <c r="J29" s="40"/>
    </row>
    <row r="30" spans="1:10" ht="22.5" x14ac:dyDescent="0.2">
      <c r="A30" s="75" t="s">
        <v>1</v>
      </c>
      <c r="B30" s="75" t="s">
        <v>2</v>
      </c>
      <c r="C30" s="75" t="s">
        <v>3</v>
      </c>
      <c r="D30" s="75" t="s">
        <v>106</v>
      </c>
      <c r="E30" s="75" t="s">
        <v>80</v>
      </c>
      <c r="F30" s="95" t="s">
        <v>10</v>
      </c>
      <c r="G30" s="80" t="s">
        <v>11</v>
      </c>
      <c r="H30" s="80" t="s">
        <v>107</v>
      </c>
      <c r="I30" s="75" t="s">
        <v>13</v>
      </c>
      <c r="J30" s="43" t="s">
        <v>3</v>
      </c>
    </row>
    <row r="31" spans="1:10" ht="101.25" x14ac:dyDescent="0.2">
      <c r="A31" s="42">
        <v>1</v>
      </c>
      <c r="B31" s="68" t="s">
        <v>110</v>
      </c>
      <c r="C31" s="67"/>
      <c r="D31" s="66" t="s">
        <v>111</v>
      </c>
      <c r="E31" s="66">
        <v>60</v>
      </c>
      <c r="F31" s="85"/>
      <c r="G31" s="85"/>
      <c r="H31" s="81">
        <f>E31*F31</f>
        <v>0</v>
      </c>
      <c r="I31" s="67">
        <f>H31+G31*H31</f>
        <v>0</v>
      </c>
      <c r="J31" s="67"/>
    </row>
    <row r="32" spans="1:10" x14ac:dyDescent="0.2">
      <c r="A32" s="49"/>
      <c r="B32" s="49"/>
      <c r="C32" s="49"/>
      <c r="D32" s="49"/>
      <c r="E32" s="70"/>
      <c r="F32" s="89" t="s">
        <v>84</v>
      </c>
      <c r="G32" s="50"/>
      <c r="H32" s="50">
        <f>SUM(H31:H31)</f>
        <v>0</v>
      </c>
      <c r="I32" s="48">
        <f>SUM(I31)</f>
        <v>0</v>
      </c>
      <c r="J32" s="48"/>
    </row>
    <row r="33" spans="1:10" x14ac:dyDescent="0.2">
      <c r="A33" s="110" t="s">
        <v>112</v>
      </c>
      <c r="B33" s="110"/>
      <c r="C33" s="110"/>
      <c r="D33" s="110"/>
      <c r="E33" s="110"/>
      <c r="F33" s="110"/>
      <c r="G33" s="110"/>
      <c r="H33" s="110"/>
      <c r="I33" s="40"/>
      <c r="J33" s="40"/>
    </row>
    <row r="34" spans="1:10" ht="22.5" x14ac:dyDescent="0.2">
      <c r="A34" s="75" t="s">
        <v>1</v>
      </c>
      <c r="B34" s="75" t="s">
        <v>2</v>
      </c>
      <c r="C34" s="75" t="s">
        <v>3</v>
      </c>
      <c r="D34" s="75" t="s">
        <v>106</v>
      </c>
      <c r="E34" s="75" t="s">
        <v>80</v>
      </c>
      <c r="F34" s="95" t="s">
        <v>10</v>
      </c>
      <c r="G34" s="80" t="s">
        <v>11</v>
      </c>
      <c r="H34" s="80" t="s">
        <v>107</v>
      </c>
      <c r="I34" s="75" t="s">
        <v>13</v>
      </c>
      <c r="J34" s="43" t="s">
        <v>3</v>
      </c>
    </row>
    <row r="35" spans="1:10" x14ac:dyDescent="0.2">
      <c r="A35" s="42">
        <v>1</v>
      </c>
      <c r="B35" s="68" t="s">
        <v>113</v>
      </c>
      <c r="C35" s="67"/>
      <c r="D35" s="66" t="s">
        <v>114</v>
      </c>
      <c r="E35" s="66">
        <v>880</v>
      </c>
      <c r="F35" s="85"/>
      <c r="G35" s="85"/>
      <c r="H35" s="81">
        <f>F35*E35</f>
        <v>0</v>
      </c>
      <c r="I35" s="67">
        <f>H35+G35*H35</f>
        <v>0</v>
      </c>
      <c r="J35" s="67"/>
    </row>
    <row r="36" spans="1:10" x14ac:dyDescent="0.2">
      <c r="A36" s="42">
        <v>2</v>
      </c>
      <c r="B36" s="68" t="s">
        <v>115</v>
      </c>
      <c r="C36" s="67"/>
      <c r="D36" s="66" t="s">
        <v>116</v>
      </c>
      <c r="E36" s="66">
        <v>620</v>
      </c>
      <c r="F36" s="85"/>
      <c r="G36" s="85"/>
      <c r="H36" s="81">
        <f>F36*E36</f>
        <v>0</v>
      </c>
      <c r="I36" s="67">
        <f>H36+G36*H36</f>
        <v>0</v>
      </c>
      <c r="J36" s="67"/>
    </row>
    <row r="37" spans="1:10" x14ac:dyDescent="0.2">
      <c r="A37" s="49"/>
      <c r="B37" s="49"/>
      <c r="C37" s="49"/>
      <c r="D37" s="49"/>
      <c r="E37" s="70"/>
      <c r="F37" s="96" t="s">
        <v>84</v>
      </c>
      <c r="G37" s="77"/>
      <c r="H37" s="77">
        <f>SUM(H35:H36)</f>
        <v>0</v>
      </c>
      <c r="I37" s="78">
        <f>SUM(I35:I36)</f>
        <v>0</v>
      </c>
      <c r="J37" s="78"/>
    </row>
  </sheetData>
  <mergeCells count="7">
    <mergeCell ref="A25:H25"/>
    <mergeCell ref="A29:H29"/>
    <mergeCell ref="A33:H33"/>
    <mergeCell ref="A16:J16"/>
    <mergeCell ref="A1:H1"/>
    <mergeCell ref="A6:I6"/>
    <mergeCell ref="A12:J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Części 2-8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Stanisław SŻ. Żak</cp:lastModifiedBy>
  <cp:lastPrinted>2021-07-29T06:42:23Z</cp:lastPrinted>
  <dcterms:created xsi:type="dcterms:W3CDTF">2015-06-05T18:19:34Z</dcterms:created>
  <dcterms:modified xsi:type="dcterms:W3CDTF">2021-08-26T11:07:49Z</dcterms:modified>
</cp:coreProperties>
</file>