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24226"/>
  <mc:AlternateContent xmlns:mc="http://schemas.openxmlformats.org/markup-compatibility/2006">
    <mc:Choice Requires="x15">
      <x15ac:absPath xmlns:x15ac="http://schemas.microsoft.com/office/spreadsheetml/2010/11/ac" url="O:\2 AG\powyżej 130 000 zł\2024\40 Niezbędne wyroby do elektrochirurgii i operacji laparoskopowych\do publikacji\"/>
    </mc:Choice>
  </mc:AlternateContent>
  <xr:revisionPtr revIDLastSave="0" documentId="13_ncr:1_{7B5310E9-DA48-4077-973B-B0C235C55CDB}" xr6:coauthVersionLast="47" xr6:coauthVersionMax="47" xr10:uidLastSave="{00000000-0000-0000-0000-000000000000}"/>
  <bookViews>
    <workbookView xWindow="-120" yWindow="-120" windowWidth="29040" windowHeight="15840" activeTab="1" xr2:uid="{00000000-000D-0000-FFFF-FFFF00000000}"/>
  </bookViews>
  <sheets>
    <sheet name="STAPLERY" sheetId="3" r:id="rId1"/>
    <sheet name="WYROBY  J.U." sheetId="4"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0" i="4" l="1"/>
  <c r="G50" i="4" s="1"/>
  <c r="E10" i="4"/>
  <c r="G10" i="4" s="1"/>
  <c r="E9" i="4"/>
  <c r="G9" i="4" s="1"/>
  <c r="E8" i="4"/>
  <c r="G8" i="4" s="1"/>
  <c r="E7" i="4"/>
  <c r="G7" i="4" s="1"/>
  <c r="E6" i="4"/>
  <c r="G6" i="4" s="1"/>
  <c r="E31" i="3"/>
  <c r="G31" i="3" s="1"/>
  <c r="E30" i="3"/>
  <c r="G30" i="3" s="1"/>
  <c r="E29" i="3"/>
  <c r="E6" i="3"/>
  <c r="G6" i="3" s="1"/>
  <c r="E7" i="3"/>
  <c r="G7" i="3" s="1"/>
  <c r="E8" i="3"/>
  <c r="G8" i="3" s="1"/>
  <c r="E22" i="3"/>
  <c r="G22" i="3" s="1"/>
  <c r="E21" i="3"/>
  <c r="G21" i="3" s="1"/>
  <c r="E20" i="3"/>
  <c r="G20" i="3" s="1"/>
  <c r="E19" i="3"/>
  <c r="G19" i="3" s="1"/>
  <c r="E18" i="3"/>
  <c r="G18" i="3" s="1"/>
  <c r="E17" i="3"/>
  <c r="G17" i="3" s="1"/>
  <c r="E16" i="3"/>
  <c r="G16" i="3" s="1"/>
  <c r="E52" i="4" l="1"/>
  <c r="G52" i="4"/>
  <c r="G43" i="4"/>
  <c r="E43" i="4"/>
  <c r="E11" i="4"/>
  <c r="G11" i="4" s="1"/>
  <c r="E32" i="3"/>
  <c r="G29" i="3"/>
  <c r="G32" i="3" s="1"/>
  <c r="E9" i="3"/>
  <c r="E23" i="3"/>
  <c r="G23" i="3" s="1"/>
  <c r="G9" i="3" l="1"/>
  <c r="G34" i="3" s="1"/>
  <c r="E34" i="3"/>
  <c r="E54" i="4"/>
  <c r="G54" i="4"/>
</calcChain>
</file>

<file path=xl/sharedStrings.xml><?xml version="1.0" encoding="utf-8"?>
<sst xmlns="http://schemas.openxmlformats.org/spreadsheetml/2006/main" count="120" uniqueCount="64">
  <si>
    <t>Ładunek do w/w staplera</t>
  </si>
  <si>
    <t>Stapler liniowy 39mm i 59mm  z poprzecznie tnącym nożem. Stała głowica zakrzywiona lub prosta.  Stapler posiadający dwie dźwignie: zamykającą i osobną dźwignię spustową. Sygnał dźwiękowy na każdym etapie użycia staplera. Zamykający na 1,5 lub 2,0 mm</t>
  </si>
  <si>
    <t>Cena jedn. Netto</t>
  </si>
  <si>
    <t>Wartość pozycji netto</t>
  </si>
  <si>
    <t>Kwota VAT</t>
  </si>
  <si>
    <t>Wartość brutto</t>
  </si>
  <si>
    <t>Nazwa handlowa    i producent</t>
  </si>
  <si>
    <t>Wartość zadania brutto :</t>
  </si>
  <si>
    <t>Lp</t>
  </si>
  <si>
    <t>Ilość sztuk</t>
  </si>
  <si>
    <t>1.</t>
  </si>
  <si>
    <t>Jednorazowy stapler liniowy z nożem 61, 81 mm (zamykający na 1,5 lub 2,0 mm), stapler wielostrzałowy z możliwością wymiany ładunków. Zabezpieczenie przed wypadaniem tkanki z pomiędzy szczęk staplera, bezpiecznik uniemożliwiający odpalenie staplera ze zużytym ładunkiem lub gdy stapler nie jest prawidłowo zamknięty. Blokada pozycji pośredniej staplera</t>
  </si>
  <si>
    <t>Razem</t>
  </si>
  <si>
    <t>L.p.</t>
  </si>
  <si>
    <t>Ilość</t>
  </si>
  <si>
    <t>Wartość netto</t>
  </si>
  <si>
    <t xml:space="preserve">Stapler liniowy, wielostrzałowy 32mm, 46mm, 60mm i 90mm automatyczny, posiadajacy dwie dźwignie - dźwignię zamykającą i osobną dźwignię spustową. Sygnał dźwiękowy na kazdym etapie użycia staplera. Wyjściowe rozwarcie szczęk staplera min. 20mm. Zamknięcie zszywek na wysokość 1,5 lub 2,0mm oraz do tkanki naczyniowej w rozmiarze 32 mm </t>
  </si>
  <si>
    <t>Zadanie nr 1</t>
  </si>
  <si>
    <t>Zadanie nr 2</t>
  </si>
  <si>
    <t>Zadanie nr 3</t>
  </si>
  <si>
    <r>
      <t xml:space="preserve">Końcówka laparoskopowa bipolarna do cięcia i koagulacji przeznaczona do trokara 5mm, zakrzywiona typu Meryland, zamykanie naczyń do 7mm, koagulacja 20mm, cięcie 18mm, rotacja 360 st. Długość 37cm z wbudowanym nożem oraz końcówka do zabiegów klasycznych zakrzywiona, zamykanie naczyń do 7mm, koagulacja 40mm, cięcie 38mm, długość 20cm, rotacja 180 stopni z wbudowanym nożem oraz końcówka tarczycowa zamykanie naczyń do 7mm, koagulacja 17mm, cięcie 15mm z wbudowanym nożem </t>
    </r>
    <r>
      <rPr>
        <b/>
        <sz val="10"/>
        <color indexed="8"/>
        <rFont val="Calibri"/>
        <family val="2"/>
        <charset val="238"/>
      </rPr>
      <t>lub</t>
    </r>
    <r>
      <rPr>
        <sz val="10"/>
        <color indexed="8"/>
        <rFont val="Calibri"/>
        <family val="2"/>
        <charset val="238"/>
      </rPr>
      <t xml:space="preserve"> Narzędzie do zabiegów laparoskopowych, końcówka zagięta typu Maryland do uszczelniania i rozdzielania naczyń oraz pęczków tkankowych w systemie zamykania naczyń do 7mm włącznie, długość 37 cm, trzon obracany o 350 stopni, uruchamianie systemu zamykania naczyń włącznikiem ręcznym lub nożnym, szczęki z wbudowanym nożem, narzędzie z wbudowanym przewodem oraz Narzędzie do zabiegów klasycznych do uszczelniania i rozdzielania naczyń oraz pęczków tkankowych w systemie zamykania naczyń do 7 mm włącznie, długość 18 cm, trzon obracany o 180 stopni, szczęki zakrzywione pod kątem 14 stopni, uruchamianie systemu zamykania naczyń włącznikiem ręcznym lub nożnym, szczęki z wbudowanym nożem , narzędzie z wbudowanym przewodem, kompatybilne z generatorem Force Triad, Ligasure oraz końcówka tarczycowa zamykanie naczyń do 7mm, koagulacja 16-19mm, cięcie 15-17mm kompatybilne z generatorem Force Triad</t>
    </r>
  </si>
  <si>
    <t>Asortyment</t>
  </si>
  <si>
    <t xml:space="preserve">Ładunek do w/w staplera o długościach 30mm, 45mm, 60mm. Ładunek 30mm zamykający na 1,0mm oraz na 1,5mm. Ładunki 45 i 60mm zamykające na 1,0 oraz 1,5 oraz 1,7 oraz 2,0mm. Kąt artykulacji ładunku 60 st w obie strony. Wszystkie ładunki kompatybilne z trokarem 12mm. </t>
  </si>
  <si>
    <t>Rękojeść staplera endoskopowego o długości 160mm lub 250mm, przeznaczona do ładunków z artykujacją 60st w obie strony</t>
  </si>
  <si>
    <t>Stapler okrężny jednorazowy o średnicy 21mm lub 25mm lub 28mm lub 31mm lub 33mm, zakrzywiony, o długości trzonu 22cm, z łamanym kowadełkiem po oddaniu strzału dla zwiększonego bezpieczeństwa podczas wyciągania staplera przez nowo utworzone zespolenie, minimalna liczba zszywek 18 szt.,  stapler ze zszywkami tytanowymi wykonanymi z drutu obustronnie spłaszczonego, przeznaczonymi do tkanki grubej (4,8mm przed zamknięciem, 2,0mm po zamknięciu). Zamawiający określi rozmiar staplera przy składaniu zamówienia. LUB ALTERNATYWNIE DO WYBORU PRZEZ ZAMAWIAJĄCEGO Jednorazowy stapler okrężny z łamanym kowadełkiem i potrójną linią zszywek. Stopniowane bransze staplera minimalizujące napięcie na linni szwu, minimalna liczba zszywek 39 szt. LUB  45szt.  Średnica staplera  28mm lub 31, zszywki o 3 różnych wysokościach przed zamknięciem: (3,0mm-3,5mm-4,0mm) i po zamknięciu: (1,25mm-1,5mm-1,75mm) LUB zszywki o 3 różnych wysokościach przed zamknięciem:  przed zamknięciem: (4,0mm-4,5mm-5,0mm) i po zamknięciu: (1,75mm-2,0mm-2,25mm). Zamawiający określi rozmiar staplera i wysokość zszywki przy składaniu zamówienia</t>
  </si>
  <si>
    <t>Jednorazowy stapler liniowy zamykająco-tnący,  stopniowany ładunek  z nożem stanowiącym część ładunku, o długości linii szwu 60mm lub 80mm, z dwoma potrójnymi rzędami tytanowych zszywek ułożonych naprzemiennie,  do tkanki średnio- grubej zszywki o wysokości  3,0 - 3,5 - 4,0  lub do tkanki bardzo  grubej 4,0 - 4,5 - 5,0 przed zamknięciem; stapler posiada ruchomą dźwignię spustową umożliwiającą odpalanie staplera na dwie strony; po odpaleniu staplera nóż chowa się w plastikową zabezpieczającą pochewkę; stapler posiada oddzielny przycisk otwierania staplera. . Rozmiar zszywek do wyboru przez zamawiającego</t>
  </si>
  <si>
    <t>2.</t>
  </si>
  <si>
    <t>3.</t>
  </si>
  <si>
    <t>Ładunek do jednorazowego staplera liniowego zamykająco- tnącego, z nożem stanowiącym część ładunku, o długości 60mm lub 80mm. Ładunek z dwoma potrójnymi rzędami tytanowych zszywek ułożonych naprzemiennie, zszywki bilateralnie spłaszczone. Wysokość zszywki otwartej 3mm, 3,5mm, 4,5mm, 5mm. Wysokość zszywki zamkniętej 1,25mm,1,5mm, 2,0mm, 2,25mm. Po odpaleniu staplera nóż chowa się w plastikową pochewkę. Rozmiar zszywek do wyboru przez zamawiającego</t>
  </si>
  <si>
    <t>Narzędzie do uszczelniania i
rozdzielania naczyń pęczków tkankowych, naczyń limfatycznych do 7mm włącznie,
długość 37cm, średnica trzonu 5 mm, z
wbudowanym nożem, z przewodem, trzon
obracany o 350 stp., zakrzywione szczęki typu
Maryland pokryte nanocząsteczkami
minimalizującymi przywieranie tkanki. Długość
uszczelniania 20,3mm, długość cięcia 18,5 mm.</t>
  </si>
  <si>
    <t>Razem:</t>
  </si>
  <si>
    <t>Zamawiajacy wymaga aby wszystkie staplery i ładunki posiadały min. 3 szt. nakalejek lepnych identyfikujących wyrób.</t>
  </si>
  <si>
    <t>Narzędzie do zabiegów klasycznych do uszczelniania
i rozdzielania naczyń oraz pęczków tkankowych w
systemie zamykania naczyń do 7mm włącznie,
długość 18 cm, trzon obracany o 180 stopni,
średnica ramienia 13,5 mm, szczęki zakrzywione
pod kątem 14 stopni. Długość uszczelniania 36 mm,
długość cięcia 34 mm pokryte nanocząsteczkami
minimalizującymi przywieranie tkanki do szczęk,
uruchamianie systemu zamykania naczyń
włącznikiem ręcznym. Pakowane po 6 szt.</t>
  </si>
  <si>
    <t xml:space="preserve">Elektroda powrotna  dla pacjentów dorosłych z klejem elektroprzewodzącym, oraz  dzielonym stykiem  szerokości 4 cm, wyposażona w system kontroli jakości styku kompatybilny z systemem REM generatora Valleylab oraz żelem zapewniającym prawidłowe przyleganie do skóry pacjenta, powierzchnia  min. 150cm2 </t>
  </si>
  <si>
    <t>Uchwyt monopolarny z przyciskami kołyskowymi  Elektroda nożowa z blokadą sześciokątną ze stali nierdzewnej,                                                                      Dren 3m</t>
  </si>
  <si>
    <t>WARUNEK: Narzędzia/wyroby  kompatybilne z posiadanym przez Zamawiajacego  generatorem FORCE TRID  T4 H42511 EX firmy COVIDIEN.</t>
  </si>
  <si>
    <t>Jednozarowy, sterylny, retrakror i protektor do ran składający się z dwóch obręczy (dolna</t>
  </si>
  <si>
    <t>dystalna do wnętrza rany oraz sztywna górna obręcz proksymalna zapewniająca</t>
  </si>
  <si>
    <t>maksymalną retrakcję) połączonych rękawem o długości 18 cm, retraktor posiadający</t>
  </si>
  <si>
    <t>pętlę ułatwiającą wyjmowanie narzędzia z mniejszych nacięć. Długość linii sięcia 2.5-6 cm</t>
  </si>
  <si>
    <t>(rozmiar S) . Opakowanie 5 szt.</t>
  </si>
  <si>
    <t>maksymalną retrakcję) połączonych rękawem o długości 18 cm. Długość linii sięcia 5-9</t>
  </si>
  <si>
    <t>cm (rozmiar M) . Opakowanie 5 szt.</t>
  </si>
  <si>
    <t>4.</t>
  </si>
  <si>
    <t>maksymalną retrakcję) połączonych rękawem o długości 25 cm. Długość linii sięcia 9-14</t>
  </si>
  <si>
    <t>cm (rozmiar L) . Opakowanie 5 szt.</t>
  </si>
  <si>
    <t>maksymalną retrakcję) połączonych rękawem o długości 34 cm. Długość linii sięcia 11-17</t>
  </si>
  <si>
    <t>cm (rozmiar XL) . Opakowanie 5 szt.</t>
  </si>
  <si>
    <t>maksymalną retrakcję) połączonych rękawem o długości 36 cm. Długość linii sięcia 17-25</t>
  </si>
  <si>
    <t>cm (rozmiar XXL) . Opakowanie 5 szt.</t>
  </si>
  <si>
    <t>5.</t>
  </si>
  <si>
    <t>maksymalną retrakcję) połączonych rękawem o długości 39 cm. Długość linii sięcia 25-32</t>
  </si>
  <si>
    <t>cm (rozmiar XXXL) . Opakowanie 3 szt.</t>
  </si>
  <si>
    <t>6.</t>
  </si>
  <si>
    <t>Wartość zadań:</t>
  </si>
  <si>
    <t>Stapler skórny z 35,25 i 15 metalowymi zszywkami, boczny wskaźnik ilości zszywek, zszywki standardowe, sterylny. Wysokość zszywki 2,8 mm, szerokość 4,8 mm * zgodnie z dopuszczeniem.</t>
  </si>
  <si>
    <t>Nazwa handlowa i producent</t>
  </si>
  <si>
    <t>Stapler skórny z 35 metalowymi zszywkami, boczny wskaźnik ilości zszywek, zszywki szerokie, sterylny. Wysokość zszywki 3,1 mm, szerokość 6,0 mm * zgodnie z dopuszczeniem.</t>
  </si>
  <si>
    <t>Urządzenie do usuwania zszywek metalowych, sterylne.</t>
  </si>
  <si>
    <t>RAZEM:</t>
  </si>
  <si>
    <t>STAPLERY</t>
  </si>
  <si>
    <t>WYROBY JEDNORAZOWEGO UŻYTKU DO ELEKTROCHIRURGII I  OPERACJI LAPAROSKOPOWYCH</t>
  </si>
  <si>
    <t>Elektroda nożowa  ze stali nierdzewnej, sterylna.  Całkowita długość: 6,2 cm ,  Długość aktywna : 2,80 cm.</t>
  </si>
  <si>
    <t>do wyboru przez zamawiającego podczas składania zamówienia. w przypadku braku posiadania przez zamawiającego kompatybilnego generatora, wymaga się udostepnienia na czas trwania umowy 1 generatora do zakontraktowanych końcówek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</si>
</sst>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0.00\ &quot;zł&quot;;[Red]\-#,##0.00\ &quot;zł&quot;"/>
    <numFmt numFmtId="44" formatCode="_-* #,##0.00\ &quot;zł&quot;_-;\-* #,##0.00\ &quot;zł&quot;_-;_-* &quot;-&quot;??\ &quot;zł&quot;_-;_-@_-"/>
    <numFmt numFmtId="164" formatCode="#,##0.00\ &quot;zł&quot;"/>
    <numFmt numFmtId="165" formatCode="[$-415]General"/>
    <numFmt numFmtId="166" formatCode="&quot; &quot;#,##0.00&quot; zł &quot;;&quot;-&quot;#,##0.00&quot; zł &quot;;&quot; -&quot;#&quot; zł &quot;;@&quot; &quot;"/>
    <numFmt numFmtId="167" formatCode="[$-415]0%"/>
  </numFmts>
  <fonts count="31">
    <font>
      <sz val="11"/>
      <color theme="1"/>
      <name val="Calibri"/>
      <family val="2"/>
      <charset val="238"/>
      <scheme val="minor"/>
    </font>
    <font>
      <b/>
      <sz val="11"/>
      <color indexed="8"/>
      <name val="Calibri"/>
      <family val="2"/>
      <charset val="238"/>
    </font>
    <font>
      <sz val="11"/>
      <color indexed="8"/>
      <name val="Calibri"/>
      <family val="2"/>
      <charset val="238"/>
    </font>
    <font>
      <sz val="12"/>
      <color indexed="8"/>
      <name val="Times New Roman"/>
      <family val="1"/>
      <charset val="238"/>
    </font>
    <font>
      <sz val="14"/>
      <color indexed="8"/>
      <name val="Times New Roman"/>
      <family val="1"/>
      <charset val="238"/>
    </font>
    <font>
      <sz val="12"/>
      <name val="Arial"/>
      <family val="2"/>
    </font>
    <font>
      <sz val="10"/>
      <name val="Arial"/>
      <family val="2"/>
    </font>
    <font>
      <b/>
      <sz val="10"/>
      <color indexed="8"/>
      <name val="Arial"/>
      <family val="2"/>
      <charset val="238"/>
    </font>
    <font>
      <b/>
      <sz val="10"/>
      <color indexed="8"/>
      <name val="Times New Roman"/>
      <family val="1"/>
      <charset val="238"/>
    </font>
    <font>
      <b/>
      <sz val="10"/>
      <color indexed="8"/>
      <name val="Calibri"/>
      <family val="2"/>
      <charset val="238"/>
    </font>
    <font>
      <sz val="10"/>
      <color indexed="8"/>
      <name val="Calibri"/>
      <family val="2"/>
      <charset val="238"/>
    </font>
    <font>
      <b/>
      <sz val="11"/>
      <color rgb="FF000000"/>
      <name val="Arial"/>
      <family val="2"/>
      <charset val="238"/>
    </font>
    <font>
      <sz val="11"/>
      <color rgb="FF000000"/>
      <name val="Arial"/>
      <family val="2"/>
      <charset val="238"/>
    </font>
    <font>
      <sz val="10"/>
      <color theme="1"/>
      <name val="Calibri"/>
      <family val="2"/>
      <charset val="238"/>
      <scheme val="minor"/>
    </font>
    <font>
      <b/>
      <sz val="11"/>
      <color theme="1"/>
      <name val="Calibri"/>
      <family val="2"/>
      <charset val="238"/>
      <scheme val="minor"/>
    </font>
    <font>
      <sz val="10"/>
      <color indexed="8"/>
      <name val="Calibri"/>
      <family val="2"/>
      <charset val="238"/>
      <scheme val="minor"/>
    </font>
    <font>
      <b/>
      <sz val="10"/>
      <color rgb="FF000000"/>
      <name val="Arial"/>
      <family val="2"/>
      <charset val="238"/>
    </font>
    <font>
      <b/>
      <sz val="12"/>
      <name val="Calibri"/>
      <family val="2"/>
      <charset val="238"/>
      <scheme val="minor"/>
    </font>
    <font>
      <sz val="11"/>
      <color theme="1"/>
      <name val="Calibri"/>
      <family val="2"/>
      <charset val="238"/>
      <scheme val="minor"/>
    </font>
    <font>
      <sz val="11"/>
      <name val="Calibri"/>
      <family val="2"/>
      <charset val="238"/>
      <scheme val="minor"/>
    </font>
    <font>
      <sz val="10"/>
      <color theme="1"/>
      <name val="Arial"/>
      <family val="2"/>
      <charset val="238"/>
    </font>
    <font>
      <sz val="10"/>
      <color theme="1"/>
      <name val="Arial CE"/>
      <charset val="238"/>
    </font>
    <font>
      <sz val="10"/>
      <color theme="1"/>
      <name val="Arial1"/>
      <charset val="238"/>
    </font>
    <font>
      <sz val="10"/>
      <color theme="1"/>
      <name val="Arial CE1"/>
      <charset val="238"/>
    </font>
    <font>
      <sz val="11"/>
      <color theme="1"/>
      <name val="Calibri"/>
      <family val="2"/>
      <charset val="238"/>
    </font>
    <font>
      <sz val="10"/>
      <color theme="1"/>
      <name val="Calibri"/>
      <family val="2"/>
      <charset val="238"/>
    </font>
    <font>
      <b/>
      <sz val="10"/>
      <color theme="1"/>
      <name val="Effra"/>
      <charset val="238"/>
    </font>
    <font>
      <sz val="11"/>
      <color theme="1"/>
      <name val="Arial"/>
      <family val="2"/>
      <charset val="238"/>
    </font>
    <font>
      <b/>
      <sz val="10"/>
      <color theme="1"/>
      <name val="Calibri"/>
      <family val="2"/>
      <charset val="238"/>
      <scheme val="minor"/>
    </font>
    <font>
      <b/>
      <sz val="12"/>
      <name val="Arial"/>
      <family val="2"/>
      <charset val="238"/>
    </font>
    <font>
      <b/>
      <sz val="10"/>
      <color theme="1"/>
      <name val="Arial1"/>
      <charset val="238"/>
    </font>
  </fonts>
  <fills count="8">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indexed="9"/>
        <bgColor indexed="64"/>
      </patternFill>
    </fill>
    <fill>
      <patternFill patternType="solid">
        <fgColor rgb="FFFFFFFF"/>
        <bgColor rgb="FFFFFFFF"/>
      </patternFill>
    </fill>
    <fill>
      <patternFill patternType="solid">
        <fgColor theme="0" tint="-0.34998626667073579"/>
        <bgColor indexed="64"/>
      </patternFill>
    </fill>
    <fill>
      <patternFill patternType="solid">
        <fgColor rgb="FFFFC000"/>
        <bgColor rgb="FFDCE6F2"/>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rgb="FF00000A"/>
      </left>
      <right style="thin">
        <color rgb="FF00000A"/>
      </right>
      <top style="thin">
        <color rgb="FF00000A"/>
      </top>
      <bottom/>
      <diagonal/>
    </border>
    <border>
      <left style="thin">
        <color rgb="FF00000A"/>
      </left>
      <right style="thin">
        <color rgb="FF00000A"/>
      </right>
      <top/>
      <bottom style="thin">
        <color rgb="FF00000A"/>
      </bottom>
      <diagonal/>
    </border>
    <border>
      <left style="thin">
        <color rgb="FF00000A"/>
      </left>
      <right style="thin">
        <color rgb="FF00000A"/>
      </right>
      <top/>
      <bottom/>
      <diagonal/>
    </border>
    <border>
      <left style="thin">
        <color rgb="FF00000A"/>
      </left>
      <right/>
      <top style="thin">
        <color rgb="FF00000A"/>
      </top>
      <bottom/>
      <diagonal/>
    </border>
    <border>
      <left style="thin">
        <color rgb="FF00000A"/>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indexed="64"/>
      </left>
      <right style="thin">
        <color indexed="64"/>
      </right>
      <top/>
      <bottom style="medium">
        <color indexed="64"/>
      </bottom>
      <diagonal/>
    </border>
  </borders>
  <cellStyleXfs count="7">
    <xf numFmtId="0" fontId="0" fillId="0" borderId="0"/>
    <xf numFmtId="0" fontId="2" fillId="0" borderId="0"/>
    <xf numFmtId="44" fontId="18" fillId="0" borderId="0" applyFont="0" applyFill="0" applyBorder="0" applyAlignment="0" applyProtection="0"/>
    <xf numFmtId="165" fontId="20" fillId="0" borderId="0"/>
    <xf numFmtId="165" fontId="22" fillId="0" borderId="0"/>
    <xf numFmtId="166" fontId="22" fillId="0" borderId="0"/>
    <xf numFmtId="167" fontId="22" fillId="0" borderId="0"/>
  </cellStyleXfs>
  <cellXfs count="145">
    <xf numFmtId="0" fontId="0" fillId="0" borderId="0" xfId="0"/>
    <xf numFmtId="0" fontId="0" fillId="0" borderId="1" xfId="0" applyBorder="1"/>
    <xf numFmtId="0" fontId="1" fillId="0" borderId="0" xfId="0" applyFont="1"/>
    <xf numFmtId="2" fontId="0" fillId="0" borderId="0" xfId="0" applyNumberFormat="1"/>
    <xf numFmtId="0" fontId="7" fillId="2" borderId="1" xfId="0" applyFont="1" applyFill="1" applyBorder="1" applyAlignment="1">
      <alignment horizontal="center" vertical="center" wrapText="1"/>
    </xf>
    <xf numFmtId="0" fontId="7" fillId="2" borderId="1" xfId="0" applyFont="1" applyFill="1" applyBorder="1" applyAlignment="1">
      <alignment vertical="center" wrapText="1"/>
    </xf>
    <xf numFmtId="0" fontId="3" fillId="2" borderId="1" xfId="0" applyFont="1" applyFill="1" applyBorder="1" applyAlignment="1">
      <alignment vertical="top" wrapText="1"/>
    </xf>
    <xf numFmtId="0" fontId="4" fillId="2" borderId="1" xfId="0" applyFont="1" applyFill="1" applyBorder="1" applyAlignment="1">
      <alignment horizontal="center" vertical="center" wrapText="1"/>
    </xf>
    <xf numFmtId="0" fontId="8" fillId="0" borderId="0" xfId="0" applyFont="1" applyAlignment="1">
      <alignment horizontal="justify" vertical="center" wrapText="1"/>
    </xf>
    <xf numFmtId="0" fontId="1" fillId="0" borderId="1" xfId="0" applyFont="1" applyBorder="1" applyAlignment="1">
      <alignment horizontal="center"/>
    </xf>
    <xf numFmtId="0" fontId="13" fillId="2" borderId="1" xfId="0" applyFont="1" applyFill="1" applyBorder="1"/>
    <xf numFmtId="0" fontId="13" fillId="2" borderId="3" xfId="0" applyFont="1" applyFill="1" applyBorder="1"/>
    <xf numFmtId="164" fontId="13" fillId="2" borderId="3" xfId="0" applyNumberFormat="1" applyFont="1" applyFill="1" applyBorder="1" applyAlignment="1">
      <alignment horizontal="center"/>
    </xf>
    <xf numFmtId="0" fontId="13" fillId="0" borderId="9" xfId="0" applyFont="1" applyBorder="1" applyAlignment="1">
      <alignment horizontal="center" vertical="center" wrapText="1"/>
    </xf>
    <xf numFmtId="0" fontId="15" fillId="0" borderId="1" xfId="0" applyFont="1" applyBorder="1" applyAlignment="1">
      <alignment vertical="center" wrapText="1"/>
    </xf>
    <xf numFmtId="0" fontId="15" fillId="0" borderId="1" xfId="0" applyFont="1" applyBorder="1" applyAlignment="1">
      <alignment horizontal="center" vertical="center" wrapText="1"/>
    </xf>
    <xf numFmtId="0" fontId="13" fillId="0" borderId="10" xfId="0" applyFont="1" applyBorder="1" applyAlignment="1">
      <alignment horizontal="center" vertical="center" wrapText="1"/>
    </xf>
    <xf numFmtId="0" fontId="7" fillId="2" borderId="3" xfId="0" applyFont="1" applyFill="1" applyBorder="1" applyAlignment="1">
      <alignment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1" fillId="3" borderId="2" xfId="0" applyFont="1" applyFill="1" applyBorder="1"/>
    <xf numFmtId="0" fontId="14" fillId="3" borderId="5" xfId="0" applyFont="1" applyFill="1" applyBorder="1" applyAlignment="1">
      <alignment horizontal="center"/>
    </xf>
    <xf numFmtId="0" fontId="0" fillId="3" borderId="5" xfId="0" applyFill="1" applyBorder="1"/>
    <xf numFmtId="0" fontId="0" fillId="3" borderId="6" xfId="0" applyFill="1" applyBorder="1"/>
    <xf numFmtId="0" fontId="16" fillId="2" borderId="10" xfId="0" applyFont="1" applyFill="1" applyBorder="1" applyAlignment="1">
      <alignment vertical="center" wrapText="1"/>
    </xf>
    <xf numFmtId="0" fontId="16" fillId="2" borderId="10"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7" fillId="2" borderId="7" xfId="0" applyFont="1" applyFill="1" applyBorder="1" applyAlignment="1">
      <alignment vertical="center" wrapText="1"/>
    </xf>
    <xf numFmtId="164" fontId="0" fillId="0" borderId="1" xfId="0" applyNumberFormat="1" applyBorder="1"/>
    <xf numFmtId="44" fontId="19" fillId="4" borderId="1" xfId="2" applyFont="1" applyFill="1" applyBorder="1" applyAlignment="1">
      <alignment horizontal="center" vertical="center"/>
    </xf>
    <xf numFmtId="44" fontId="19" fillId="0" borderId="1" xfId="2" applyFont="1" applyBorder="1" applyAlignment="1">
      <alignment horizontal="center" vertical="center"/>
    </xf>
    <xf numFmtId="0" fontId="3" fillId="0" borderId="1" xfId="0" applyFont="1" applyBorder="1" applyAlignment="1">
      <alignment vertical="top" wrapText="1"/>
    </xf>
    <xf numFmtId="164" fontId="3"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3" fillId="2" borderId="3" xfId="0" applyFont="1" applyFill="1" applyBorder="1" applyAlignment="1">
      <alignment vertical="top" wrapText="1"/>
    </xf>
    <xf numFmtId="0" fontId="4" fillId="0" borderId="6" xfId="0" applyFont="1" applyBorder="1" applyAlignment="1">
      <alignment horizontal="center" vertical="center" wrapText="1"/>
    </xf>
    <xf numFmtId="165" fontId="21" fillId="0" borderId="15" xfId="4" applyFont="1" applyBorder="1" applyAlignment="1">
      <alignment vertical="top" wrapText="1"/>
    </xf>
    <xf numFmtId="0" fontId="3" fillId="0" borderId="1" xfId="0" applyFont="1" applyBorder="1" applyAlignment="1">
      <alignment horizontal="center" vertical="top" wrapText="1"/>
    </xf>
    <xf numFmtId="0" fontId="0" fillId="0" borderId="1" xfId="0" applyBorder="1" applyAlignment="1">
      <alignment vertical="center"/>
    </xf>
    <xf numFmtId="0" fontId="3" fillId="0" borderId="1" xfId="0" applyFont="1" applyBorder="1" applyAlignment="1">
      <alignment horizontal="right" vertical="top" wrapText="1"/>
    </xf>
    <xf numFmtId="0" fontId="0" fillId="0" borderId="1" xfId="0" applyBorder="1" applyAlignment="1">
      <alignment horizontal="right" vertical="top"/>
    </xf>
    <xf numFmtId="165" fontId="23" fillId="0" borderId="15" xfId="4" applyFont="1" applyBorder="1" applyAlignment="1">
      <alignment vertical="top" wrapText="1"/>
    </xf>
    <xf numFmtId="165" fontId="24" fillId="5" borderId="15" xfId="4" applyFont="1" applyFill="1" applyBorder="1" applyAlignment="1">
      <alignment horizontal="center" vertical="center" wrapText="1"/>
    </xf>
    <xf numFmtId="166" fontId="25" fillId="5" borderId="15" xfId="5" applyFont="1" applyFill="1" applyBorder="1" applyAlignment="1">
      <alignment horizontal="center" vertical="center" wrapText="1"/>
    </xf>
    <xf numFmtId="166" fontId="24" fillId="5" borderId="15" xfId="5" applyFont="1" applyFill="1" applyBorder="1" applyAlignment="1">
      <alignment horizontal="center" vertical="center" wrapText="1"/>
    </xf>
    <xf numFmtId="167" fontId="24" fillId="5" borderId="15" xfId="6" applyFont="1" applyFill="1" applyBorder="1" applyAlignment="1">
      <alignment horizontal="center" vertical="center" wrapText="1"/>
    </xf>
    <xf numFmtId="165" fontId="21" fillId="5" borderId="16" xfId="3" applyFont="1" applyFill="1" applyBorder="1" applyAlignment="1">
      <alignment horizontal="left" vertical="top" wrapText="1"/>
    </xf>
    <xf numFmtId="165" fontId="21" fillId="0" borderId="1" xfId="3" applyFont="1" applyBorder="1" applyAlignment="1">
      <alignment horizontal="left" vertical="center" wrapText="1"/>
    </xf>
    <xf numFmtId="164" fontId="0" fillId="0" borderId="1" xfId="0" applyNumberFormat="1" applyBorder="1" applyAlignment="1">
      <alignment vertical="center"/>
    </xf>
    <xf numFmtId="2" fontId="0" fillId="0" borderId="1" xfId="0" applyNumberFormat="1" applyBorder="1" applyAlignment="1">
      <alignment vertical="center"/>
    </xf>
    <xf numFmtId="165" fontId="0" fillId="0" borderId="14" xfId="3" applyFont="1" applyBorder="1" applyAlignment="1">
      <alignment horizontal="left" vertical="center" wrapText="1"/>
    </xf>
    <xf numFmtId="165" fontId="24" fillId="0" borderId="14" xfId="3" applyFont="1" applyBorder="1" applyAlignment="1">
      <alignment horizontal="left" vertical="top" wrapText="1"/>
    </xf>
    <xf numFmtId="164" fontId="14" fillId="2" borderId="3" xfId="0" applyNumberFormat="1" applyFont="1" applyFill="1" applyBorder="1"/>
    <xf numFmtId="0" fontId="14" fillId="2" borderId="1" xfId="0" applyFont="1" applyFill="1" applyBorder="1" applyAlignment="1">
      <alignment horizontal="center"/>
    </xf>
    <xf numFmtId="0" fontId="16" fillId="2" borderId="11" xfId="0" applyFont="1" applyFill="1" applyBorder="1" applyAlignment="1">
      <alignment vertical="center" wrapText="1"/>
    </xf>
    <xf numFmtId="0" fontId="27" fillId="0" borderId="8" xfId="0" applyFont="1" applyBorder="1" applyAlignment="1">
      <alignment wrapText="1"/>
    </xf>
    <xf numFmtId="0" fontId="27" fillId="0" borderId="7" xfId="0" applyFont="1" applyBorder="1" applyAlignment="1">
      <alignment wrapText="1"/>
    </xf>
    <xf numFmtId="0" fontId="27" fillId="0" borderId="3" xfId="0" applyFont="1" applyBorder="1" applyAlignment="1">
      <alignment wrapText="1"/>
    </xf>
    <xf numFmtId="0" fontId="27" fillId="0" borderId="8" xfId="0" applyFont="1" applyBorder="1" applyAlignment="1">
      <alignment vertical="top" wrapText="1"/>
    </xf>
    <xf numFmtId="0" fontId="27" fillId="0" borderId="7" xfId="0" applyFont="1" applyBorder="1" applyAlignment="1">
      <alignment vertical="top" wrapText="1"/>
    </xf>
    <xf numFmtId="0" fontId="27" fillId="0" borderId="3" xfId="0" applyFont="1" applyBorder="1" applyAlignment="1">
      <alignment vertical="top" wrapText="1"/>
    </xf>
    <xf numFmtId="164" fontId="28" fillId="2" borderId="3" xfId="0" applyNumberFormat="1" applyFont="1" applyFill="1" applyBorder="1" applyAlignment="1">
      <alignment horizontal="center"/>
    </xf>
    <xf numFmtId="0" fontId="0" fillId="0" borderId="8" xfId="0" applyBorder="1" applyAlignment="1">
      <alignment horizontal="right" vertical="top"/>
    </xf>
    <xf numFmtId="0" fontId="0" fillId="0" borderId="1" xfId="0" applyBorder="1" applyAlignment="1">
      <alignment horizontal="center" vertical="center" wrapText="1"/>
    </xf>
    <xf numFmtId="0" fontId="7" fillId="2" borderId="7" xfId="0" applyFont="1" applyFill="1" applyBorder="1" applyAlignment="1">
      <alignment horizontal="center" wrapText="1"/>
    </xf>
    <xf numFmtId="165" fontId="0" fillId="0" borderId="21" xfId="3" applyFont="1" applyBorder="1" applyAlignment="1">
      <alignment horizontal="left" vertical="center" wrapText="1"/>
    </xf>
    <xf numFmtId="165" fontId="24" fillId="5" borderId="22" xfId="4" applyFont="1" applyFill="1" applyBorder="1" applyAlignment="1">
      <alignment horizontal="center" vertical="center" wrapText="1"/>
    </xf>
    <xf numFmtId="166" fontId="25" fillId="5" borderId="22" xfId="5" applyFont="1" applyFill="1" applyBorder="1" applyAlignment="1">
      <alignment horizontal="center" vertical="center" wrapText="1"/>
    </xf>
    <xf numFmtId="166" fontId="24" fillId="5" borderId="22" xfId="5" applyFont="1" applyFill="1" applyBorder="1" applyAlignment="1">
      <alignment horizontal="center" vertical="center" wrapText="1"/>
    </xf>
    <xf numFmtId="167" fontId="24" fillId="5" borderId="22" xfId="6" applyFont="1" applyFill="1" applyBorder="1" applyAlignment="1">
      <alignment horizontal="center" vertical="center" wrapText="1"/>
    </xf>
    <xf numFmtId="0" fontId="0" fillId="0" borderId="8" xfId="0" applyBorder="1" applyAlignment="1">
      <alignment wrapText="1"/>
    </xf>
    <xf numFmtId="0" fontId="14" fillId="2" borderId="23" xfId="0" applyFont="1" applyFill="1" applyBorder="1"/>
    <xf numFmtId="0" fontId="14" fillId="2" borderId="19" xfId="0" applyFont="1" applyFill="1" applyBorder="1"/>
    <xf numFmtId="166" fontId="14" fillId="2" borderId="19" xfId="0" applyNumberFormat="1" applyFont="1" applyFill="1" applyBorder="1"/>
    <xf numFmtId="0" fontId="14" fillId="2" borderId="20" xfId="0" applyFont="1" applyFill="1" applyBorder="1"/>
    <xf numFmtId="0" fontId="1" fillId="0" borderId="8" xfId="0" applyFont="1" applyBorder="1" applyAlignment="1">
      <alignment horizontal="center"/>
    </xf>
    <xf numFmtId="0" fontId="15" fillId="0" borderId="8" xfId="0" applyFont="1" applyBorder="1" applyAlignment="1">
      <alignment vertical="center" wrapText="1"/>
    </xf>
    <xf numFmtId="0" fontId="0" fillId="0" borderId="8" xfId="0" applyBorder="1" applyAlignment="1">
      <alignment vertical="center"/>
    </xf>
    <xf numFmtId="2" fontId="0" fillId="0" borderId="8" xfId="0" applyNumberFormat="1" applyBorder="1" applyAlignment="1">
      <alignment vertical="center"/>
    </xf>
    <xf numFmtId="44" fontId="19" fillId="4" borderId="8" xfId="2" applyFont="1" applyFill="1" applyBorder="1" applyAlignment="1">
      <alignment horizontal="center" vertical="center"/>
    </xf>
    <xf numFmtId="44" fontId="19" fillId="0" borderId="8" xfId="2" applyFont="1" applyBorder="1" applyAlignment="1">
      <alignment horizontal="center" vertical="center"/>
    </xf>
    <xf numFmtId="0" fontId="0" fillId="0" borderId="8" xfId="0" applyBorder="1"/>
    <xf numFmtId="0" fontId="1" fillId="2" borderId="17" xfId="0" applyFont="1" applyFill="1" applyBorder="1"/>
    <xf numFmtId="0" fontId="8" fillId="2" borderId="18" xfId="0" applyFont="1" applyFill="1" applyBorder="1" applyAlignment="1">
      <alignment horizontal="justify" vertical="center" wrapText="1"/>
    </xf>
    <xf numFmtId="0" fontId="0" fillId="2" borderId="18" xfId="0" applyFill="1" applyBorder="1"/>
    <xf numFmtId="2" fontId="0" fillId="2" borderId="18" xfId="0" applyNumberFormat="1" applyFill="1" applyBorder="1"/>
    <xf numFmtId="164" fontId="14" fillId="2" borderId="19" xfId="0" applyNumberFormat="1" applyFont="1" applyFill="1" applyBorder="1"/>
    <xf numFmtId="0" fontId="0" fillId="2" borderId="24" xfId="0" applyFill="1" applyBorder="1"/>
    <xf numFmtId="0" fontId="0" fillId="2" borderId="17" xfId="0" applyFill="1" applyBorder="1"/>
    <xf numFmtId="49" fontId="5" fillId="2" borderId="17" xfId="0" applyNumberFormat="1" applyFont="1" applyFill="1" applyBorder="1" applyAlignment="1">
      <alignment horizontal="left"/>
    </xf>
    <xf numFmtId="44" fontId="14" fillId="2" borderId="19" xfId="0" applyNumberFormat="1" applyFont="1" applyFill="1" applyBorder="1"/>
    <xf numFmtId="164" fontId="14" fillId="6" borderId="19" xfId="0" applyNumberFormat="1" applyFont="1" applyFill="1" applyBorder="1" applyAlignment="1">
      <alignment vertical="center"/>
    </xf>
    <xf numFmtId="49" fontId="29" fillId="6" borderId="17" xfId="0" applyNumberFormat="1" applyFont="1" applyFill="1" applyBorder="1" applyAlignment="1">
      <alignment horizontal="left" vertical="center"/>
    </xf>
    <xf numFmtId="0" fontId="8" fillId="6" borderId="18" xfId="0" applyFont="1" applyFill="1" applyBorder="1" applyAlignment="1">
      <alignment horizontal="justify" vertical="center" wrapText="1"/>
    </xf>
    <xf numFmtId="0" fontId="14" fillId="6" borderId="18" xfId="0" applyFont="1" applyFill="1" applyBorder="1" applyAlignment="1">
      <alignment vertical="center"/>
    </xf>
    <xf numFmtId="0" fontId="14" fillId="6" borderId="19" xfId="0" applyFont="1" applyFill="1" applyBorder="1" applyAlignment="1">
      <alignment vertical="center"/>
    </xf>
    <xf numFmtId="0" fontId="14" fillId="6" borderId="20" xfId="0" applyFont="1" applyFill="1" applyBorder="1" applyAlignment="1">
      <alignment vertical="center"/>
    </xf>
    <xf numFmtId="0" fontId="0" fillId="0" borderId="3" xfId="0" applyBorder="1" applyAlignment="1">
      <alignment horizontal="center" vertical="center" wrapText="1"/>
    </xf>
    <xf numFmtId="0" fontId="0" fillId="0" borderId="8" xfId="0" applyBorder="1" applyAlignment="1">
      <alignment horizontal="center" vertical="center"/>
    </xf>
    <xf numFmtId="0" fontId="22" fillId="0" borderId="0" xfId="0" applyFont="1"/>
    <xf numFmtId="165" fontId="24" fillId="0" borderId="14" xfId="3" applyFont="1" applyBorder="1" applyAlignment="1">
      <alignment horizontal="left" wrapText="1"/>
    </xf>
    <xf numFmtId="165" fontId="24" fillId="0" borderId="21" xfId="3" applyFont="1" applyBorder="1" applyAlignment="1">
      <alignment horizontal="left" wrapText="1"/>
    </xf>
    <xf numFmtId="0" fontId="0" fillId="0" borderId="1" xfId="0" applyBorder="1" applyAlignment="1">
      <alignment horizontal="center" vertical="center"/>
    </xf>
    <xf numFmtId="0" fontId="0" fillId="0" borderId="1" xfId="0" applyBorder="1" applyAlignment="1">
      <alignment horizontal="center" vertical="top"/>
    </xf>
    <xf numFmtId="164" fontId="0" fillId="0" borderId="0" xfId="0" applyNumberFormat="1"/>
    <xf numFmtId="0" fontId="30" fillId="0" borderId="0" xfId="0" applyFont="1" applyAlignment="1">
      <alignment horizontal="center"/>
    </xf>
    <xf numFmtId="49" fontId="6" fillId="0" borderId="0" xfId="0" applyNumberFormat="1" applyFont="1" applyAlignment="1">
      <alignment horizontal="center" wrapText="1"/>
    </xf>
    <xf numFmtId="0" fontId="13" fillId="0" borderId="0" xfId="0" applyFont="1"/>
    <xf numFmtId="164" fontId="28" fillId="0" borderId="0" xfId="0" applyNumberFormat="1" applyFont="1" applyAlignment="1">
      <alignment horizontal="center"/>
    </xf>
    <xf numFmtId="164" fontId="13" fillId="0" borderId="0" xfId="0" applyNumberFormat="1" applyFont="1" applyAlignment="1">
      <alignment horizontal="center"/>
    </xf>
    <xf numFmtId="0" fontId="17" fillId="3" borderId="2" xfId="1" applyFont="1" applyFill="1" applyBorder="1" applyAlignment="1" applyProtection="1">
      <alignment horizontal="center"/>
      <protection locked="0"/>
    </xf>
    <xf numFmtId="0" fontId="17" fillId="3" borderId="5" xfId="1" applyFont="1" applyFill="1" applyBorder="1" applyAlignment="1" applyProtection="1">
      <alignment horizontal="center"/>
      <protection locked="0"/>
    </xf>
    <xf numFmtId="0" fontId="17" fillId="3" borderId="5" xfId="1" applyFont="1" applyFill="1" applyBorder="1" applyAlignment="1" applyProtection="1">
      <alignment horizontal="left"/>
      <protection locked="0"/>
    </xf>
    <xf numFmtId="0" fontId="17" fillId="3" borderId="6" xfId="1" applyFont="1" applyFill="1" applyBorder="1" applyAlignment="1" applyProtection="1">
      <alignment horizontal="left"/>
      <protection locked="0"/>
    </xf>
    <xf numFmtId="0" fontId="14" fillId="0" borderId="0" xfId="0" applyFont="1" applyAlignment="1">
      <alignment horizontal="center" vertical="center"/>
    </xf>
    <xf numFmtId="165" fontId="26" fillId="7" borderId="25" xfId="4" applyFont="1" applyFill="1" applyBorder="1" applyAlignment="1">
      <alignment horizontal="right" wrapText="1"/>
    </xf>
    <xf numFmtId="0" fontId="22" fillId="0" borderId="0" xfId="0" applyFont="1"/>
    <xf numFmtId="0" fontId="0" fillId="0" borderId="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8" fontId="0" fillId="0" borderId="8" xfId="0" applyNumberFormat="1" applyBorder="1" applyAlignment="1">
      <alignment horizontal="center" vertical="center" wrapText="1"/>
    </xf>
    <xf numFmtId="8" fontId="0" fillId="0" borderId="8" xfId="0" applyNumberFormat="1" applyBorder="1" applyAlignment="1">
      <alignment horizontal="center" vertical="center"/>
    </xf>
    <xf numFmtId="0" fontId="0" fillId="0" borderId="7" xfId="0" applyBorder="1" applyAlignment="1">
      <alignment horizontal="center" vertical="center"/>
    </xf>
    <xf numFmtId="0" fontId="0" fillId="0" borderId="3" xfId="0" applyBorder="1" applyAlignment="1">
      <alignment horizontal="center" vertical="center"/>
    </xf>
    <xf numFmtId="0" fontId="2" fillId="0" borderId="8" xfId="0" applyFont="1" applyBorder="1" applyAlignment="1">
      <alignment horizontal="right" vertical="top"/>
    </xf>
    <xf numFmtId="0" fontId="2" fillId="0" borderId="7" xfId="0" applyFont="1" applyBorder="1" applyAlignment="1">
      <alignment horizontal="right" vertical="top"/>
    </xf>
    <xf numFmtId="0" fontId="2" fillId="0" borderId="3" xfId="0" applyFont="1" applyBorder="1" applyAlignment="1">
      <alignment horizontal="right" vertical="top"/>
    </xf>
    <xf numFmtId="0" fontId="0" fillId="0" borderId="8" xfId="0" applyBorder="1" applyAlignment="1">
      <alignment horizontal="right" vertical="top"/>
    </xf>
    <xf numFmtId="0" fontId="0" fillId="0" borderId="7" xfId="0" applyBorder="1" applyAlignment="1">
      <alignment horizontal="right" vertical="top"/>
    </xf>
    <xf numFmtId="0" fontId="0" fillId="0" borderId="3" xfId="0" applyBorder="1" applyAlignment="1">
      <alignment horizontal="right" vertical="top"/>
    </xf>
    <xf numFmtId="49" fontId="6" fillId="2" borderId="2" xfId="0" applyNumberFormat="1" applyFont="1" applyFill="1" applyBorder="1" applyAlignment="1">
      <alignment horizontal="center" wrapText="1"/>
    </xf>
    <xf numFmtId="49" fontId="6" fillId="2" borderId="6" xfId="0" applyNumberFormat="1" applyFont="1" applyFill="1" applyBorder="1" applyAlignment="1">
      <alignment horizontal="center" wrapText="1"/>
    </xf>
    <xf numFmtId="0" fontId="0" fillId="0" borderId="8" xfId="0" applyBorder="1" applyAlignment="1">
      <alignment horizontal="center" vertical="center"/>
    </xf>
    <xf numFmtId="0" fontId="30" fillId="0" borderId="0" xfId="0" applyFont="1" applyAlignment="1">
      <alignment horizontal="center"/>
    </xf>
    <xf numFmtId="0" fontId="13" fillId="0" borderId="8" xfId="0" applyFont="1" applyBorder="1" applyAlignment="1">
      <alignment vertical="center" wrapText="1"/>
    </xf>
    <xf numFmtId="0" fontId="0" fillId="0" borderId="7" xfId="0" applyBorder="1" applyAlignment="1">
      <alignment vertical="center" wrapText="1"/>
    </xf>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8" fontId="12" fillId="0" borderId="1" xfId="0" applyNumberFormat="1" applyFont="1" applyBorder="1" applyAlignment="1">
      <alignment horizontal="center" vertical="center" wrapText="1"/>
    </xf>
    <xf numFmtId="0" fontId="11" fillId="0" borderId="9" xfId="0" applyFont="1" applyBorder="1" applyAlignment="1">
      <alignment horizontal="center" vertical="center" wrapText="1"/>
    </xf>
    <xf numFmtId="0" fontId="11" fillId="0" borderId="11" xfId="0" applyFont="1" applyBorder="1" applyAlignment="1">
      <alignment horizontal="center" vertical="center" wrapText="1"/>
    </xf>
    <xf numFmtId="44" fontId="19" fillId="4" borderId="8" xfId="2" applyFont="1" applyFill="1" applyBorder="1" applyAlignment="1">
      <alignment horizontal="center" vertical="center"/>
    </xf>
    <xf numFmtId="44" fontId="19" fillId="4" borderId="26" xfId="2" applyFont="1" applyFill="1" applyBorder="1" applyAlignment="1">
      <alignment horizontal="center" vertical="center"/>
    </xf>
    <xf numFmtId="44" fontId="19" fillId="0" borderId="8" xfId="2" applyFont="1" applyBorder="1" applyAlignment="1">
      <alignment horizontal="center" vertical="center"/>
    </xf>
    <xf numFmtId="44" fontId="19" fillId="0" borderId="26" xfId="2" applyFont="1" applyBorder="1" applyAlignment="1">
      <alignment horizontal="center" vertical="center"/>
    </xf>
  </cellXfs>
  <cellStyles count="7">
    <cellStyle name="Excel Built-in Currency" xfId="5" xr:uid="{00000000-0005-0000-0000-000000000000}"/>
    <cellStyle name="Excel Built-in Normal" xfId="4" xr:uid="{00000000-0005-0000-0000-000001000000}"/>
    <cellStyle name="Excel Built-in Percent" xfId="6" xr:uid="{00000000-0005-0000-0000-000002000000}"/>
    <cellStyle name="Normalny" xfId="0" builtinId="0"/>
    <cellStyle name="Normalny 2" xfId="1" xr:uid="{00000000-0005-0000-0000-000004000000}"/>
    <cellStyle name="Normalny_Arkusz1" xfId="3" xr:uid="{00000000-0005-0000-0000-000005000000}"/>
    <cellStyle name="Walutowy"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H36"/>
  <sheetViews>
    <sheetView topLeftCell="A25" workbookViewId="0">
      <selection activeCell="H6" sqref="H6"/>
    </sheetView>
  </sheetViews>
  <sheetFormatPr defaultRowHeight="15"/>
  <cols>
    <col min="2" max="2" width="45.28515625" customWidth="1"/>
    <col min="4" max="4" width="13" customWidth="1"/>
    <col min="5" max="5" width="16.85546875" customWidth="1"/>
    <col min="6" max="6" width="10.28515625" customWidth="1"/>
    <col min="7" max="7" width="13.42578125" customWidth="1"/>
    <col min="8" max="8" width="20" customWidth="1"/>
  </cols>
  <sheetData>
    <row r="2" spans="1:8">
      <c r="B2" s="114" t="s">
        <v>60</v>
      </c>
      <c r="C2" s="114"/>
      <c r="D2" s="114"/>
      <c r="E2" s="114"/>
      <c r="F2" s="114"/>
      <c r="G2" s="114"/>
      <c r="H2" s="114"/>
    </row>
    <row r="4" spans="1:8" ht="15.75">
      <c r="A4" s="110" t="s">
        <v>17</v>
      </c>
      <c r="B4" s="111"/>
      <c r="C4" s="111"/>
      <c r="D4" s="111"/>
      <c r="E4" s="112"/>
      <c r="F4" s="112"/>
      <c r="G4" s="112"/>
      <c r="H4" s="113"/>
    </row>
    <row r="5" spans="1:8" ht="25.5">
      <c r="A5" s="17" t="s">
        <v>8</v>
      </c>
      <c r="B5" s="18" t="s">
        <v>21</v>
      </c>
      <c r="C5" s="18" t="s">
        <v>9</v>
      </c>
      <c r="D5" s="18" t="s">
        <v>2</v>
      </c>
      <c r="E5" s="18" t="s">
        <v>3</v>
      </c>
      <c r="F5" s="18" t="s">
        <v>4</v>
      </c>
      <c r="G5" s="18" t="s">
        <v>5</v>
      </c>
      <c r="H5" s="19" t="s">
        <v>6</v>
      </c>
    </row>
    <row r="6" spans="1:8" ht="320.25" customHeight="1">
      <c r="A6" s="37" t="s">
        <v>10</v>
      </c>
      <c r="B6" s="47" t="s">
        <v>24</v>
      </c>
      <c r="C6" s="33">
        <v>51</v>
      </c>
      <c r="D6" s="32"/>
      <c r="E6" s="29">
        <f>C6*D6</f>
        <v>0</v>
      </c>
      <c r="F6" s="30"/>
      <c r="G6" s="29">
        <f>E6*1.08</f>
        <v>0</v>
      </c>
      <c r="H6" s="63"/>
    </row>
    <row r="7" spans="1:8" ht="197.45" customHeight="1">
      <c r="A7" s="31" t="s">
        <v>26</v>
      </c>
      <c r="B7" s="46" t="s">
        <v>25</v>
      </c>
      <c r="C7" s="35">
        <v>60</v>
      </c>
      <c r="D7" s="32"/>
      <c r="E7" s="29">
        <f>C7*D7</f>
        <v>0</v>
      </c>
      <c r="F7" s="30"/>
      <c r="G7" s="29">
        <f>E7*1.08</f>
        <v>0</v>
      </c>
      <c r="H7" s="97"/>
    </row>
    <row r="8" spans="1:8" ht="144" customHeight="1">
      <c r="A8" s="31" t="s">
        <v>27</v>
      </c>
      <c r="B8" s="36" t="s">
        <v>28</v>
      </c>
      <c r="C8" s="35">
        <v>30</v>
      </c>
      <c r="D8" s="32"/>
      <c r="E8" s="29">
        <f>C8*D8</f>
        <v>0</v>
      </c>
      <c r="F8" s="30"/>
      <c r="G8" s="29">
        <f>E8*1.08</f>
        <v>0</v>
      </c>
      <c r="H8" s="97"/>
    </row>
    <row r="9" spans="1:8" ht="15.6" customHeight="1">
      <c r="A9" s="6"/>
      <c r="B9" s="34" t="s">
        <v>12</v>
      </c>
      <c r="C9" s="7"/>
      <c r="D9" s="7"/>
      <c r="E9" s="52">
        <f>SUM(E4:E8)</f>
        <v>0</v>
      </c>
      <c r="F9" s="52"/>
      <c r="G9" s="52">
        <f>E9*1.08</f>
        <v>0</v>
      </c>
      <c r="H9" s="53"/>
    </row>
    <row r="11" spans="1:8">
      <c r="B11" t="s">
        <v>31</v>
      </c>
    </row>
    <row r="14" spans="1:8">
      <c r="A14" s="20"/>
      <c r="B14" s="21" t="s">
        <v>18</v>
      </c>
      <c r="C14" s="22"/>
      <c r="D14" s="22"/>
      <c r="E14" s="22"/>
      <c r="F14" s="22"/>
      <c r="G14" s="22"/>
      <c r="H14" s="23"/>
    </row>
    <row r="15" spans="1:8" ht="25.5">
      <c r="A15" s="5" t="s">
        <v>8</v>
      </c>
      <c r="B15" s="4" t="s">
        <v>21</v>
      </c>
      <c r="C15" s="4" t="s">
        <v>9</v>
      </c>
      <c r="D15" s="4" t="s">
        <v>2</v>
      </c>
      <c r="E15" s="4" t="s">
        <v>3</v>
      </c>
      <c r="F15" s="4" t="s">
        <v>4</v>
      </c>
      <c r="G15" s="4" t="s">
        <v>5</v>
      </c>
      <c r="H15" s="4" t="s">
        <v>6</v>
      </c>
    </row>
    <row r="16" spans="1:8" ht="89.25">
      <c r="A16" s="9">
        <v>1</v>
      </c>
      <c r="B16" s="14" t="s">
        <v>11</v>
      </c>
      <c r="C16" s="38">
        <v>20</v>
      </c>
      <c r="D16" s="48"/>
      <c r="E16" s="29">
        <f t="shared" ref="E16:E22" si="0">C16*D16</f>
        <v>0</v>
      </c>
      <c r="F16" s="30"/>
      <c r="G16" s="29">
        <f t="shared" ref="G16:G23" si="1">E16*1.08</f>
        <v>0</v>
      </c>
      <c r="H16" s="1"/>
    </row>
    <row r="17" spans="1:8">
      <c r="A17" s="9">
        <v>2</v>
      </c>
      <c r="B17" s="15" t="s">
        <v>0</v>
      </c>
      <c r="C17" s="1">
        <v>40</v>
      </c>
      <c r="D17" s="28"/>
      <c r="E17" s="29">
        <f t="shared" si="0"/>
        <v>0</v>
      </c>
      <c r="F17" s="30"/>
      <c r="G17" s="29">
        <f t="shared" si="1"/>
        <v>0</v>
      </c>
      <c r="H17" s="1"/>
    </row>
    <row r="18" spans="1:8" ht="89.25">
      <c r="A18" s="9">
        <v>3</v>
      </c>
      <c r="B18" s="15" t="s">
        <v>16</v>
      </c>
      <c r="C18" s="38">
        <v>40</v>
      </c>
      <c r="D18" s="48"/>
      <c r="E18" s="29">
        <f t="shared" si="0"/>
        <v>0</v>
      </c>
      <c r="F18" s="30"/>
      <c r="G18" s="29">
        <f t="shared" si="1"/>
        <v>0</v>
      </c>
      <c r="H18" s="1"/>
    </row>
    <row r="19" spans="1:8">
      <c r="A19" s="9">
        <v>4</v>
      </c>
      <c r="B19" s="15" t="s">
        <v>0</v>
      </c>
      <c r="C19" s="1">
        <v>15</v>
      </c>
      <c r="D19" s="28"/>
      <c r="E19" s="29">
        <f t="shared" si="0"/>
        <v>0</v>
      </c>
      <c r="F19" s="30"/>
      <c r="G19" s="29">
        <f t="shared" si="1"/>
        <v>0</v>
      </c>
      <c r="H19" s="1"/>
    </row>
    <row r="20" spans="1:8" ht="63.75">
      <c r="A20" s="9">
        <v>5</v>
      </c>
      <c r="B20" s="14" t="s">
        <v>1</v>
      </c>
      <c r="C20" s="38">
        <v>1</v>
      </c>
      <c r="D20" s="48"/>
      <c r="E20" s="29">
        <f t="shared" si="0"/>
        <v>0</v>
      </c>
      <c r="F20" s="30"/>
      <c r="G20" s="29">
        <f t="shared" si="1"/>
        <v>0</v>
      </c>
      <c r="H20" s="1"/>
    </row>
    <row r="21" spans="1:8" ht="38.25">
      <c r="A21" s="9">
        <v>6</v>
      </c>
      <c r="B21" s="14" t="s">
        <v>23</v>
      </c>
      <c r="C21" s="38">
        <v>30</v>
      </c>
      <c r="D21" s="49"/>
      <c r="E21" s="29">
        <f t="shared" si="0"/>
        <v>0</v>
      </c>
      <c r="F21" s="30"/>
      <c r="G21" s="29">
        <f t="shared" si="1"/>
        <v>0</v>
      </c>
      <c r="H21" s="1"/>
    </row>
    <row r="22" spans="1:8" ht="77.25" thickBot="1">
      <c r="A22" s="75">
        <v>7</v>
      </c>
      <c r="B22" s="76" t="s">
        <v>22</v>
      </c>
      <c r="C22" s="77">
        <v>100</v>
      </c>
      <c r="D22" s="78"/>
      <c r="E22" s="79">
        <f t="shared" si="0"/>
        <v>0</v>
      </c>
      <c r="F22" s="80"/>
      <c r="G22" s="79">
        <f t="shared" si="1"/>
        <v>0</v>
      </c>
      <c r="H22" s="81"/>
    </row>
    <row r="23" spans="1:8" ht="15.75" thickBot="1">
      <c r="A23" s="82"/>
      <c r="B23" s="83" t="s">
        <v>7</v>
      </c>
      <c r="C23" s="84"/>
      <c r="D23" s="85"/>
      <c r="E23" s="86">
        <f>SUM(E16:E22)</f>
        <v>0</v>
      </c>
      <c r="F23" s="86"/>
      <c r="G23" s="86">
        <f t="shared" si="1"/>
        <v>0</v>
      </c>
      <c r="H23" s="87"/>
    </row>
    <row r="24" spans="1:8">
      <c r="A24" s="2"/>
      <c r="B24" s="8"/>
      <c r="D24" s="3"/>
      <c r="E24" s="3"/>
      <c r="F24" s="3"/>
      <c r="G24" s="3"/>
    </row>
    <row r="25" spans="1:8">
      <c r="A25" s="2"/>
      <c r="B25" s="8"/>
    </row>
    <row r="27" spans="1:8">
      <c r="A27" s="20"/>
      <c r="B27" s="21" t="s">
        <v>19</v>
      </c>
      <c r="C27" s="22"/>
      <c r="D27" s="22"/>
      <c r="E27" s="22"/>
      <c r="F27" s="22"/>
      <c r="G27" s="22"/>
      <c r="H27" s="23"/>
    </row>
    <row r="28" spans="1:8" ht="26.25">
      <c r="A28" s="54" t="s">
        <v>13</v>
      </c>
      <c r="B28" s="26" t="s">
        <v>21</v>
      </c>
      <c r="C28" s="26" t="s">
        <v>14</v>
      </c>
      <c r="D28" s="26" t="s">
        <v>2</v>
      </c>
      <c r="E28" s="26" t="s">
        <v>15</v>
      </c>
      <c r="F28" s="64" t="s">
        <v>4</v>
      </c>
      <c r="G28" s="27" t="s">
        <v>5</v>
      </c>
      <c r="H28" s="27" t="s">
        <v>56</v>
      </c>
    </row>
    <row r="29" spans="1:8" ht="51">
      <c r="A29" s="39">
        <v>1</v>
      </c>
      <c r="B29" s="41" t="s">
        <v>55</v>
      </c>
      <c r="C29" s="42">
        <v>350</v>
      </c>
      <c r="D29" s="43"/>
      <c r="E29" s="44">
        <f>C29*D29</f>
        <v>0</v>
      </c>
      <c r="F29" s="45"/>
      <c r="G29" s="44">
        <f>E29*1.08</f>
        <v>0</v>
      </c>
      <c r="H29" s="63"/>
    </row>
    <row r="30" spans="1:8" ht="51">
      <c r="A30" s="39">
        <v>2</v>
      </c>
      <c r="B30" s="41" t="s">
        <v>57</v>
      </c>
      <c r="C30" s="42">
        <v>150</v>
      </c>
      <c r="D30" s="43"/>
      <c r="E30" s="44">
        <f>C30*D30</f>
        <v>0</v>
      </c>
      <c r="F30" s="45"/>
      <c r="G30" s="44">
        <f>E30*1.08</f>
        <v>0</v>
      </c>
      <c r="H30" s="63"/>
    </row>
    <row r="31" spans="1:8" ht="30.75" thickBot="1">
      <c r="A31" s="62">
        <v>3</v>
      </c>
      <c r="B31" s="65" t="s">
        <v>58</v>
      </c>
      <c r="C31" s="66">
        <v>150</v>
      </c>
      <c r="D31" s="67"/>
      <c r="E31" s="68">
        <f>C31*D31</f>
        <v>0</v>
      </c>
      <c r="F31" s="69"/>
      <c r="G31" s="68">
        <f>E31*1.08</f>
        <v>0</v>
      </c>
      <c r="H31" s="70"/>
    </row>
    <row r="32" spans="1:8" ht="15.75" thickBot="1">
      <c r="A32" s="71"/>
      <c r="B32" s="72" t="s">
        <v>59</v>
      </c>
      <c r="C32" s="72"/>
      <c r="D32" s="72"/>
      <c r="E32" s="73">
        <f>SUM(E29:E31)</f>
        <v>0</v>
      </c>
      <c r="F32" s="72"/>
      <c r="G32" s="73">
        <f>SUM(G29:G31)</f>
        <v>0</v>
      </c>
      <c r="H32" s="74"/>
    </row>
    <row r="33" spans="1:8" ht="15.75" thickBot="1"/>
    <row r="34" spans="1:8" ht="21.75" customHeight="1" thickBot="1">
      <c r="A34" s="92"/>
      <c r="B34" s="93" t="s">
        <v>54</v>
      </c>
      <c r="C34" s="94"/>
      <c r="D34" s="94"/>
      <c r="E34" s="91">
        <f>E32+E23+E9</f>
        <v>0</v>
      </c>
      <c r="F34" s="95"/>
      <c r="G34" s="91">
        <f>G32+G23+G9</f>
        <v>0</v>
      </c>
      <c r="H34" s="96"/>
    </row>
    <row r="36" spans="1:8">
      <c r="E36" s="104"/>
    </row>
  </sheetData>
  <mergeCells count="3">
    <mergeCell ref="A4:D4"/>
    <mergeCell ref="E4:H4"/>
    <mergeCell ref="B2:H2"/>
  </mergeCells>
  <pageMargins left="0.25" right="0.25" top="0.75" bottom="0.75" header="0.3" footer="0.3"/>
  <pageSetup paperSize="9" fitToHeight="0" orientation="landscape"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2E5DA3-85CB-4509-9E55-7C18C9880B17}">
  <sheetPr>
    <pageSetUpPr fitToPage="1"/>
  </sheetPr>
  <dimension ref="A1:H54"/>
  <sheetViews>
    <sheetView tabSelected="1" topLeftCell="A45" workbookViewId="0">
      <selection activeCell="F50" sqref="F50:F51"/>
    </sheetView>
  </sheetViews>
  <sheetFormatPr defaultRowHeight="15"/>
  <cols>
    <col min="1" max="1" width="4" customWidth="1"/>
    <col min="2" max="2" width="58.42578125" customWidth="1"/>
    <col min="3" max="3" width="11" customWidth="1"/>
    <col min="4" max="4" width="13" customWidth="1"/>
    <col min="5" max="5" width="13.28515625" customWidth="1"/>
    <col min="6" max="6" width="7.5703125" customWidth="1"/>
    <col min="7" max="7" width="14.7109375" customWidth="1"/>
    <col min="8" max="8" width="17.5703125" customWidth="1"/>
  </cols>
  <sheetData>
    <row r="1" spans="1:8">
      <c r="B1" s="133" t="s">
        <v>61</v>
      </c>
      <c r="C1" s="133"/>
      <c r="D1" s="133"/>
      <c r="E1" s="133"/>
      <c r="F1" s="133"/>
      <c r="G1" s="133"/>
      <c r="H1" s="133"/>
    </row>
    <row r="2" spans="1:8">
      <c r="B2" s="105"/>
      <c r="C2" s="105"/>
      <c r="D2" s="105"/>
      <c r="E2" s="105"/>
      <c r="F2" s="105"/>
      <c r="G2" s="105"/>
      <c r="H2" s="105"/>
    </row>
    <row r="4" spans="1:8" ht="15.75">
      <c r="A4" s="110" t="s">
        <v>17</v>
      </c>
      <c r="B4" s="111"/>
      <c r="C4" s="111"/>
      <c r="D4" s="111"/>
      <c r="E4" s="112"/>
      <c r="F4" s="112"/>
      <c r="G4" s="112"/>
      <c r="H4" s="113"/>
    </row>
    <row r="5" spans="1:8" ht="25.5">
      <c r="A5" s="17" t="s">
        <v>8</v>
      </c>
      <c r="B5" s="18" t="s">
        <v>21</v>
      </c>
      <c r="C5" s="18" t="s">
        <v>9</v>
      </c>
      <c r="D5" s="18" t="s">
        <v>2</v>
      </c>
      <c r="E5" s="18" t="s">
        <v>3</v>
      </c>
      <c r="F5" s="18" t="s">
        <v>4</v>
      </c>
      <c r="G5" s="18" t="s">
        <v>5</v>
      </c>
      <c r="H5" s="19" t="s">
        <v>6</v>
      </c>
    </row>
    <row r="6" spans="1:8" ht="119.25" customHeight="1">
      <c r="A6" s="39">
        <v>1</v>
      </c>
      <c r="B6" s="41" t="s">
        <v>29</v>
      </c>
      <c r="C6" s="42">
        <v>48</v>
      </c>
      <c r="D6" s="43"/>
      <c r="E6" s="44">
        <f>D6*C6</f>
        <v>0</v>
      </c>
      <c r="F6" s="45"/>
      <c r="G6" s="44">
        <f>1.08*E6</f>
        <v>0</v>
      </c>
      <c r="H6" s="102"/>
    </row>
    <row r="7" spans="1:8" ht="154.5" customHeight="1">
      <c r="A7" s="40">
        <v>2</v>
      </c>
      <c r="B7" s="50" t="s">
        <v>32</v>
      </c>
      <c r="C7" s="42">
        <v>72</v>
      </c>
      <c r="D7" s="43"/>
      <c r="E7" s="44">
        <f>D7*C7</f>
        <v>0</v>
      </c>
      <c r="F7" s="45"/>
      <c r="G7" s="44">
        <f>1.08*E7</f>
        <v>0</v>
      </c>
      <c r="H7" s="102"/>
    </row>
    <row r="8" spans="1:8" ht="96.75" customHeight="1">
      <c r="A8" s="40">
        <v>3</v>
      </c>
      <c r="B8" s="100" t="s">
        <v>33</v>
      </c>
      <c r="C8" s="42">
        <v>500</v>
      </c>
      <c r="D8" s="43"/>
      <c r="E8" s="44">
        <f>D8*C8</f>
        <v>0</v>
      </c>
      <c r="F8" s="45"/>
      <c r="G8" s="44">
        <f>1.08*E8</f>
        <v>0</v>
      </c>
      <c r="H8" s="102"/>
    </row>
    <row r="9" spans="1:8" ht="36" customHeight="1">
      <c r="A9" s="40">
        <v>4</v>
      </c>
      <c r="B9" s="51" t="s">
        <v>62</v>
      </c>
      <c r="C9" s="42">
        <v>50</v>
      </c>
      <c r="D9" s="43"/>
      <c r="E9" s="44">
        <f>D9*C9</f>
        <v>0</v>
      </c>
      <c r="F9" s="45"/>
      <c r="G9" s="44">
        <f>1.08*E9</f>
        <v>0</v>
      </c>
      <c r="H9" s="103"/>
    </row>
    <row r="10" spans="1:8" ht="52.5" customHeight="1" thickBot="1">
      <c r="A10" s="62">
        <v>5</v>
      </c>
      <c r="B10" s="101" t="s">
        <v>34</v>
      </c>
      <c r="C10" s="66">
        <v>500</v>
      </c>
      <c r="D10" s="67"/>
      <c r="E10" s="68">
        <f>D10*C10</f>
        <v>0</v>
      </c>
      <c r="F10" s="69"/>
      <c r="G10" s="68">
        <f>1.08*E10</f>
        <v>0</v>
      </c>
      <c r="H10" s="98"/>
    </row>
    <row r="11" spans="1:8" ht="15.75" thickBot="1">
      <c r="A11" s="88"/>
      <c r="B11" s="115" t="s">
        <v>30</v>
      </c>
      <c r="C11" s="115"/>
      <c r="D11" s="115"/>
      <c r="E11" s="86">
        <f>SUM(E4:E10)</f>
        <v>0</v>
      </c>
      <c r="F11" s="86"/>
      <c r="G11" s="86">
        <f>E11*1.08</f>
        <v>0</v>
      </c>
      <c r="H11" s="87"/>
    </row>
    <row r="13" spans="1:8">
      <c r="B13" s="116" t="s">
        <v>35</v>
      </c>
      <c r="C13" s="116"/>
      <c r="D13" s="116"/>
      <c r="E13" s="116"/>
      <c r="F13" s="116"/>
      <c r="G13" s="116"/>
      <c r="H13" s="116"/>
    </row>
    <row r="14" spans="1:8">
      <c r="B14" s="99"/>
      <c r="C14" s="99"/>
      <c r="D14" s="99"/>
      <c r="E14" s="99"/>
      <c r="F14" s="99"/>
      <c r="G14" s="99"/>
      <c r="H14" s="99"/>
    </row>
    <row r="16" spans="1:8">
      <c r="A16" s="20"/>
      <c r="B16" s="21" t="s">
        <v>18</v>
      </c>
      <c r="C16" s="22"/>
      <c r="D16" s="22"/>
      <c r="E16" s="22"/>
      <c r="F16" s="22"/>
      <c r="G16" s="22"/>
      <c r="H16" s="23"/>
    </row>
    <row r="17" spans="1:8" ht="25.5">
      <c r="A17" s="54" t="s">
        <v>13</v>
      </c>
      <c r="B17" s="26" t="s">
        <v>21</v>
      </c>
      <c r="C17" s="26" t="s">
        <v>14</v>
      </c>
      <c r="D17" s="26" t="s">
        <v>2</v>
      </c>
      <c r="E17" s="26" t="s">
        <v>15</v>
      </c>
      <c r="F17" s="27" t="s">
        <v>4</v>
      </c>
      <c r="G17" s="27" t="s">
        <v>5</v>
      </c>
      <c r="H17" s="27" t="s">
        <v>6</v>
      </c>
    </row>
    <row r="18" spans="1:8" ht="29.25">
      <c r="A18" s="127" t="s">
        <v>10</v>
      </c>
      <c r="B18" s="55" t="s">
        <v>36</v>
      </c>
      <c r="C18" s="117">
        <v>5</v>
      </c>
      <c r="D18" s="120"/>
      <c r="E18" s="120"/>
      <c r="F18" s="117"/>
      <c r="G18" s="121"/>
      <c r="H18" s="117"/>
    </row>
    <row r="19" spans="1:8" ht="29.25">
      <c r="A19" s="128"/>
      <c r="B19" s="56" t="s">
        <v>37</v>
      </c>
      <c r="C19" s="118"/>
      <c r="D19" s="118"/>
      <c r="E19" s="118"/>
      <c r="F19" s="118"/>
      <c r="G19" s="122"/>
      <c r="H19" s="118"/>
    </row>
    <row r="20" spans="1:8" ht="29.25">
      <c r="A20" s="128"/>
      <c r="B20" s="56" t="s">
        <v>38</v>
      </c>
      <c r="C20" s="118"/>
      <c r="D20" s="118"/>
      <c r="E20" s="118"/>
      <c r="F20" s="118"/>
      <c r="G20" s="122"/>
      <c r="H20" s="118"/>
    </row>
    <row r="21" spans="1:8" ht="29.25">
      <c r="A21" s="128"/>
      <c r="B21" s="56" t="s">
        <v>39</v>
      </c>
      <c r="C21" s="118"/>
      <c r="D21" s="118"/>
      <c r="E21" s="118"/>
      <c r="F21" s="118"/>
      <c r="G21" s="122"/>
      <c r="H21" s="118"/>
    </row>
    <row r="22" spans="1:8">
      <c r="A22" s="129"/>
      <c r="B22" s="57" t="s">
        <v>40</v>
      </c>
      <c r="C22" s="119"/>
      <c r="D22" s="119"/>
      <c r="E22" s="119"/>
      <c r="F22" s="119"/>
      <c r="G22" s="123"/>
      <c r="H22" s="119"/>
    </row>
    <row r="23" spans="1:8" ht="28.5">
      <c r="A23" s="124" t="s">
        <v>26</v>
      </c>
      <c r="B23" s="58" t="s">
        <v>36</v>
      </c>
      <c r="C23" s="117">
        <v>5</v>
      </c>
      <c r="D23" s="120"/>
      <c r="E23" s="120"/>
      <c r="F23" s="132"/>
      <c r="G23" s="121"/>
      <c r="H23" s="117"/>
    </row>
    <row r="24" spans="1:8" ht="28.5">
      <c r="A24" s="125"/>
      <c r="B24" s="59" t="s">
        <v>37</v>
      </c>
      <c r="C24" s="118"/>
      <c r="D24" s="118"/>
      <c r="E24" s="118"/>
      <c r="F24" s="122"/>
      <c r="G24" s="122"/>
      <c r="H24" s="118"/>
    </row>
    <row r="25" spans="1:8" ht="28.5">
      <c r="A25" s="125"/>
      <c r="B25" s="59" t="s">
        <v>41</v>
      </c>
      <c r="C25" s="118"/>
      <c r="D25" s="118"/>
      <c r="E25" s="118"/>
      <c r="F25" s="122"/>
      <c r="G25" s="122"/>
      <c r="H25" s="118"/>
    </row>
    <row r="26" spans="1:8">
      <c r="A26" s="126"/>
      <c r="B26" s="60" t="s">
        <v>42</v>
      </c>
      <c r="C26" s="119"/>
      <c r="D26" s="119"/>
      <c r="E26" s="119"/>
      <c r="F26" s="123"/>
      <c r="G26" s="123"/>
      <c r="H26" s="119"/>
    </row>
    <row r="27" spans="1:8" ht="29.25">
      <c r="A27" s="127" t="s">
        <v>27</v>
      </c>
      <c r="B27" s="55" t="s">
        <v>36</v>
      </c>
      <c r="C27" s="117">
        <v>5</v>
      </c>
      <c r="D27" s="120"/>
      <c r="E27" s="120"/>
      <c r="F27" s="132"/>
      <c r="G27" s="121"/>
      <c r="H27" s="117"/>
    </row>
    <row r="28" spans="1:8" ht="29.25">
      <c r="A28" s="128"/>
      <c r="B28" s="56" t="s">
        <v>37</v>
      </c>
      <c r="C28" s="118"/>
      <c r="D28" s="118"/>
      <c r="E28" s="118"/>
      <c r="F28" s="122"/>
      <c r="G28" s="122"/>
      <c r="H28" s="118"/>
    </row>
    <row r="29" spans="1:8" ht="29.25">
      <c r="A29" s="128"/>
      <c r="B29" s="56" t="s">
        <v>44</v>
      </c>
      <c r="C29" s="118"/>
      <c r="D29" s="118"/>
      <c r="E29" s="118"/>
      <c r="F29" s="122"/>
      <c r="G29" s="122"/>
      <c r="H29" s="118"/>
    </row>
    <row r="30" spans="1:8">
      <c r="A30" s="129"/>
      <c r="B30" s="57" t="s">
        <v>45</v>
      </c>
      <c r="C30" s="119"/>
      <c r="D30" s="119"/>
      <c r="E30" s="119"/>
      <c r="F30" s="123"/>
      <c r="G30" s="123"/>
      <c r="H30" s="119"/>
    </row>
    <row r="31" spans="1:8" ht="29.25">
      <c r="A31" s="127" t="s">
        <v>43</v>
      </c>
      <c r="B31" s="55" t="s">
        <v>36</v>
      </c>
      <c r="C31" s="117">
        <v>5</v>
      </c>
      <c r="D31" s="120"/>
      <c r="E31" s="120"/>
      <c r="F31" s="132"/>
      <c r="G31" s="121"/>
      <c r="H31" s="117"/>
    </row>
    <row r="32" spans="1:8" ht="29.25">
      <c r="A32" s="128"/>
      <c r="B32" s="56" t="s">
        <v>37</v>
      </c>
      <c r="C32" s="118"/>
      <c r="D32" s="118"/>
      <c r="E32" s="118"/>
      <c r="F32" s="122"/>
      <c r="G32" s="122"/>
      <c r="H32" s="118"/>
    </row>
    <row r="33" spans="1:8" ht="29.25">
      <c r="A33" s="128"/>
      <c r="B33" s="56" t="s">
        <v>46</v>
      </c>
      <c r="C33" s="118"/>
      <c r="D33" s="118"/>
      <c r="E33" s="118"/>
      <c r="F33" s="122"/>
      <c r="G33" s="122"/>
      <c r="H33" s="118"/>
    </row>
    <row r="34" spans="1:8">
      <c r="A34" s="128"/>
      <c r="B34" s="56" t="s">
        <v>47</v>
      </c>
      <c r="C34" s="118"/>
      <c r="D34" s="118"/>
      <c r="E34" s="118"/>
      <c r="F34" s="122"/>
      <c r="G34" s="122"/>
      <c r="H34" s="118"/>
    </row>
    <row r="35" spans="1:8" ht="29.25">
      <c r="A35" s="127" t="s">
        <v>50</v>
      </c>
      <c r="B35" s="55" t="s">
        <v>36</v>
      </c>
      <c r="C35" s="117">
        <v>5</v>
      </c>
      <c r="D35" s="120"/>
      <c r="E35" s="120"/>
      <c r="F35" s="132"/>
      <c r="G35" s="121"/>
      <c r="H35" s="117"/>
    </row>
    <row r="36" spans="1:8" ht="29.25">
      <c r="A36" s="128"/>
      <c r="B36" s="56" t="s">
        <v>37</v>
      </c>
      <c r="C36" s="118"/>
      <c r="D36" s="118"/>
      <c r="E36" s="118"/>
      <c r="F36" s="122"/>
      <c r="G36" s="122"/>
      <c r="H36" s="118"/>
    </row>
    <row r="37" spans="1:8" ht="29.25">
      <c r="A37" s="128"/>
      <c r="B37" s="56" t="s">
        <v>48</v>
      </c>
      <c r="C37" s="118"/>
      <c r="D37" s="118"/>
      <c r="E37" s="118"/>
      <c r="F37" s="122"/>
      <c r="G37" s="122"/>
      <c r="H37" s="118"/>
    </row>
    <row r="38" spans="1:8">
      <c r="A38" s="129"/>
      <c r="B38" s="57" t="s">
        <v>49</v>
      </c>
      <c r="C38" s="119"/>
      <c r="D38" s="119"/>
      <c r="E38" s="119"/>
      <c r="F38" s="123"/>
      <c r="G38" s="123"/>
      <c r="H38" s="119"/>
    </row>
    <row r="39" spans="1:8" ht="29.25">
      <c r="A39" s="127" t="s">
        <v>53</v>
      </c>
      <c r="B39" s="55" t="s">
        <v>36</v>
      </c>
      <c r="C39" s="117">
        <v>3</v>
      </c>
      <c r="D39" s="120"/>
      <c r="E39" s="120"/>
      <c r="F39" s="132"/>
      <c r="G39" s="121"/>
      <c r="H39" s="117"/>
    </row>
    <row r="40" spans="1:8" ht="29.25">
      <c r="A40" s="128"/>
      <c r="B40" s="56" t="s">
        <v>37</v>
      </c>
      <c r="C40" s="118"/>
      <c r="D40" s="118"/>
      <c r="E40" s="118"/>
      <c r="F40" s="122"/>
      <c r="G40" s="122"/>
      <c r="H40" s="118"/>
    </row>
    <row r="41" spans="1:8" ht="29.25">
      <c r="A41" s="128"/>
      <c r="B41" s="56" t="s">
        <v>51</v>
      </c>
      <c r="C41" s="118"/>
      <c r="D41" s="118"/>
      <c r="E41" s="118"/>
      <c r="F41" s="122"/>
      <c r="G41" s="122"/>
      <c r="H41" s="118"/>
    </row>
    <row r="42" spans="1:8">
      <c r="A42" s="129"/>
      <c r="B42" s="57" t="s">
        <v>52</v>
      </c>
      <c r="C42" s="119"/>
      <c r="D42" s="119"/>
      <c r="E42" s="119"/>
      <c r="F42" s="123"/>
      <c r="G42" s="123"/>
      <c r="H42" s="119"/>
    </row>
    <row r="43" spans="1:8">
      <c r="A43" s="130" t="s">
        <v>12</v>
      </c>
      <c r="B43" s="131"/>
      <c r="C43" s="10"/>
      <c r="D43" s="11"/>
      <c r="E43" s="61">
        <f>SUM(E18:E42)</f>
        <v>0</v>
      </c>
      <c r="F43" s="12"/>
      <c r="G43" s="61">
        <f>SUM(G18:G42)</f>
        <v>0</v>
      </c>
      <c r="H43" s="11"/>
    </row>
    <row r="44" spans="1:8">
      <c r="A44" s="106"/>
      <c r="B44" s="106"/>
      <c r="C44" s="107"/>
      <c r="D44" s="107"/>
      <c r="E44" s="108"/>
      <c r="F44" s="109"/>
      <c r="G44" s="108"/>
      <c r="H44" s="107"/>
    </row>
    <row r="45" spans="1:8">
      <c r="A45" s="106"/>
      <c r="B45" s="106"/>
      <c r="C45" s="107"/>
      <c r="D45" s="107"/>
      <c r="E45" s="108"/>
      <c r="F45" s="109"/>
      <c r="G45" s="108"/>
      <c r="H45" s="107"/>
    </row>
    <row r="46" spans="1:8">
      <c r="A46" s="106"/>
      <c r="B46" s="106"/>
      <c r="C46" s="107"/>
      <c r="D46" s="107"/>
      <c r="E46" s="108"/>
      <c r="F46" s="109"/>
      <c r="G46" s="108"/>
      <c r="H46" s="107"/>
    </row>
    <row r="48" spans="1:8">
      <c r="A48" s="20"/>
      <c r="B48" s="21" t="s">
        <v>19</v>
      </c>
      <c r="C48" s="22"/>
      <c r="D48" s="22"/>
      <c r="E48" s="22"/>
      <c r="F48" s="22"/>
      <c r="G48" s="22"/>
      <c r="H48" s="23"/>
    </row>
    <row r="49" spans="1:8" ht="25.5">
      <c r="A49" s="24" t="s">
        <v>13</v>
      </c>
      <c r="B49" s="25" t="s">
        <v>21</v>
      </c>
      <c r="C49" s="25" t="s">
        <v>14</v>
      </c>
      <c r="D49" s="26" t="s">
        <v>2</v>
      </c>
      <c r="E49" s="26" t="s">
        <v>15</v>
      </c>
      <c r="F49" s="27" t="s">
        <v>4</v>
      </c>
      <c r="G49" s="27" t="s">
        <v>5</v>
      </c>
      <c r="H49" s="27" t="s">
        <v>6</v>
      </c>
    </row>
    <row r="50" spans="1:8" ht="280.5">
      <c r="A50" s="139">
        <v>1</v>
      </c>
      <c r="B50" s="13" t="s">
        <v>20</v>
      </c>
      <c r="C50" s="136">
        <v>100</v>
      </c>
      <c r="D50" s="138"/>
      <c r="E50" s="141">
        <f>C50*D50</f>
        <v>0</v>
      </c>
      <c r="F50" s="143"/>
      <c r="G50" s="141">
        <f>E50*1.08</f>
        <v>0</v>
      </c>
      <c r="H50" s="134"/>
    </row>
    <row r="51" spans="1:8" ht="51.75" thickBot="1">
      <c r="A51" s="140"/>
      <c r="B51" s="16" t="s">
        <v>63</v>
      </c>
      <c r="C51" s="137"/>
      <c r="D51" s="138"/>
      <c r="E51" s="142"/>
      <c r="F51" s="144"/>
      <c r="G51" s="142"/>
      <c r="H51" s="135"/>
    </row>
    <row r="52" spans="1:8" ht="16.5" thickBot="1">
      <c r="A52" s="89"/>
      <c r="B52" s="83" t="s">
        <v>59</v>
      </c>
      <c r="C52" s="84"/>
      <c r="D52" s="84"/>
      <c r="E52" s="90">
        <f>SUM(E50:E51)</f>
        <v>0</v>
      </c>
      <c r="F52" s="72"/>
      <c r="G52" s="90">
        <f>SUM(G50:G51)</f>
        <v>0</v>
      </c>
      <c r="H52" s="87"/>
    </row>
    <row r="53" spans="1:8" ht="15.75" thickBot="1"/>
    <row r="54" spans="1:8" ht="16.5" thickBot="1">
      <c r="A54" s="92"/>
      <c r="B54" s="93" t="s">
        <v>54</v>
      </c>
      <c r="C54" s="94"/>
      <c r="D54" s="94"/>
      <c r="E54" s="91">
        <f>E52+E43+E11</f>
        <v>0</v>
      </c>
      <c r="F54" s="95"/>
      <c r="G54" s="91">
        <f>G52+G43+G11</f>
        <v>0</v>
      </c>
      <c r="H54" s="96"/>
    </row>
  </sheetData>
  <mergeCells count="55">
    <mergeCell ref="A50:A51"/>
    <mergeCell ref="E50:E51"/>
    <mergeCell ref="G50:G51"/>
    <mergeCell ref="F50:F51"/>
    <mergeCell ref="B1:H1"/>
    <mergeCell ref="H50:H51"/>
    <mergeCell ref="C50:C51"/>
    <mergeCell ref="D50:D51"/>
    <mergeCell ref="D31:D34"/>
    <mergeCell ref="E31:E34"/>
    <mergeCell ref="F31:F34"/>
    <mergeCell ref="G39:G42"/>
    <mergeCell ref="H39:H42"/>
    <mergeCell ref="C39:C42"/>
    <mergeCell ref="D39:D42"/>
    <mergeCell ref="E39:E42"/>
    <mergeCell ref="F39:F42"/>
    <mergeCell ref="G27:G30"/>
    <mergeCell ref="G31:G34"/>
    <mergeCell ref="H31:H34"/>
    <mergeCell ref="C35:C38"/>
    <mergeCell ref="D35:D38"/>
    <mergeCell ref="E35:E38"/>
    <mergeCell ref="F35:F38"/>
    <mergeCell ref="G35:G38"/>
    <mergeCell ref="H35:H38"/>
    <mergeCell ref="C31:C34"/>
    <mergeCell ref="H27:H30"/>
    <mergeCell ref="C27:C30"/>
    <mergeCell ref="D27:D30"/>
    <mergeCell ref="E27:E30"/>
    <mergeCell ref="F27:F30"/>
    <mergeCell ref="H23:H26"/>
    <mergeCell ref="C23:C26"/>
    <mergeCell ref="D23:D26"/>
    <mergeCell ref="E23:E26"/>
    <mergeCell ref="F23:F26"/>
    <mergeCell ref="G23:G26"/>
    <mergeCell ref="A23:A26"/>
    <mergeCell ref="A18:A22"/>
    <mergeCell ref="A43:B43"/>
    <mergeCell ref="A39:A42"/>
    <mergeCell ref="A31:A34"/>
    <mergeCell ref="A35:A38"/>
    <mergeCell ref="A27:A30"/>
    <mergeCell ref="A4:D4"/>
    <mergeCell ref="E4:H4"/>
    <mergeCell ref="B11:D11"/>
    <mergeCell ref="B13:H13"/>
    <mergeCell ref="H18:H22"/>
    <mergeCell ref="C18:C22"/>
    <mergeCell ref="D18:D22"/>
    <mergeCell ref="E18:E22"/>
    <mergeCell ref="F18:F22"/>
    <mergeCell ref="G18:G22"/>
  </mergeCells>
  <pageMargins left="0.7" right="0.7" top="0.75" bottom="0.75" header="0.3" footer="0.3"/>
  <pageSetup paperSize="9" scale="94" fitToHeight="0" orientation="landscape"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STAPLERY</vt:lpstr>
      <vt:lpstr>WYROBY  J.U.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szpital</dc:creator>
  <cp:lastModifiedBy>Aleksandra Gałażewska</cp:lastModifiedBy>
  <cp:lastPrinted>2024-04-15T10:19:20Z</cp:lastPrinted>
  <dcterms:created xsi:type="dcterms:W3CDTF">2015-11-03T13:54:14Z</dcterms:created>
  <dcterms:modified xsi:type="dcterms:W3CDTF">2024-05-07T09:44:17Z</dcterms:modified>
</cp:coreProperties>
</file>