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ogistyka\Remony i Eksploatacja Techniczna\SZPITAL\2023\Manomery\"/>
    </mc:Choice>
  </mc:AlternateContent>
  <xr:revisionPtr revIDLastSave="0" documentId="8_{E33BDDC1-5129-49C4-8742-D7B9558C42F7}" xr6:coauthVersionLast="36" xr6:coauthVersionMax="36" xr10:uidLastSave="{00000000-0000-0000-0000-000000000000}"/>
  <bookViews>
    <workbookView xWindow="0" yWindow="0" windowWidth="28800" windowHeight="11775" xr2:uid="{113CFF49-2057-4EC4-B848-61A227F9217C}"/>
  </bookViews>
  <sheets>
    <sheet name="FORMULARZ OFERTOW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U15" i="1"/>
  <c r="X15" i="1" s="1"/>
  <c r="T15" i="1"/>
  <c r="Q15" i="1"/>
  <c r="N15" i="1"/>
  <c r="A15" i="1"/>
  <c r="U14" i="1"/>
  <c r="X14" i="1" s="1"/>
  <c r="T14" i="1"/>
  <c r="Q14" i="1"/>
  <c r="N14" i="1"/>
  <c r="A14" i="1"/>
  <c r="U13" i="1"/>
  <c r="X13" i="1" s="1"/>
  <c r="T13" i="1"/>
  <c r="Q13" i="1"/>
  <c r="N13" i="1"/>
  <c r="A13" i="1"/>
  <c r="U12" i="1"/>
  <c r="W12" i="1" s="1"/>
  <c r="T12" i="1"/>
  <c r="Q12" i="1"/>
  <c r="N12" i="1"/>
  <c r="A12" i="1"/>
  <c r="U11" i="1"/>
  <c r="X11" i="1" s="1"/>
  <c r="T11" i="1"/>
  <c r="Q11" i="1"/>
  <c r="N11" i="1"/>
  <c r="A11" i="1"/>
  <c r="U10" i="1"/>
  <c r="X10" i="1" s="1"/>
  <c r="T10" i="1"/>
  <c r="Q10" i="1"/>
  <c r="N10" i="1"/>
  <c r="A10" i="1"/>
  <c r="U9" i="1"/>
  <c r="X9" i="1" s="1"/>
  <c r="T9" i="1"/>
  <c r="Q9" i="1"/>
  <c r="N9" i="1"/>
  <c r="A9" i="1"/>
  <c r="U8" i="1"/>
  <c r="W8" i="1" s="1"/>
  <c r="T8" i="1"/>
  <c r="Q8" i="1"/>
  <c r="N8" i="1"/>
  <c r="A8" i="1"/>
  <c r="U7" i="1"/>
  <c r="X7" i="1" s="1"/>
  <c r="T7" i="1"/>
  <c r="Q7" i="1"/>
  <c r="N7" i="1"/>
  <c r="A7" i="1"/>
  <c r="U6" i="1"/>
  <c r="X6" i="1" s="1"/>
  <c r="T6" i="1"/>
  <c r="Q6" i="1"/>
  <c r="N6" i="1"/>
  <c r="A6" i="1"/>
  <c r="U5" i="1"/>
  <c r="X5" i="1" s="1"/>
  <c r="T5" i="1"/>
  <c r="Q5" i="1"/>
  <c r="N5" i="1"/>
  <c r="A5" i="1"/>
  <c r="U4" i="1"/>
  <c r="X4" i="1" s="1"/>
  <c r="T4" i="1"/>
  <c r="Q4" i="1"/>
  <c r="N4" i="1"/>
  <c r="A4" i="1"/>
  <c r="W7" i="1" l="1"/>
  <c r="X12" i="1"/>
  <c r="X8" i="1"/>
  <c r="W11" i="1"/>
  <c r="W15" i="1"/>
  <c r="W4" i="1"/>
  <c r="W6" i="1"/>
  <c r="W14" i="1"/>
  <c r="N16" i="1"/>
  <c r="T16" i="1"/>
  <c r="U16" i="1"/>
  <c r="Q16" i="1"/>
  <c r="W10" i="1"/>
  <c r="X16" i="1"/>
  <c r="W5" i="1"/>
  <c r="W9" i="1"/>
  <c r="W13" i="1"/>
  <c r="W16" i="1" l="1"/>
</calcChain>
</file>

<file path=xl/sharedStrings.xml><?xml version="1.0" encoding="utf-8"?>
<sst xmlns="http://schemas.openxmlformats.org/spreadsheetml/2006/main" count="106" uniqueCount="55">
  <si>
    <t>FORMULARZ OFERTOWY</t>
  </si>
  <si>
    <t>DANE</t>
  </si>
  <si>
    <t>ZAKUP</t>
  </si>
  <si>
    <t>ŚWIADECTWO WZORCOWANIA PCA</t>
  </si>
  <si>
    <t>DEMONTAŻ /
MONTAŻ</t>
  </si>
  <si>
    <t>CAŁOŚĆ</t>
  </si>
  <si>
    <t>TERMIN 
REALIZACJI</t>
  </si>
  <si>
    <t>L.p.</t>
  </si>
  <si>
    <t>Przedmiot umowy</t>
  </si>
  <si>
    <r>
      <t>temperatura medium 
do (+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C)</t>
    </r>
  </si>
  <si>
    <t xml:space="preserve"> Zakres ciśnienia / temp.</t>
  </si>
  <si>
    <t>Gwint</t>
  </si>
  <si>
    <t>Cl. Dokładności</t>
  </si>
  <si>
    <t>Ilość</t>
  </si>
  <si>
    <t>Cena jednostkowa /netto/</t>
  </si>
  <si>
    <t>Stawka VAT /%/</t>
  </si>
  <si>
    <t xml:space="preserve"> Wartość
 brutto</t>
  </si>
  <si>
    <t xml:space="preserve">Cena jednostkowa /netto/ </t>
  </si>
  <si>
    <t xml:space="preserve">Stawka VAT /%/ </t>
  </si>
  <si>
    <t xml:space="preserve"> Wartość 
brutto </t>
  </si>
  <si>
    <t xml:space="preserve"> Wartość
 brutto </t>
  </si>
  <si>
    <t>Wartość 
netto</t>
  </si>
  <si>
    <t>VAT</t>
  </si>
  <si>
    <t>Wartość 
brutto</t>
  </si>
  <si>
    <t>Proszę wpisać maksymalny czas 
wraz z montażem</t>
  </si>
  <si>
    <t>Manometr do wysokich temperatur</t>
  </si>
  <si>
    <t>0-2,5 bar</t>
  </si>
  <si>
    <t>M20X1,5</t>
  </si>
  <si>
    <t>0-6 bar</t>
  </si>
  <si>
    <t>0-10 bar</t>
  </si>
  <si>
    <t>0-16 bar</t>
  </si>
  <si>
    <t>Manometr z podwójną skalą
(medium woda 65-75 st.)</t>
  </si>
  <si>
    <r>
      <t>0-1,6 Mpa
0-150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</t>
    </r>
  </si>
  <si>
    <t>Manometr</t>
  </si>
  <si>
    <t>gaz</t>
  </si>
  <si>
    <t>0-60 mbar</t>
  </si>
  <si>
    <t>0-25 mbar</t>
  </si>
  <si>
    <t>olej</t>
  </si>
  <si>
    <t>0-1 bar</t>
  </si>
  <si>
    <t>Manometr kontrolny</t>
  </si>
  <si>
    <t>0-0,06 Mpa</t>
  </si>
  <si>
    <t>do 30000
 kg/m3</t>
  </si>
  <si>
    <t>Proszę wypełnić tylko zaznaczone pola</t>
  </si>
  <si>
    <t xml:space="preserve"> medium 
</t>
  </si>
  <si>
    <t>woda, para</t>
  </si>
  <si>
    <t xml:space="preserve">woda </t>
  </si>
  <si>
    <t>Manometr do prasy 
hydraulicznej 20 t.
gwint M20x15, hermetycznie szczelny w metalowej obudowie</t>
  </si>
  <si>
    <t>G ¼ B</t>
  </si>
  <si>
    <t>G ½ B</t>
  </si>
  <si>
    <t>Położenie przyłącza</t>
  </si>
  <si>
    <t>dolne</t>
  </si>
  <si>
    <t>Temperatura
 otoczenia</t>
  </si>
  <si>
    <t>od-20°C do +60°C</t>
  </si>
  <si>
    <t>Średnica /mm/</t>
  </si>
  <si>
    <t>czerwona nastawka na szybie - proszę uwzględnić wszędzie tam gdzie jest możliwe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</si>
</sst>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horizontal="center"/>
    </xf>
    <xf numFmtId="0" fontId="0" fillId="0" borderId="0" xfId="0" applyFill="1"/>
    <xf numFmtId="0" fontId="1" fillId="0" borderId="1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textRotation="90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textRotation="90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/>
    <xf numFmtId="0" fontId="3" fillId="0" borderId="1" xfId="0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 wrapText="1"/>
    </xf>
    <xf numFmtId="43" fontId="3" fillId="2" borderId="1" xfId="0" applyNumberFormat="1" applyFont="1" applyFill="1" applyBorder="1" applyAlignment="1" applyProtection="1">
      <alignment horizontal="center" wrapText="1"/>
      <protection locked="0"/>
    </xf>
    <xf numFmtId="9" fontId="3" fillId="0" borderId="1" xfId="0" applyNumberFormat="1" applyFont="1" applyFill="1" applyBorder="1" applyAlignment="1" applyProtection="1">
      <alignment wrapText="1"/>
    </xf>
    <xf numFmtId="44" fontId="3" fillId="0" borderId="1" xfId="0" applyNumberFormat="1" applyFont="1" applyFill="1" applyBorder="1" applyAlignment="1" applyProtection="1">
      <alignment horizontal="center" wrapText="1"/>
    </xf>
    <xf numFmtId="9" fontId="3" fillId="0" borderId="1" xfId="0" applyNumberFormat="1" applyFont="1" applyFill="1" applyBorder="1" applyAlignment="1" applyProtection="1">
      <alignment horizontal="center" wrapText="1"/>
    </xf>
    <xf numFmtId="0" fontId="6" fillId="2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</xf>
    <xf numFmtId="43" fontId="3" fillId="0" borderId="1" xfId="0" applyNumberFormat="1" applyFont="1" applyFill="1" applyBorder="1" applyAlignment="1" applyProtection="1">
      <alignment horizontal="center" wrapText="1"/>
    </xf>
    <xf numFmtId="0" fontId="7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 wrapText="1"/>
    </xf>
    <xf numFmtId="43" fontId="3" fillId="0" borderId="1" xfId="0" applyNumberFormat="1" applyFont="1" applyFill="1" applyBorder="1" applyAlignment="1" applyProtection="1">
      <alignment horizontal="center"/>
    </xf>
    <xf numFmtId="9" fontId="3" fillId="0" borderId="1" xfId="0" applyNumberFormat="1" applyFont="1" applyFill="1" applyBorder="1" applyAlignment="1" applyProtection="1"/>
    <xf numFmtId="44" fontId="2" fillId="0" borderId="1" xfId="0" applyNumberFormat="1" applyFont="1" applyFill="1" applyBorder="1" applyAlignment="1" applyProtection="1">
      <alignment horizontal="center"/>
    </xf>
    <xf numFmtId="43" fontId="7" fillId="0" borderId="1" xfId="0" applyNumberFormat="1" applyFont="1" applyFill="1" applyBorder="1" applyAlignment="1" applyProtection="1">
      <alignment horizontal="center"/>
    </xf>
    <xf numFmtId="9" fontId="7" fillId="0" borderId="1" xfId="0" applyNumberFormat="1" applyFont="1" applyFill="1" applyBorder="1" applyAlignment="1" applyProtection="1">
      <alignment horizontal="center"/>
    </xf>
    <xf numFmtId="9" fontId="7" fillId="0" borderId="1" xfId="0" applyNumberFormat="1" applyFont="1" applyFill="1" applyBorder="1" applyAlignment="1" applyProtection="1"/>
    <xf numFmtId="9" fontId="2" fillId="0" borderId="1" xfId="0" applyNumberFormat="1" applyFont="1" applyFill="1" applyBorder="1" applyAlignment="1" applyProtection="1"/>
    <xf numFmtId="0" fontId="0" fillId="0" borderId="1" xfId="0" applyFill="1" applyBorder="1" applyProtection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3" fillId="0" borderId="0" xfId="0" applyFont="1" applyFill="1" applyBorder="1" applyAlignment="1" applyProtection="1"/>
    <xf numFmtId="0" fontId="9" fillId="0" borderId="0" xfId="0" applyFont="1" applyFill="1" applyProtection="1"/>
    <xf numFmtId="0" fontId="10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0E0F8-454F-4074-804F-ECD8664395F4}">
  <dimension ref="A1:Y19"/>
  <sheetViews>
    <sheetView tabSelected="1" zoomScale="130" zoomScaleNormal="130" workbookViewId="0">
      <selection activeCell="Y8" sqref="Y8"/>
    </sheetView>
  </sheetViews>
  <sheetFormatPr defaultRowHeight="15" x14ac:dyDescent="0.25"/>
  <cols>
    <col min="1" max="1" width="5.140625" style="4" customWidth="1"/>
    <col min="2" max="2" width="29" style="4" bestFit="1" customWidth="1"/>
    <col min="3" max="3" width="9.28515625" style="4" bestFit="1" customWidth="1"/>
    <col min="4" max="4" width="6.28515625" style="4" bestFit="1" customWidth="1"/>
    <col min="5" max="5" width="6.28515625" style="4" customWidth="1"/>
    <col min="6" max="6" width="5.42578125" style="4" customWidth="1"/>
    <col min="7" max="7" width="8.5703125" style="4" bestFit="1" customWidth="1"/>
    <col min="8" max="8" width="3.28515625" style="4" bestFit="1" customWidth="1"/>
    <col min="9" max="10" width="7.7109375" style="4" customWidth="1"/>
    <col min="11" max="11" width="6.28515625" style="4" bestFit="1" customWidth="1"/>
    <col min="12" max="12" width="12.7109375" style="4" customWidth="1"/>
    <col min="13" max="13" width="4.28515625" style="33" bestFit="1" customWidth="1"/>
    <col min="14" max="15" width="12.7109375" style="4" customWidth="1"/>
    <col min="16" max="16" width="4.28515625" style="34" bestFit="1" customWidth="1"/>
    <col min="17" max="18" width="12.7109375" style="4" customWidth="1"/>
    <col min="19" max="19" width="4.28515625" style="33" bestFit="1" customWidth="1"/>
    <col min="20" max="21" width="12.7109375" style="4" customWidth="1"/>
    <col min="22" max="22" width="4.28515625" style="33" bestFit="1" customWidth="1"/>
    <col min="23" max="24" width="12.7109375" style="4" customWidth="1"/>
    <col min="25" max="25" width="18.7109375" style="4" customWidth="1"/>
    <col min="26" max="16384" width="9.140625" style="4"/>
  </cols>
  <sheetData>
    <row r="1" spans="1:25" ht="21" customHeight="1" x14ac:dyDescent="0.25">
      <c r="A1" s="1"/>
      <c r="B1" s="36" t="s">
        <v>0</v>
      </c>
      <c r="C1" s="36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3"/>
      <c r="Q1" s="1"/>
      <c r="R1" s="1"/>
      <c r="S1" s="2"/>
      <c r="T1" s="1"/>
      <c r="U1" s="1"/>
      <c r="V1" s="2"/>
      <c r="W1" s="1"/>
      <c r="X1" s="1"/>
      <c r="Y1" s="1"/>
    </row>
    <row r="2" spans="1:25" ht="26.25" customHeight="1" x14ac:dyDescent="0.25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4"/>
      <c r="L2" s="39" t="s">
        <v>2</v>
      </c>
      <c r="M2" s="39"/>
      <c r="N2" s="39"/>
      <c r="O2" s="40" t="s">
        <v>3</v>
      </c>
      <c r="P2" s="40"/>
      <c r="Q2" s="40"/>
      <c r="R2" s="40" t="s">
        <v>4</v>
      </c>
      <c r="S2" s="40"/>
      <c r="T2" s="40"/>
      <c r="U2" s="41" t="s">
        <v>5</v>
      </c>
      <c r="V2" s="41"/>
      <c r="W2" s="41"/>
      <c r="X2" s="41"/>
      <c r="Y2" s="5" t="s">
        <v>6</v>
      </c>
    </row>
    <row r="3" spans="1:25" ht="94.5" customHeight="1" x14ac:dyDescent="0.25">
      <c r="A3" s="7" t="s">
        <v>7</v>
      </c>
      <c r="B3" s="7" t="s">
        <v>8</v>
      </c>
      <c r="C3" s="6" t="s">
        <v>43</v>
      </c>
      <c r="D3" s="6" t="s">
        <v>9</v>
      </c>
      <c r="E3" s="6" t="s">
        <v>51</v>
      </c>
      <c r="F3" s="6" t="s">
        <v>53</v>
      </c>
      <c r="G3" s="6" t="s">
        <v>10</v>
      </c>
      <c r="H3" s="6" t="s">
        <v>12</v>
      </c>
      <c r="I3" s="6" t="s">
        <v>11</v>
      </c>
      <c r="J3" s="6" t="s">
        <v>49</v>
      </c>
      <c r="K3" s="6" t="s">
        <v>13</v>
      </c>
      <c r="L3" s="7" t="s">
        <v>14</v>
      </c>
      <c r="M3" s="8" t="s">
        <v>15</v>
      </c>
      <c r="N3" s="7" t="s">
        <v>16</v>
      </c>
      <c r="O3" s="7" t="s">
        <v>17</v>
      </c>
      <c r="P3" s="6" t="s">
        <v>18</v>
      </c>
      <c r="Q3" s="7" t="s">
        <v>19</v>
      </c>
      <c r="R3" s="7" t="s">
        <v>17</v>
      </c>
      <c r="S3" s="8" t="s">
        <v>18</v>
      </c>
      <c r="T3" s="7" t="s">
        <v>20</v>
      </c>
      <c r="U3" s="9" t="s">
        <v>21</v>
      </c>
      <c r="V3" s="8" t="s">
        <v>18</v>
      </c>
      <c r="W3" s="9" t="s">
        <v>22</v>
      </c>
      <c r="X3" s="9" t="s">
        <v>23</v>
      </c>
      <c r="Y3" s="10" t="s">
        <v>24</v>
      </c>
    </row>
    <row r="4" spans="1:25" ht="34.5" x14ac:dyDescent="0.25">
      <c r="A4" s="11">
        <f>_xlfn.AGGREGATE(3,5,$B$4:B4)</f>
        <v>1</v>
      </c>
      <c r="B4" s="12" t="s">
        <v>25</v>
      </c>
      <c r="C4" s="12" t="s">
        <v>44</v>
      </c>
      <c r="D4" s="13">
        <v>200</v>
      </c>
      <c r="E4" s="38" t="s">
        <v>52</v>
      </c>
      <c r="F4" s="13">
        <v>100</v>
      </c>
      <c r="G4" s="13" t="s">
        <v>26</v>
      </c>
      <c r="H4" s="14">
        <v>1.6</v>
      </c>
      <c r="I4" s="37" t="s">
        <v>27</v>
      </c>
      <c r="J4" s="37" t="s">
        <v>50</v>
      </c>
      <c r="K4" s="15">
        <v>1</v>
      </c>
      <c r="L4" s="16"/>
      <c r="M4" s="17">
        <v>0.23</v>
      </c>
      <c r="N4" s="18">
        <f>ROUND(((L4*M4)+L4)*K4,2)</f>
        <v>0</v>
      </c>
      <c r="O4" s="16"/>
      <c r="P4" s="19">
        <v>0.23</v>
      </c>
      <c r="Q4" s="18">
        <f>ROUND(((O4*P4)+O4)*K4,2)</f>
        <v>0</v>
      </c>
      <c r="R4" s="16"/>
      <c r="S4" s="17">
        <v>0.23</v>
      </c>
      <c r="T4" s="18">
        <f>ROUND(((R4*S4)+R4)*K4,2)</f>
        <v>0</v>
      </c>
      <c r="U4" s="18">
        <f>ROUND((L4+O4+R4)*K4,2)</f>
        <v>0</v>
      </c>
      <c r="V4" s="17">
        <v>0.23</v>
      </c>
      <c r="W4" s="18">
        <f>U4*V4</f>
        <v>0</v>
      </c>
      <c r="X4" s="18">
        <f>ROUND(((U4*V4)+U4),2)</f>
        <v>0</v>
      </c>
      <c r="Y4" s="20"/>
    </row>
    <row r="5" spans="1:25" ht="34.5" x14ac:dyDescent="0.25">
      <c r="A5" s="11">
        <f>_xlfn.AGGREGATE(3,5,$B$4:B5)</f>
        <v>2</v>
      </c>
      <c r="B5" s="12" t="s">
        <v>25</v>
      </c>
      <c r="C5" s="12" t="s">
        <v>44</v>
      </c>
      <c r="D5" s="13">
        <v>200</v>
      </c>
      <c r="E5" s="38" t="s">
        <v>52</v>
      </c>
      <c r="F5" s="13">
        <v>100</v>
      </c>
      <c r="G5" s="13" t="s">
        <v>28</v>
      </c>
      <c r="H5" s="14">
        <v>1.6</v>
      </c>
      <c r="I5" s="37" t="s">
        <v>27</v>
      </c>
      <c r="J5" s="37" t="s">
        <v>50</v>
      </c>
      <c r="K5" s="15">
        <v>8</v>
      </c>
      <c r="L5" s="16"/>
      <c r="M5" s="17">
        <v>0.23</v>
      </c>
      <c r="N5" s="18">
        <f>ROUND(((L5*M5)+L5)*K5,2)</f>
        <v>0</v>
      </c>
      <c r="O5" s="16"/>
      <c r="P5" s="19">
        <v>0.23</v>
      </c>
      <c r="Q5" s="18">
        <f>ROUND(((O5*P5)+O5)*K5,2)</f>
        <v>0</v>
      </c>
      <c r="R5" s="16"/>
      <c r="S5" s="17">
        <v>0.23</v>
      </c>
      <c r="T5" s="18">
        <f>ROUND(((R5*S5)+R5)*K5,2)</f>
        <v>0</v>
      </c>
      <c r="U5" s="18">
        <f t="shared" ref="U5:U15" si="0">ROUND((L5+O5+R5)*K5,2)</f>
        <v>0</v>
      </c>
      <c r="V5" s="17">
        <v>0.23</v>
      </c>
      <c r="W5" s="18">
        <f t="shared" ref="W5:W14" si="1">U5*V5</f>
        <v>0</v>
      </c>
      <c r="X5" s="18">
        <f>ROUND(((U5*V5)+U5),2)</f>
        <v>0</v>
      </c>
      <c r="Y5" s="20"/>
    </row>
    <row r="6" spans="1:25" ht="34.5" x14ac:dyDescent="0.25">
      <c r="A6" s="11">
        <f>_xlfn.AGGREGATE(3,5,$B$4:B6)</f>
        <v>3</v>
      </c>
      <c r="B6" s="12" t="s">
        <v>25</v>
      </c>
      <c r="C6" s="12" t="s">
        <v>44</v>
      </c>
      <c r="D6" s="13">
        <v>200</v>
      </c>
      <c r="E6" s="38" t="s">
        <v>52</v>
      </c>
      <c r="F6" s="13">
        <v>100</v>
      </c>
      <c r="G6" s="13" t="s">
        <v>29</v>
      </c>
      <c r="H6" s="14">
        <v>1.6</v>
      </c>
      <c r="I6" s="37" t="s">
        <v>27</v>
      </c>
      <c r="J6" s="37" t="s">
        <v>50</v>
      </c>
      <c r="K6" s="15">
        <v>18</v>
      </c>
      <c r="L6" s="16"/>
      <c r="M6" s="17">
        <v>0.23</v>
      </c>
      <c r="N6" s="18">
        <f>ROUND(((L6*M6)+L6)*K6,2)</f>
        <v>0</v>
      </c>
      <c r="O6" s="16"/>
      <c r="P6" s="19">
        <v>0.23</v>
      </c>
      <c r="Q6" s="18">
        <f>ROUND(((O6*P6)+O6)*K6,2)</f>
        <v>0</v>
      </c>
      <c r="R6" s="16"/>
      <c r="S6" s="17">
        <v>0.23</v>
      </c>
      <c r="T6" s="18">
        <f>ROUND(((R6*S6)+R6)*K6,2)</f>
        <v>0</v>
      </c>
      <c r="U6" s="18">
        <f>ROUND((L6+O6+R6)*K6,2)</f>
        <v>0</v>
      </c>
      <c r="V6" s="17">
        <v>0.23</v>
      </c>
      <c r="W6" s="18">
        <f t="shared" si="1"/>
        <v>0</v>
      </c>
      <c r="X6" s="18">
        <f t="shared" ref="X6:X14" si="2">ROUND(((U6*V6)+U6),2)</f>
        <v>0</v>
      </c>
      <c r="Y6" s="20"/>
    </row>
    <row r="7" spans="1:25" ht="34.5" x14ac:dyDescent="0.25">
      <c r="A7" s="11">
        <f>_xlfn.AGGREGATE(3,5,$B$4:B7)</f>
        <v>4</v>
      </c>
      <c r="B7" s="12" t="s">
        <v>25</v>
      </c>
      <c r="C7" s="12" t="s">
        <v>44</v>
      </c>
      <c r="D7" s="13">
        <v>200</v>
      </c>
      <c r="E7" s="38" t="s">
        <v>52</v>
      </c>
      <c r="F7" s="13">
        <v>100</v>
      </c>
      <c r="G7" s="13" t="s">
        <v>30</v>
      </c>
      <c r="H7" s="14">
        <v>1.6</v>
      </c>
      <c r="I7" s="37" t="s">
        <v>27</v>
      </c>
      <c r="J7" s="37" t="s">
        <v>50</v>
      </c>
      <c r="K7" s="15">
        <v>23</v>
      </c>
      <c r="L7" s="16"/>
      <c r="M7" s="17">
        <v>0.23</v>
      </c>
      <c r="N7" s="18">
        <f t="shared" ref="N7:N15" si="3">ROUND(((L7*M7)+L7)*K7,2)</f>
        <v>0</v>
      </c>
      <c r="O7" s="16"/>
      <c r="P7" s="19">
        <v>0.23</v>
      </c>
      <c r="Q7" s="18">
        <f t="shared" ref="Q7:Q15" si="4">ROUND(((O7*P7)+O7)*K7,2)</f>
        <v>0</v>
      </c>
      <c r="R7" s="16"/>
      <c r="S7" s="17">
        <v>0.23</v>
      </c>
      <c r="T7" s="18">
        <f t="shared" ref="T7:T15" si="5">ROUND(((R7*S7)+R7)*K7,2)</f>
        <v>0</v>
      </c>
      <c r="U7" s="18">
        <f t="shared" si="0"/>
        <v>0</v>
      </c>
      <c r="V7" s="17">
        <v>0.23</v>
      </c>
      <c r="W7" s="18">
        <f t="shared" si="1"/>
        <v>0</v>
      </c>
      <c r="X7" s="18">
        <f t="shared" si="2"/>
        <v>0</v>
      </c>
      <c r="Y7" s="20"/>
    </row>
    <row r="8" spans="1:25" ht="34.5" x14ac:dyDescent="0.25">
      <c r="A8" s="11">
        <f>_xlfn.AGGREGATE(3,5,$B$4:B8)</f>
        <v>5</v>
      </c>
      <c r="B8" s="12" t="s">
        <v>25</v>
      </c>
      <c r="C8" s="12" t="s">
        <v>44</v>
      </c>
      <c r="D8" s="13">
        <v>200</v>
      </c>
      <c r="E8" s="38" t="s">
        <v>52</v>
      </c>
      <c r="F8" s="13">
        <v>160</v>
      </c>
      <c r="G8" s="13" t="s">
        <v>29</v>
      </c>
      <c r="H8" s="14">
        <v>1.6</v>
      </c>
      <c r="I8" s="37" t="s">
        <v>27</v>
      </c>
      <c r="J8" s="37" t="s">
        <v>50</v>
      </c>
      <c r="K8" s="15">
        <v>2</v>
      </c>
      <c r="L8" s="16"/>
      <c r="M8" s="17">
        <v>0.23</v>
      </c>
      <c r="N8" s="18">
        <f t="shared" si="3"/>
        <v>0</v>
      </c>
      <c r="O8" s="16"/>
      <c r="P8" s="19">
        <v>0.23</v>
      </c>
      <c r="Q8" s="18">
        <f t="shared" si="4"/>
        <v>0</v>
      </c>
      <c r="R8" s="16"/>
      <c r="S8" s="17">
        <v>0.23</v>
      </c>
      <c r="T8" s="18">
        <f t="shared" si="5"/>
        <v>0</v>
      </c>
      <c r="U8" s="18">
        <f t="shared" si="0"/>
        <v>0</v>
      </c>
      <c r="V8" s="17">
        <v>0.23</v>
      </c>
      <c r="W8" s="18">
        <f t="shared" si="1"/>
        <v>0</v>
      </c>
      <c r="X8" s="18">
        <f t="shared" si="2"/>
        <v>0</v>
      </c>
      <c r="Y8" s="20"/>
    </row>
    <row r="9" spans="1:25" ht="34.5" x14ac:dyDescent="0.25">
      <c r="A9" s="11">
        <f>_xlfn.AGGREGATE(3,5,$B$4:B9)</f>
        <v>6</v>
      </c>
      <c r="B9" s="12" t="s">
        <v>25</v>
      </c>
      <c r="C9" s="12" t="s">
        <v>44</v>
      </c>
      <c r="D9" s="13">
        <v>200</v>
      </c>
      <c r="E9" s="38" t="s">
        <v>52</v>
      </c>
      <c r="F9" s="13">
        <v>160</v>
      </c>
      <c r="G9" s="13" t="s">
        <v>30</v>
      </c>
      <c r="H9" s="14">
        <v>1.6</v>
      </c>
      <c r="I9" s="37" t="s">
        <v>27</v>
      </c>
      <c r="J9" s="37" t="s">
        <v>50</v>
      </c>
      <c r="K9" s="15">
        <v>5</v>
      </c>
      <c r="L9" s="16"/>
      <c r="M9" s="17">
        <v>0.23</v>
      </c>
      <c r="N9" s="18">
        <f t="shared" si="3"/>
        <v>0</v>
      </c>
      <c r="O9" s="16"/>
      <c r="P9" s="19">
        <v>0.23</v>
      </c>
      <c r="Q9" s="18">
        <f t="shared" si="4"/>
        <v>0</v>
      </c>
      <c r="R9" s="16"/>
      <c r="S9" s="17">
        <v>0.23</v>
      </c>
      <c r="T9" s="18">
        <f t="shared" si="5"/>
        <v>0</v>
      </c>
      <c r="U9" s="18">
        <f t="shared" si="0"/>
        <v>0</v>
      </c>
      <c r="V9" s="17">
        <v>0.23</v>
      </c>
      <c r="W9" s="18">
        <f t="shared" si="1"/>
        <v>0</v>
      </c>
      <c r="X9" s="18">
        <f t="shared" si="2"/>
        <v>0</v>
      </c>
      <c r="Y9" s="20"/>
    </row>
    <row r="10" spans="1:25" ht="34.5" x14ac:dyDescent="0.25">
      <c r="A10" s="11">
        <f>_xlfn.AGGREGATE(3,5,$B$4:B10)</f>
        <v>7</v>
      </c>
      <c r="B10" s="21" t="s">
        <v>31</v>
      </c>
      <c r="C10" s="21" t="s">
        <v>45</v>
      </c>
      <c r="D10" s="11">
        <v>100</v>
      </c>
      <c r="E10" s="38" t="s">
        <v>52</v>
      </c>
      <c r="F10" s="13">
        <v>80</v>
      </c>
      <c r="G10" s="11" t="s">
        <v>32</v>
      </c>
      <c r="H10" s="14">
        <v>1.6</v>
      </c>
      <c r="I10" s="37" t="s">
        <v>48</v>
      </c>
      <c r="J10" s="37" t="s">
        <v>50</v>
      </c>
      <c r="K10" s="15">
        <v>2</v>
      </c>
      <c r="L10" s="16"/>
      <c r="M10" s="17">
        <v>0.23</v>
      </c>
      <c r="N10" s="18">
        <f t="shared" si="3"/>
        <v>0</v>
      </c>
      <c r="O10" s="16"/>
      <c r="P10" s="19">
        <v>0.23</v>
      </c>
      <c r="Q10" s="18">
        <f t="shared" si="4"/>
        <v>0</v>
      </c>
      <c r="R10" s="16"/>
      <c r="S10" s="17">
        <v>0.23</v>
      </c>
      <c r="T10" s="18">
        <f t="shared" si="5"/>
        <v>0</v>
      </c>
      <c r="U10" s="18">
        <f t="shared" si="0"/>
        <v>0</v>
      </c>
      <c r="V10" s="17">
        <v>0.23</v>
      </c>
      <c r="W10" s="18">
        <f t="shared" si="1"/>
        <v>0</v>
      </c>
      <c r="X10" s="18">
        <f t="shared" si="2"/>
        <v>0</v>
      </c>
      <c r="Y10" s="20"/>
    </row>
    <row r="11" spans="1:25" ht="34.5" x14ac:dyDescent="0.25">
      <c r="A11" s="11">
        <f>_xlfn.AGGREGATE(3,5,$B$4:B11)</f>
        <v>8</v>
      </c>
      <c r="B11" s="12" t="s">
        <v>33</v>
      </c>
      <c r="C11" s="12" t="s">
        <v>34</v>
      </c>
      <c r="D11" s="11">
        <v>100</v>
      </c>
      <c r="E11" s="38" t="s">
        <v>52</v>
      </c>
      <c r="F11" s="13">
        <v>100</v>
      </c>
      <c r="G11" s="13" t="s">
        <v>35</v>
      </c>
      <c r="H11" s="14">
        <v>1.6</v>
      </c>
      <c r="I11" s="37" t="s">
        <v>47</v>
      </c>
      <c r="J11" s="37" t="s">
        <v>50</v>
      </c>
      <c r="K11" s="15">
        <v>4</v>
      </c>
      <c r="L11" s="16"/>
      <c r="M11" s="17">
        <v>0.23</v>
      </c>
      <c r="N11" s="18">
        <f t="shared" si="3"/>
        <v>0</v>
      </c>
      <c r="O11" s="16"/>
      <c r="P11" s="19">
        <v>0.23</v>
      </c>
      <c r="Q11" s="18">
        <f t="shared" si="4"/>
        <v>0</v>
      </c>
      <c r="R11" s="16"/>
      <c r="S11" s="17">
        <v>0.23</v>
      </c>
      <c r="T11" s="18">
        <f t="shared" si="5"/>
        <v>0</v>
      </c>
      <c r="U11" s="18">
        <f t="shared" si="0"/>
        <v>0</v>
      </c>
      <c r="V11" s="17">
        <v>0.23</v>
      </c>
      <c r="W11" s="18">
        <f t="shared" si="1"/>
        <v>0</v>
      </c>
      <c r="X11" s="18">
        <f t="shared" si="2"/>
        <v>0</v>
      </c>
      <c r="Y11" s="20"/>
    </row>
    <row r="12" spans="1:25" ht="34.5" x14ac:dyDescent="0.25">
      <c r="A12" s="11">
        <f>_xlfn.AGGREGATE(3,5,$B$4:B12)</f>
        <v>9</v>
      </c>
      <c r="B12" s="12" t="s">
        <v>33</v>
      </c>
      <c r="C12" s="12" t="s">
        <v>34</v>
      </c>
      <c r="D12" s="11">
        <v>100</v>
      </c>
      <c r="E12" s="38" t="s">
        <v>52</v>
      </c>
      <c r="F12" s="13">
        <v>100</v>
      </c>
      <c r="G12" s="13" t="s">
        <v>36</v>
      </c>
      <c r="H12" s="14">
        <v>1.6</v>
      </c>
      <c r="I12" s="37" t="s">
        <v>47</v>
      </c>
      <c r="J12" s="37" t="s">
        <v>50</v>
      </c>
      <c r="K12" s="15">
        <v>2</v>
      </c>
      <c r="L12" s="16"/>
      <c r="M12" s="17">
        <v>0.23</v>
      </c>
      <c r="N12" s="18">
        <f t="shared" si="3"/>
        <v>0</v>
      </c>
      <c r="O12" s="16"/>
      <c r="P12" s="19">
        <v>0.23</v>
      </c>
      <c r="Q12" s="18">
        <f t="shared" si="4"/>
        <v>0</v>
      </c>
      <c r="R12" s="16"/>
      <c r="S12" s="17">
        <v>0.23</v>
      </c>
      <c r="T12" s="18">
        <f t="shared" si="5"/>
        <v>0</v>
      </c>
      <c r="U12" s="18">
        <f t="shared" si="0"/>
        <v>0</v>
      </c>
      <c r="V12" s="17">
        <v>0.23</v>
      </c>
      <c r="W12" s="18">
        <f t="shared" si="1"/>
        <v>0</v>
      </c>
      <c r="X12" s="18">
        <f t="shared" si="2"/>
        <v>0</v>
      </c>
      <c r="Y12" s="20"/>
    </row>
    <row r="13" spans="1:25" ht="34.5" x14ac:dyDescent="0.25">
      <c r="A13" s="11">
        <f>_xlfn.AGGREGATE(3,5,$B$4:B13)</f>
        <v>10</v>
      </c>
      <c r="B13" s="12" t="s">
        <v>33</v>
      </c>
      <c r="C13" s="12" t="s">
        <v>37</v>
      </c>
      <c r="D13" s="13">
        <v>60</v>
      </c>
      <c r="E13" s="38" t="s">
        <v>52</v>
      </c>
      <c r="F13" s="13">
        <v>80</v>
      </c>
      <c r="G13" s="13" t="s">
        <v>38</v>
      </c>
      <c r="H13" s="14">
        <v>1.6</v>
      </c>
      <c r="I13" s="37" t="s">
        <v>48</v>
      </c>
      <c r="J13" s="37" t="s">
        <v>50</v>
      </c>
      <c r="K13" s="15">
        <v>2</v>
      </c>
      <c r="L13" s="16"/>
      <c r="M13" s="17">
        <v>0.23</v>
      </c>
      <c r="N13" s="18">
        <f t="shared" si="3"/>
        <v>0</v>
      </c>
      <c r="O13" s="16"/>
      <c r="P13" s="19">
        <v>0.23</v>
      </c>
      <c r="Q13" s="18">
        <f t="shared" si="4"/>
        <v>0</v>
      </c>
      <c r="R13" s="16"/>
      <c r="S13" s="17">
        <v>0.23</v>
      </c>
      <c r="T13" s="18">
        <f t="shared" si="5"/>
        <v>0</v>
      </c>
      <c r="U13" s="18">
        <f t="shared" si="0"/>
        <v>0</v>
      </c>
      <c r="V13" s="17">
        <v>0.23</v>
      </c>
      <c r="W13" s="18">
        <f t="shared" si="1"/>
        <v>0</v>
      </c>
      <c r="X13" s="18">
        <f t="shared" si="2"/>
        <v>0</v>
      </c>
      <c r="Y13" s="20"/>
    </row>
    <row r="14" spans="1:25" ht="34.5" x14ac:dyDescent="0.25">
      <c r="A14" s="11">
        <f>_xlfn.AGGREGATE(3,5,$B$4:B14)</f>
        <v>11</v>
      </c>
      <c r="B14" s="12" t="s">
        <v>39</v>
      </c>
      <c r="C14" s="12" t="s">
        <v>34</v>
      </c>
      <c r="D14" s="13">
        <v>60</v>
      </c>
      <c r="E14" s="38" t="s">
        <v>52</v>
      </c>
      <c r="F14" s="13">
        <v>160</v>
      </c>
      <c r="G14" s="11" t="s">
        <v>40</v>
      </c>
      <c r="H14" s="14">
        <v>0.6</v>
      </c>
      <c r="I14" s="37" t="s">
        <v>27</v>
      </c>
      <c r="J14" s="37" t="s">
        <v>50</v>
      </c>
      <c r="K14" s="15">
        <v>1</v>
      </c>
      <c r="L14" s="16"/>
      <c r="M14" s="17">
        <v>0.23</v>
      </c>
      <c r="N14" s="18">
        <f t="shared" si="3"/>
        <v>0</v>
      </c>
      <c r="O14" s="16"/>
      <c r="P14" s="19">
        <v>0.23</v>
      </c>
      <c r="Q14" s="18">
        <f t="shared" si="4"/>
        <v>0</v>
      </c>
      <c r="R14" s="22">
        <v>0</v>
      </c>
      <c r="S14" s="17">
        <v>0.23</v>
      </c>
      <c r="T14" s="18">
        <f t="shared" si="5"/>
        <v>0</v>
      </c>
      <c r="U14" s="18">
        <f t="shared" si="0"/>
        <v>0</v>
      </c>
      <c r="V14" s="17">
        <v>0.23</v>
      </c>
      <c r="W14" s="18">
        <f t="shared" si="1"/>
        <v>0</v>
      </c>
      <c r="X14" s="18">
        <f t="shared" si="2"/>
        <v>0</v>
      </c>
      <c r="Y14" s="20"/>
    </row>
    <row r="15" spans="1:25" ht="51.75" x14ac:dyDescent="0.25">
      <c r="A15" s="11">
        <f>_xlfn.AGGREGATE(3,5,$B$4:B15)</f>
        <v>12</v>
      </c>
      <c r="B15" s="21" t="s">
        <v>46</v>
      </c>
      <c r="C15" s="21" t="s">
        <v>37</v>
      </c>
      <c r="D15" s="13">
        <v>60</v>
      </c>
      <c r="E15" s="38" t="s">
        <v>52</v>
      </c>
      <c r="F15" s="13">
        <v>100</v>
      </c>
      <c r="G15" s="11" t="s">
        <v>41</v>
      </c>
      <c r="H15" s="14"/>
      <c r="I15" s="37" t="s">
        <v>27</v>
      </c>
      <c r="J15" s="37" t="s">
        <v>50</v>
      </c>
      <c r="K15" s="23">
        <v>1</v>
      </c>
      <c r="L15" s="16"/>
      <c r="M15" s="17">
        <v>0.23</v>
      </c>
      <c r="N15" s="18">
        <f t="shared" si="3"/>
        <v>0</v>
      </c>
      <c r="O15" s="16"/>
      <c r="P15" s="19">
        <v>0.23</v>
      </c>
      <c r="Q15" s="18">
        <f t="shared" si="4"/>
        <v>0</v>
      </c>
      <c r="R15" s="22">
        <v>0</v>
      </c>
      <c r="S15" s="17">
        <v>0.23</v>
      </c>
      <c r="T15" s="18">
        <f t="shared" si="5"/>
        <v>0</v>
      </c>
      <c r="U15" s="18">
        <f t="shared" si="0"/>
        <v>0</v>
      </c>
      <c r="V15" s="17">
        <v>0.23</v>
      </c>
      <c r="W15" s="18">
        <f>U15*V15</f>
        <v>0</v>
      </c>
      <c r="X15" s="18">
        <f>ROUND(((U15*V15)+U15),2)</f>
        <v>0</v>
      </c>
      <c r="Y15" s="20"/>
    </row>
    <row r="16" spans="1:25" x14ac:dyDescent="0.25">
      <c r="A16" s="11"/>
      <c r="B16" s="12"/>
      <c r="C16" s="12"/>
      <c r="D16" s="13"/>
      <c r="E16" s="13"/>
      <c r="F16" s="13"/>
      <c r="G16" s="13"/>
      <c r="H16" s="14"/>
      <c r="I16" s="13"/>
      <c r="J16" s="13"/>
      <c r="K16" s="24">
        <f>SUM(K4:K15)</f>
        <v>69</v>
      </c>
      <c r="L16" s="25"/>
      <c r="M16" s="26"/>
      <c r="N16" s="27">
        <f>SUM(N4:N15)</f>
        <v>0</v>
      </c>
      <c r="O16" s="28"/>
      <c r="P16" s="29"/>
      <c r="Q16" s="27">
        <f>SUM(Q4:Q15)</f>
        <v>0</v>
      </c>
      <c r="R16" s="28"/>
      <c r="S16" s="30"/>
      <c r="T16" s="27">
        <f>SUM(T4:T15)</f>
        <v>0</v>
      </c>
      <c r="U16" s="27">
        <f>SUM(U4:U15)</f>
        <v>0</v>
      </c>
      <c r="V16" s="31"/>
      <c r="W16" s="27">
        <f>SUM(W4:W15)</f>
        <v>0</v>
      </c>
      <c r="X16" s="27">
        <f>SUM(X4:X15)</f>
        <v>0</v>
      </c>
      <c r="Y16" s="32"/>
    </row>
    <row r="18" spans="2:3" x14ac:dyDescent="0.25">
      <c r="B18" s="35" t="s">
        <v>42</v>
      </c>
      <c r="C18" s="35"/>
    </row>
    <row r="19" spans="2:3" x14ac:dyDescent="0.25">
      <c r="B19" s="35" t="s">
        <v>54</v>
      </c>
    </row>
  </sheetData>
  <sheetProtection algorithmName="SHA-512" hashValue="c2fOn0BWvLx0J2P6Kb0VazmAGz18zDiDHqiq9L2aVS9Zc7bQm0qRGdqQ9g7LBs+eDY/1p+1M3GsnsOkymZYw3w==" saltValue="wUlT9Zp0qVH3Zd+WkZb5iw==" spinCount="100000" sheet="1" objects="1" scenarios="1"/>
  <mergeCells count="5">
    <mergeCell ref="L2:N2"/>
    <mergeCell ref="O2:Q2"/>
    <mergeCell ref="R2:T2"/>
    <mergeCell ref="U2:X2"/>
    <mergeCell ref="A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Borsuk</dc:creator>
  <cp:lastModifiedBy>Małgorzata Domańska</cp:lastModifiedBy>
  <dcterms:created xsi:type="dcterms:W3CDTF">2023-10-27T08:27:05Z</dcterms:created>
  <dcterms:modified xsi:type="dcterms:W3CDTF">2023-10-27T09:21:19Z</dcterms:modified>
</cp:coreProperties>
</file>