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omek\Dokumenty\Energia 2022\"/>
    </mc:Choice>
  </mc:AlternateContent>
  <xr:revisionPtr revIDLastSave="0" documentId="8_{D1B9BC38-D4FE-4BFC-AA83-4FC2CD769F23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Arkusz1" sheetId="1" state="hidden" r:id="rId1"/>
    <sheet name="Arkusz2" sheetId="2" r:id="rId2"/>
  </sheets>
  <definedNames>
    <definedName name="_xlnm.Print_Area" localSheetId="1">Arkusz2!$A$1:$V$17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P8" i="2" l="1"/>
  <c r="F9" i="1" l="1"/>
  <c r="G9" i="1"/>
  <c r="H9" i="1"/>
  <c r="F12" i="1"/>
  <c r="G12" i="1"/>
  <c r="H12" i="1"/>
  <c r="F15" i="1"/>
  <c r="G15" i="1"/>
  <c r="H15" i="1"/>
  <c r="F7" i="1"/>
  <c r="G7" i="1"/>
  <c r="H7" i="1"/>
  <c r="H6" i="1"/>
  <c r="G6" i="1"/>
  <c r="F6" i="1"/>
  <c r="I5" i="1"/>
  <c r="I6" i="1"/>
  <c r="I8" i="1"/>
  <c r="I9" i="1"/>
  <c r="I10" i="1"/>
  <c r="I11" i="1"/>
  <c r="I12" i="1"/>
  <c r="I13" i="1"/>
  <c r="I14" i="1"/>
  <c r="I15" i="1"/>
  <c r="I4" i="1"/>
  <c r="I7" i="1" l="1"/>
  <c r="I16" i="1" s="1"/>
  <c r="B20" i="1"/>
  <c r="B16" i="1" l="1"/>
  <c r="J16" i="1" s="1"/>
  <c r="K16" i="1" s="1"/>
</calcChain>
</file>

<file path=xl/sharedStrings.xml><?xml version="1.0" encoding="utf-8"?>
<sst xmlns="http://schemas.openxmlformats.org/spreadsheetml/2006/main" count="82" uniqueCount="61">
  <si>
    <t>Zużycie energii elektrycznej w 2016 roku</t>
  </si>
  <si>
    <t>Przemysłowa</t>
  </si>
  <si>
    <t>Bawełniana</t>
  </si>
  <si>
    <t>Paliwa</t>
  </si>
  <si>
    <t xml:space="preserve">Julków </t>
  </si>
  <si>
    <t>Julków 800 kW</t>
  </si>
  <si>
    <t>Dylów</t>
  </si>
  <si>
    <t>Gotartów 241 kW</t>
  </si>
  <si>
    <t>Czerwona</t>
  </si>
  <si>
    <t>Teklinów</t>
  </si>
  <si>
    <t>Ostrzeszów</t>
  </si>
  <si>
    <t>Kowale</t>
  </si>
  <si>
    <t>Wola Kruszyńska</t>
  </si>
  <si>
    <t>EURO 4,1749</t>
  </si>
  <si>
    <t xml:space="preserve">EURO </t>
  </si>
  <si>
    <t>limit zł</t>
  </si>
  <si>
    <t>MWh/m-c</t>
  </si>
  <si>
    <t>MWh/rok</t>
  </si>
  <si>
    <t>taryfa przed</t>
  </si>
  <si>
    <t>taryfa popł</t>
  </si>
  <si>
    <t>reszta doby</t>
  </si>
  <si>
    <t>EURO</t>
  </si>
  <si>
    <t>Razem</t>
  </si>
  <si>
    <t>C11</t>
  </si>
  <si>
    <t>B23</t>
  </si>
  <si>
    <t>C12b</t>
  </si>
  <si>
    <t>C21</t>
  </si>
  <si>
    <t>Taryfy</t>
  </si>
  <si>
    <t>OSD</t>
  </si>
  <si>
    <t>PGE Dystrybucja</t>
  </si>
  <si>
    <t>Adres</t>
  </si>
  <si>
    <t>nr PPE</t>
  </si>
  <si>
    <t>Moc umowna</t>
  </si>
  <si>
    <t>PLZELD080486180151</t>
  </si>
  <si>
    <t>Nazwa Zakładu</t>
  </si>
  <si>
    <t>taryfa dzienna</t>
  </si>
  <si>
    <t>taryfa nocna</t>
  </si>
  <si>
    <t>taryfa całodobowa</t>
  </si>
  <si>
    <t>Lista obiektów objętych umową</t>
  </si>
  <si>
    <t>wartość przy cenie 230,00</t>
  </si>
  <si>
    <t>strefa dzienna</t>
  </si>
  <si>
    <t>strefa nocna</t>
  </si>
  <si>
    <t>Lp.</t>
  </si>
  <si>
    <t>Siedziba Zarządu Bełchatów</t>
  </si>
  <si>
    <t>97-400 Bełchatów, ul. Bawełniana 18</t>
  </si>
  <si>
    <t>taryfa przedpołudniowa</t>
  </si>
  <si>
    <t>taryfa popołudniowa</t>
  </si>
  <si>
    <t>zaliczona do III grupy przyłączeniowej</t>
  </si>
  <si>
    <t>Uwaga:</t>
  </si>
  <si>
    <t xml:space="preserve">moc przyłaczeniaowa (podstawowe wytwarzanie) </t>
  </si>
  <si>
    <t>okres rozliczniowy z OSD</t>
  </si>
  <si>
    <t>co miesiąc</t>
  </si>
  <si>
    <t>9,2 kWp</t>
  </si>
  <si>
    <t>gwarantowana ilość zużycia [%]</t>
  </si>
  <si>
    <t>Zamawiający informuje, że w roku 2021 możliwym jest wykonanie, uruchomienie i podłączenie instalacji fotowoltaicznej</t>
  </si>
  <si>
    <t>Podstawowe informacje dla planowanej do uruchomienia instalacji fotowoltaicznej:</t>
  </si>
  <si>
    <t xml:space="preserve">Z chwilą wykonania i podłączenia instalacji fotowoltaicznej zawarte zostaną odrębne umowy na sprzedaż energii pochodzącej z odnawialnych źródeł energii. </t>
  </si>
  <si>
    <t>Załącznik nr 1 do umowy - zadanie 1</t>
  </si>
  <si>
    <t>Prognozowane zużycie energii elektrycznej w 2022 roku</t>
  </si>
  <si>
    <t>* - planowane zużycie energii elektrycznej na rok 2022 wyliczone na podstawie faktur za zużycie energii z ostatnich 12 miesięcy, uwzględniające planowane zużycie na rok 2022.</t>
  </si>
  <si>
    <t>razem*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</si>
</sst>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0" xfId="0" applyAlignment="1"/>
    <xf numFmtId="0" fontId="5" fillId="0" borderId="1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8" fillId="0" borderId="0" xfId="0" applyFont="1"/>
    <xf numFmtId="0" fontId="9" fillId="0" borderId="0" xfId="0" applyFont="1" applyFill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164" fontId="4" fillId="0" borderId="12" xfId="1" applyFont="1" applyBorder="1" applyAlignment="1">
      <alignment horizontal="right" vertical="center"/>
    </xf>
    <xf numFmtId="164" fontId="5" fillId="0" borderId="14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3" borderId="0" xfId="0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G19" sqref="G19"/>
    </sheetView>
  </sheetViews>
  <sheetFormatPr defaultRowHeight="15" x14ac:dyDescent="0.25"/>
  <cols>
    <col min="1" max="1" width="16.85546875" customWidth="1"/>
    <col min="2" max="2" width="10.42578125" customWidth="1"/>
    <col min="3" max="3" width="11.7109375" customWidth="1"/>
    <col min="4" max="8" width="10.42578125" customWidth="1"/>
    <col min="9" max="9" width="9.28515625" bestFit="1" customWidth="1"/>
    <col min="10" max="10" width="12.42578125" customWidth="1"/>
    <col min="11" max="11" width="10" bestFit="1" customWidth="1"/>
    <col min="12" max="12" width="7.28515625" customWidth="1"/>
  </cols>
  <sheetData>
    <row r="1" spans="1:12" x14ac:dyDescent="0.25">
      <c r="A1" t="s">
        <v>0</v>
      </c>
    </row>
    <row r="2" spans="1:12" x14ac:dyDescent="0.25">
      <c r="B2" s="50" t="s">
        <v>16</v>
      </c>
      <c r="C2" s="50"/>
      <c r="D2" s="50"/>
      <c r="E2" s="50"/>
      <c r="F2" s="50" t="s">
        <v>17</v>
      </c>
      <c r="G2" s="50"/>
      <c r="H2" s="50"/>
      <c r="I2" s="50"/>
    </row>
    <row r="3" spans="1:12" ht="23.25" x14ac:dyDescent="0.25">
      <c r="A3" s="1"/>
      <c r="B3" s="1" t="s">
        <v>16</v>
      </c>
      <c r="C3" s="1" t="s">
        <v>18</v>
      </c>
      <c r="D3" s="1" t="s">
        <v>19</v>
      </c>
      <c r="E3" s="5" t="s">
        <v>20</v>
      </c>
      <c r="F3" s="4" t="s">
        <v>18</v>
      </c>
      <c r="G3" s="4" t="s">
        <v>19</v>
      </c>
      <c r="H3" s="4" t="s">
        <v>20</v>
      </c>
      <c r="I3" s="6" t="s">
        <v>22</v>
      </c>
      <c r="J3" s="3" t="s">
        <v>39</v>
      </c>
      <c r="K3" s="1" t="s">
        <v>21</v>
      </c>
      <c r="L3" s="1" t="s">
        <v>27</v>
      </c>
    </row>
    <row r="4" spans="1:12" x14ac:dyDescent="0.25">
      <c r="A4" s="1" t="s">
        <v>2</v>
      </c>
      <c r="B4" s="1">
        <v>3.3</v>
      </c>
      <c r="C4" s="1"/>
      <c r="D4" s="1"/>
      <c r="E4" s="1"/>
      <c r="F4" s="1"/>
      <c r="G4" s="1"/>
      <c r="H4" s="1"/>
      <c r="I4" s="7">
        <f>B4*12</f>
        <v>39.599999999999994</v>
      </c>
      <c r="J4" s="7"/>
      <c r="K4" s="7"/>
      <c r="L4" s="1" t="s">
        <v>23</v>
      </c>
    </row>
    <row r="5" spans="1:12" x14ac:dyDescent="0.25">
      <c r="A5" s="1" t="s">
        <v>8</v>
      </c>
      <c r="B5" s="1">
        <v>2.7</v>
      </c>
      <c r="C5" s="1"/>
      <c r="D5" s="1"/>
      <c r="E5" s="1"/>
      <c r="F5" s="1"/>
      <c r="G5" s="1"/>
      <c r="H5" s="1"/>
      <c r="I5" s="7">
        <f t="shared" ref="I5:I15" si="0">B5*12</f>
        <v>32.400000000000006</v>
      </c>
      <c r="J5" s="7"/>
      <c r="K5" s="7"/>
      <c r="L5" s="1" t="s">
        <v>23</v>
      </c>
    </row>
    <row r="6" spans="1:12" x14ac:dyDescent="0.25">
      <c r="A6" s="1" t="s">
        <v>6</v>
      </c>
      <c r="B6" s="1">
        <v>40</v>
      </c>
      <c r="C6" s="1">
        <v>13</v>
      </c>
      <c r="D6" s="1">
        <v>7</v>
      </c>
      <c r="E6" s="2">
        <v>20</v>
      </c>
      <c r="F6" s="2">
        <f t="shared" ref="F6:H7" si="1">C6*12</f>
        <v>156</v>
      </c>
      <c r="G6" s="2">
        <f t="shared" si="1"/>
        <v>84</v>
      </c>
      <c r="H6" s="2">
        <f t="shared" si="1"/>
        <v>240</v>
      </c>
      <c r="I6" s="7">
        <f t="shared" si="0"/>
        <v>480</v>
      </c>
      <c r="J6" s="7"/>
      <c r="K6" s="7"/>
      <c r="L6" s="1" t="s">
        <v>24</v>
      </c>
    </row>
    <row r="7" spans="1:12" x14ac:dyDescent="0.25">
      <c r="A7" s="1" t="s">
        <v>7</v>
      </c>
      <c r="B7" s="1">
        <v>120</v>
      </c>
      <c r="C7" s="1">
        <v>15</v>
      </c>
      <c r="D7" s="1">
        <v>7</v>
      </c>
      <c r="E7" s="2">
        <v>40</v>
      </c>
      <c r="F7" s="2">
        <f t="shared" si="1"/>
        <v>180</v>
      </c>
      <c r="G7" s="2">
        <f t="shared" si="1"/>
        <v>84</v>
      </c>
      <c r="H7" s="2">
        <f t="shared" si="1"/>
        <v>480</v>
      </c>
      <c r="I7" s="7">
        <f>F7+G7+H7</f>
        <v>744</v>
      </c>
      <c r="J7" s="7"/>
      <c r="K7" s="7"/>
      <c r="L7" s="1" t="s">
        <v>24</v>
      </c>
    </row>
    <row r="8" spans="1:12" x14ac:dyDescent="0.25">
      <c r="A8" s="1" t="s">
        <v>4</v>
      </c>
      <c r="B8" s="1">
        <v>2</v>
      </c>
      <c r="C8" s="1"/>
      <c r="D8" s="1"/>
      <c r="E8" s="1"/>
      <c r="F8" s="2"/>
      <c r="G8" s="2"/>
      <c r="H8" s="2"/>
      <c r="I8" s="7">
        <f t="shared" si="0"/>
        <v>24</v>
      </c>
      <c r="J8" s="7"/>
      <c r="K8" s="7"/>
      <c r="L8" s="1" t="s">
        <v>23</v>
      </c>
    </row>
    <row r="9" spans="1:12" x14ac:dyDescent="0.25">
      <c r="A9" s="1" t="s">
        <v>5</v>
      </c>
      <c r="B9" s="1">
        <v>120</v>
      </c>
      <c r="C9" s="1">
        <v>35</v>
      </c>
      <c r="D9" s="1">
        <v>15</v>
      </c>
      <c r="E9" s="2">
        <v>80</v>
      </c>
      <c r="F9" s="2">
        <f t="shared" ref="F9:F15" si="2">C9*12</f>
        <v>420</v>
      </c>
      <c r="G9" s="2">
        <f t="shared" ref="G9:G15" si="3">D9*12</f>
        <v>180</v>
      </c>
      <c r="H9" s="2">
        <f t="shared" ref="H9:H15" si="4">E9*12</f>
        <v>960</v>
      </c>
      <c r="I9" s="7">
        <f t="shared" si="0"/>
        <v>1440</v>
      </c>
      <c r="J9" s="7"/>
      <c r="K9" s="7"/>
      <c r="L9" s="1" t="s">
        <v>24</v>
      </c>
    </row>
    <row r="10" spans="1:12" x14ac:dyDescent="0.25">
      <c r="A10" s="1" t="s">
        <v>11</v>
      </c>
      <c r="B10" s="1">
        <v>0.5</v>
      </c>
      <c r="C10" s="1"/>
      <c r="D10" s="1"/>
      <c r="E10" s="1"/>
      <c r="F10" s="2"/>
      <c r="G10" s="2"/>
      <c r="H10" s="2"/>
      <c r="I10" s="7">
        <f t="shared" si="0"/>
        <v>6</v>
      </c>
      <c r="J10" s="7"/>
      <c r="K10" s="7"/>
      <c r="L10" s="1" t="s">
        <v>25</v>
      </c>
    </row>
    <row r="11" spans="1:12" x14ac:dyDescent="0.25">
      <c r="A11" s="1" t="s">
        <v>10</v>
      </c>
      <c r="B11" s="1">
        <v>2.2999999999999998</v>
      </c>
      <c r="C11" s="1"/>
      <c r="D11" s="1"/>
      <c r="E11" s="1"/>
      <c r="F11" s="2"/>
      <c r="G11" s="2"/>
      <c r="H11" s="2"/>
      <c r="I11" s="7">
        <f t="shared" si="0"/>
        <v>27.599999999999998</v>
      </c>
      <c r="J11" s="7"/>
      <c r="K11" s="7"/>
      <c r="L11" s="1" t="s">
        <v>23</v>
      </c>
    </row>
    <row r="12" spans="1:12" x14ac:dyDescent="0.25">
      <c r="A12" s="1" t="s">
        <v>3</v>
      </c>
      <c r="B12" s="1">
        <v>68</v>
      </c>
      <c r="C12" s="1">
        <v>20</v>
      </c>
      <c r="D12" s="1">
        <v>10</v>
      </c>
      <c r="E12" s="2">
        <v>38</v>
      </c>
      <c r="F12" s="2">
        <f t="shared" si="2"/>
        <v>240</v>
      </c>
      <c r="G12" s="2">
        <f t="shared" si="3"/>
        <v>120</v>
      </c>
      <c r="H12" s="2">
        <f t="shared" si="4"/>
        <v>456</v>
      </c>
      <c r="I12" s="7">
        <f t="shared" si="0"/>
        <v>816</v>
      </c>
      <c r="J12" s="7"/>
      <c r="K12" s="7"/>
      <c r="L12" s="1" t="s">
        <v>24</v>
      </c>
    </row>
    <row r="13" spans="1:12" x14ac:dyDescent="0.25">
      <c r="A13" s="1" t="s">
        <v>1</v>
      </c>
      <c r="B13" s="1">
        <v>10</v>
      </c>
      <c r="C13" s="1"/>
      <c r="D13" s="1"/>
      <c r="E13" s="1"/>
      <c r="F13" s="2"/>
      <c r="G13" s="2"/>
      <c r="H13" s="2"/>
      <c r="I13" s="7">
        <f t="shared" si="0"/>
        <v>120</v>
      </c>
      <c r="J13" s="7"/>
      <c r="K13" s="7"/>
      <c r="L13" s="1" t="s">
        <v>26</v>
      </c>
    </row>
    <row r="14" spans="1:12" x14ac:dyDescent="0.25">
      <c r="A14" s="1" t="s">
        <v>9</v>
      </c>
      <c r="B14" s="1">
        <v>2</v>
      </c>
      <c r="C14" s="1"/>
      <c r="D14" s="1"/>
      <c r="E14" s="1"/>
      <c r="F14" s="2"/>
      <c r="G14" s="2"/>
      <c r="H14" s="2"/>
      <c r="I14" s="7">
        <f t="shared" si="0"/>
        <v>24</v>
      </c>
      <c r="J14" s="7"/>
      <c r="K14" s="7"/>
      <c r="L14" s="1" t="s">
        <v>25</v>
      </c>
    </row>
    <row r="15" spans="1:12" x14ac:dyDescent="0.25">
      <c r="A15" s="1" t="s">
        <v>12</v>
      </c>
      <c r="B15" s="1">
        <v>2.5</v>
      </c>
      <c r="C15" s="1">
        <v>0.8</v>
      </c>
      <c r="D15" s="1">
        <v>0.5</v>
      </c>
      <c r="E15" s="2">
        <v>1.2</v>
      </c>
      <c r="F15" s="2">
        <f t="shared" si="2"/>
        <v>9.6000000000000014</v>
      </c>
      <c r="G15" s="2">
        <f t="shared" si="3"/>
        <v>6</v>
      </c>
      <c r="H15" s="2">
        <f t="shared" si="4"/>
        <v>14.399999999999999</v>
      </c>
      <c r="I15" s="7">
        <f t="shared" si="0"/>
        <v>30</v>
      </c>
      <c r="J15" s="7"/>
      <c r="K15" s="7"/>
      <c r="L15" s="1" t="s">
        <v>24</v>
      </c>
    </row>
    <row r="16" spans="1:12" x14ac:dyDescent="0.25">
      <c r="A16" s="1"/>
      <c r="B16" s="1">
        <f>SUM(B4:B15)</f>
        <v>373.3</v>
      </c>
      <c r="C16" s="1"/>
      <c r="D16" s="1"/>
      <c r="E16" s="1"/>
      <c r="F16" s="1"/>
      <c r="G16" s="1"/>
      <c r="H16" s="1"/>
      <c r="I16" s="7">
        <f>SUM(I4:I15)</f>
        <v>3783.6</v>
      </c>
      <c r="J16" s="7">
        <f>I16*230</f>
        <v>870228</v>
      </c>
      <c r="K16" s="7">
        <f>J16/B18</f>
        <v>208442.83695417855</v>
      </c>
    </row>
    <row r="18" spans="1:2" x14ac:dyDescent="0.25">
      <c r="A18" s="1" t="s">
        <v>13</v>
      </c>
      <c r="B18" s="1">
        <v>4.1749000000000001</v>
      </c>
    </row>
    <row r="19" spans="1:2" x14ac:dyDescent="0.25">
      <c r="A19" s="1" t="s">
        <v>14</v>
      </c>
      <c r="B19" s="1">
        <v>209000</v>
      </c>
    </row>
    <row r="20" spans="1:2" x14ac:dyDescent="0.25">
      <c r="A20" s="1" t="s">
        <v>15</v>
      </c>
      <c r="B20" s="1">
        <f>B19*B18</f>
        <v>872554.1</v>
      </c>
    </row>
  </sheetData>
  <sortState xmlns:xlrd2="http://schemas.microsoft.com/office/spreadsheetml/2017/richdata2" ref="A3:A14">
    <sortCondition ref="A3"/>
  </sortState>
  <mergeCells count="2">
    <mergeCell ref="B2:E2"/>
    <mergeCell ref="F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0"/>
  <sheetViews>
    <sheetView tabSelected="1" topLeftCell="H1" zoomScaleNormal="100" workbookViewId="0">
      <selection activeCell="Q11" sqref="Q11"/>
    </sheetView>
  </sheetViews>
  <sheetFormatPr defaultRowHeight="15" x14ac:dyDescent="0.25"/>
  <cols>
    <col min="1" max="1" width="3.5703125" customWidth="1"/>
    <col min="2" max="2" width="18.42578125" customWidth="1"/>
    <col min="3" max="3" width="24.85546875" customWidth="1"/>
    <col min="4" max="4" width="11.42578125" customWidth="1"/>
    <col min="5" max="5" width="15.140625" customWidth="1"/>
    <col min="6" max="6" width="14.5703125" customWidth="1"/>
    <col min="7" max="7" width="10.140625" customWidth="1"/>
    <col min="8" max="8" width="8" customWidth="1"/>
    <col min="9" max="9" width="8.5703125" customWidth="1"/>
    <col min="10" max="10" width="12.140625" customWidth="1"/>
    <col min="11" max="11" width="17.28515625" customWidth="1"/>
    <col min="12" max="12" width="14.42578125" customWidth="1"/>
    <col min="13" max="13" width="12" customWidth="1"/>
    <col min="14" max="14" width="10.5703125" customWidth="1"/>
    <col min="15" max="15" width="8.5703125" customWidth="1"/>
    <col min="16" max="16" width="13.42578125" customWidth="1"/>
    <col min="17" max="17" width="18" customWidth="1"/>
    <col min="18" max="18" width="8" customWidth="1"/>
    <col min="19" max="19" width="6.28515625" customWidth="1"/>
    <col min="20" max="20" width="20.42578125" customWidth="1"/>
    <col min="21" max="21" width="14.5703125" customWidth="1"/>
    <col min="22" max="22" width="19" customWidth="1"/>
  </cols>
  <sheetData>
    <row r="1" spans="1:22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5" t="s">
        <v>57</v>
      </c>
      <c r="S1" s="56"/>
      <c r="T1" s="56"/>
    </row>
    <row r="2" spans="1:22" x14ac:dyDescent="0.25">
      <c r="A2" s="57" t="s">
        <v>38</v>
      </c>
      <c r="B2" s="58"/>
      <c r="C2" s="58"/>
      <c r="D2" s="18"/>
      <c r="E2" s="19"/>
      <c r="F2" s="19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1"/>
      <c r="S2" s="10"/>
      <c r="T2" s="10"/>
    </row>
    <row r="3" spans="1:22" ht="15.75" thickBot="1" x14ac:dyDescent="0.3">
      <c r="A3" s="10"/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0"/>
      <c r="R3" s="11"/>
      <c r="S3" s="10"/>
      <c r="T3" s="10"/>
    </row>
    <row r="4" spans="1:22" ht="15.75" thickBot="1" x14ac:dyDescent="0.3">
      <c r="A4" s="10"/>
      <c r="B4" s="10"/>
      <c r="C4" s="10"/>
      <c r="D4" s="71" t="s">
        <v>58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10"/>
      <c r="R4" s="10"/>
      <c r="S4" s="10"/>
      <c r="T4" s="10"/>
    </row>
    <row r="5" spans="1:22" ht="15.75" thickBot="1" x14ac:dyDescent="0.3">
      <c r="A5" s="74" t="s">
        <v>42</v>
      </c>
      <c r="B5" s="64" t="s">
        <v>34</v>
      </c>
      <c r="C5" s="66" t="s">
        <v>30</v>
      </c>
      <c r="D5" s="61" t="s">
        <v>16</v>
      </c>
      <c r="E5" s="62"/>
      <c r="F5" s="62"/>
      <c r="G5" s="62"/>
      <c r="H5" s="62"/>
      <c r="I5" s="63"/>
      <c r="J5" s="68" t="s">
        <v>17</v>
      </c>
      <c r="K5" s="69"/>
      <c r="L5" s="69"/>
      <c r="M5" s="69"/>
      <c r="N5" s="69"/>
      <c r="O5" s="69"/>
      <c r="P5" s="70"/>
      <c r="Q5" s="76" t="s">
        <v>28</v>
      </c>
      <c r="R5" s="78" t="s">
        <v>32</v>
      </c>
      <c r="S5" s="64" t="s">
        <v>27</v>
      </c>
      <c r="T5" s="59" t="s">
        <v>31</v>
      </c>
      <c r="U5" s="53" t="s">
        <v>50</v>
      </c>
      <c r="V5" s="51" t="s">
        <v>53</v>
      </c>
    </row>
    <row r="6" spans="1:22" ht="26.25" thickBot="1" x14ac:dyDescent="0.3">
      <c r="A6" s="75"/>
      <c r="B6" s="65"/>
      <c r="C6" s="67"/>
      <c r="D6" s="41" t="s">
        <v>37</v>
      </c>
      <c r="E6" s="42" t="s">
        <v>45</v>
      </c>
      <c r="F6" s="42" t="s">
        <v>46</v>
      </c>
      <c r="G6" s="42" t="s">
        <v>20</v>
      </c>
      <c r="H6" s="42" t="s">
        <v>35</v>
      </c>
      <c r="I6" s="43" t="s">
        <v>36</v>
      </c>
      <c r="J6" s="17" t="s">
        <v>37</v>
      </c>
      <c r="K6" s="16" t="s">
        <v>45</v>
      </c>
      <c r="L6" s="16" t="s">
        <v>46</v>
      </c>
      <c r="M6" s="16" t="s">
        <v>20</v>
      </c>
      <c r="N6" s="16" t="s">
        <v>40</v>
      </c>
      <c r="O6" s="16" t="s">
        <v>41</v>
      </c>
      <c r="P6" s="49" t="s">
        <v>60</v>
      </c>
      <c r="Q6" s="77"/>
      <c r="R6" s="79"/>
      <c r="S6" s="65"/>
      <c r="T6" s="60"/>
      <c r="U6" s="54"/>
      <c r="V6" s="52"/>
    </row>
    <row r="7" spans="1:22" ht="15.75" thickBot="1" x14ac:dyDescent="0.3">
      <c r="A7" s="9">
        <v>1</v>
      </c>
      <c r="B7" s="9">
        <v>2</v>
      </c>
      <c r="C7" s="13">
        <v>3</v>
      </c>
      <c r="D7" s="12">
        <v>4</v>
      </c>
      <c r="E7" s="9">
        <v>5</v>
      </c>
      <c r="F7" s="9">
        <v>6</v>
      </c>
      <c r="G7" s="9">
        <v>7</v>
      </c>
      <c r="H7" s="9">
        <v>8</v>
      </c>
      <c r="I7" s="14">
        <v>9</v>
      </c>
      <c r="J7" s="25">
        <v>10</v>
      </c>
      <c r="K7" s="26">
        <v>11</v>
      </c>
      <c r="L7" s="26">
        <v>12</v>
      </c>
      <c r="M7" s="26">
        <v>13</v>
      </c>
      <c r="N7" s="26">
        <v>14</v>
      </c>
      <c r="O7" s="27">
        <v>15</v>
      </c>
      <c r="P7" s="28">
        <v>16</v>
      </c>
      <c r="Q7" s="15">
        <v>17</v>
      </c>
      <c r="R7" s="9">
        <v>18</v>
      </c>
      <c r="S7" s="13">
        <v>19</v>
      </c>
      <c r="T7" s="34">
        <v>20</v>
      </c>
      <c r="U7" s="35">
        <v>21</v>
      </c>
      <c r="V7" s="47">
        <v>22</v>
      </c>
    </row>
    <row r="8" spans="1:22" ht="31.5" customHeight="1" thickBot="1" x14ac:dyDescent="0.3">
      <c r="A8" s="44">
        <v>1</v>
      </c>
      <c r="B8" s="45" t="s">
        <v>43</v>
      </c>
      <c r="C8" s="46" t="s">
        <v>44</v>
      </c>
      <c r="D8" s="22">
        <v>4.24</v>
      </c>
      <c r="E8" s="23"/>
      <c r="F8" s="23"/>
      <c r="G8" s="23"/>
      <c r="H8" s="23"/>
      <c r="I8" s="24"/>
      <c r="J8" s="29">
        <f>D8*12</f>
        <v>50.88</v>
      </c>
      <c r="K8" s="30"/>
      <c r="L8" s="30"/>
      <c r="M8" s="30"/>
      <c r="N8" s="30"/>
      <c r="O8" s="31"/>
      <c r="P8" s="32">
        <f t="shared" ref="P8" si="0">SUM(J8:O8)</f>
        <v>50.88</v>
      </c>
      <c r="Q8" s="36" t="s">
        <v>29</v>
      </c>
      <c r="R8" s="37">
        <v>30</v>
      </c>
      <c r="S8" s="38" t="s">
        <v>23</v>
      </c>
      <c r="T8" s="39" t="s">
        <v>33</v>
      </c>
      <c r="U8" s="40" t="s">
        <v>51</v>
      </c>
      <c r="V8" s="48">
        <v>40</v>
      </c>
    </row>
    <row r="9" spans="1:22" x14ac:dyDescent="0.25">
      <c r="T9" s="18"/>
    </row>
    <row r="10" spans="1:22" x14ac:dyDescent="0.25">
      <c r="B10" s="80" t="s">
        <v>59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T10" s="18"/>
    </row>
    <row r="11" spans="1:22" x14ac:dyDescent="0.25">
      <c r="B11" s="20" t="s">
        <v>48</v>
      </c>
      <c r="Q11" s="8"/>
    </row>
    <row r="12" spans="1:22" x14ac:dyDescent="0.25">
      <c r="B12" s="20" t="s">
        <v>54</v>
      </c>
    </row>
    <row r="13" spans="1:22" x14ac:dyDescent="0.25">
      <c r="B13" s="21" t="s">
        <v>55</v>
      </c>
      <c r="C13" s="18"/>
      <c r="D13" s="18"/>
      <c r="E13" s="18"/>
      <c r="F13" s="18"/>
      <c r="G13" s="18"/>
      <c r="H13" s="18"/>
      <c r="I13" s="18"/>
      <c r="J13" s="18"/>
    </row>
    <row r="14" spans="1:22" x14ac:dyDescent="0.25">
      <c r="B14" s="18" t="s">
        <v>49</v>
      </c>
      <c r="C14" s="18"/>
      <c r="D14" s="18"/>
      <c r="E14" s="18"/>
      <c r="F14" s="18" t="s">
        <v>52</v>
      </c>
      <c r="G14" s="18" t="s">
        <v>47</v>
      </c>
      <c r="H14" s="18"/>
      <c r="I14" s="18"/>
      <c r="J14" s="18"/>
    </row>
    <row r="15" spans="1:22" x14ac:dyDescent="0.25">
      <c r="B15" t="s">
        <v>56</v>
      </c>
    </row>
    <row r="29" spans="16:16" x14ac:dyDescent="0.25">
      <c r="P29" s="33"/>
    </row>
    <row r="30" spans="16:16" x14ac:dyDescent="0.25">
      <c r="P30" s="33"/>
    </row>
  </sheetData>
  <sortState xmlns:xlrd2="http://schemas.microsoft.com/office/spreadsheetml/2017/richdata2" ref="B6:S8">
    <sortCondition ref="B6"/>
  </sortState>
  <mergeCells count="14">
    <mergeCell ref="V5:V6"/>
    <mergeCell ref="U5:U6"/>
    <mergeCell ref="R1:T1"/>
    <mergeCell ref="A2:C2"/>
    <mergeCell ref="T5:T6"/>
    <mergeCell ref="D5:I5"/>
    <mergeCell ref="B5:B6"/>
    <mergeCell ref="C5:C6"/>
    <mergeCell ref="J5:P5"/>
    <mergeCell ref="D4:P4"/>
    <mergeCell ref="A5:A6"/>
    <mergeCell ref="Q5:Q6"/>
    <mergeCell ref="R5:R6"/>
    <mergeCell ref="S5:S6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Bednarski</dc:creator>
  <cp:lastModifiedBy>Tomek Chojnicki</cp:lastModifiedBy>
  <cp:lastPrinted>2021-08-17T09:49:02Z</cp:lastPrinted>
  <dcterms:created xsi:type="dcterms:W3CDTF">2016-09-29T06:57:56Z</dcterms:created>
  <dcterms:modified xsi:type="dcterms:W3CDTF">2021-10-01T10:19:22Z</dcterms:modified>
</cp:coreProperties>
</file>