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Kin.PULMO\Desktop\Jednorazówka III\Robocze\"/>
    </mc:Choice>
  </mc:AlternateContent>
  <xr:revisionPtr revIDLastSave="0" documentId="13_ncr:1_{27111750-D77B-41F1-8EBC-81D822A6B9A2}"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Print_Area" localSheetId="0">Arkusz1!$A$1:$J$206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78" i="1" l="1"/>
  <c r="H61" i="1"/>
  <c r="H33" i="1"/>
  <c r="F77" i="1"/>
  <c r="I77" i="1" s="1"/>
  <c r="H77" i="1"/>
  <c r="H75" i="1"/>
  <c r="F75" i="1"/>
  <c r="I75" i="1" s="1"/>
  <c r="F76" i="1"/>
  <c r="I76" i="1" s="1"/>
  <c r="H76" i="1"/>
  <c r="F194" i="1"/>
  <c r="I194" i="1" s="1"/>
  <c r="H194" i="1"/>
  <c r="F195" i="1"/>
  <c r="I195" i="1" s="1"/>
  <c r="H195" i="1"/>
  <c r="F196" i="1"/>
  <c r="I196" i="1" s="1"/>
  <c r="H196" i="1"/>
  <c r="H185" i="1"/>
  <c r="H186" i="1" s="1"/>
  <c r="F185" i="1"/>
  <c r="I185" i="1" s="1"/>
  <c r="I186" i="1" s="1"/>
  <c r="H197" i="1" l="1"/>
  <c r="I197" i="1"/>
  <c r="F175" i="1"/>
  <c r="I175" i="1" s="1"/>
  <c r="H175" i="1"/>
  <c r="H174" i="1"/>
  <c r="H162" i="1"/>
  <c r="F174" i="1"/>
  <c r="I174" i="1" s="1"/>
  <c r="H163" i="1"/>
  <c r="H164" i="1"/>
  <c r="F163" i="1"/>
  <c r="I163" i="1" s="1"/>
  <c r="F164" i="1"/>
  <c r="I164" i="1" s="1"/>
  <c r="F162" i="1"/>
  <c r="I162" i="1" s="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F127" i="1"/>
  <c r="F128" i="1"/>
  <c r="F129" i="1"/>
  <c r="F130" i="1"/>
  <c r="F131" i="1"/>
  <c r="F132" i="1"/>
  <c r="F133" i="1"/>
  <c r="F134" i="1"/>
  <c r="F135" i="1"/>
  <c r="F136" i="1"/>
  <c r="F137" i="1"/>
  <c r="F138" i="1"/>
  <c r="F139" i="1"/>
  <c r="F140" i="1"/>
  <c r="F141" i="1"/>
  <c r="F142" i="1"/>
  <c r="F143" i="1"/>
  <c r="F144" i="1"/>
  <c r="F145" i="1"/>
  <c r="I145" i="1" s="1"/>
  <c r="F146" i="1"/>
  <c r="I146" i="1" s="1"/>
  <c r="F147" i="1"/>
  <c r="I147" i="1" s="1"/>
  <c r="F148" i="1"/>
  <c r="I148" i="1" s="1"/>
  <c r="F149" i="1"/>
  <c r="I149" i="1" s="1"/>
  <c r="F150" i="1"/>
  <c r="I150" i="1" s="1"/>
  <c r="F151" i="1"/>
  <c r="I151" i="1" s="1"/>
  <c r="H126" i="1"/>
  <c r="F126" i="1"/>
  <c r="F110" i="1"/>
  <c r="I110" i="1" s="1"/>
  <c r="F111" i="1"/>
  <c r="I111" i="1" s="1"/>
  <c r="F112" i="1"/>
  <c r="I112" i="1" s="1"/>
  <c r="F113" i="1"/>
  <c r="I113" i="1" s="1"/>
  <c r="F114" i="1"/>
  <c r="I114" i="1" s="1"/>
  <c r="F115" i="1"/>
  <c r="I115" i="1" s="1"/>
  <c r="F116" i="1"/>
  <c r="I116" i="1" s="1"/>
  <c r="F109" i="1"/>
  <c r="I109" i="1" s="1"/>
  <c r="H98" i="1"/>
  <c r="H99" i="1"/>
  <c r="F98" i="1"/>
  <c r="I98" i="1" s="1"/>
  <c r="F99" i="1"/>
  <c r="I99" i="1" s="1"/>
  <c r="F97" i="1"/>
  <c r="I97" i="1" s="1"/>
  <c r="H97" i="1"/>
  <c r="H100" i="1" l="1"/>
  <c r="H152" i="1"/>
  <c r="H165" i="1"/>
  <c r="H176" i="1"/>
  <c r="I117" i="1"/>
  <c r="I165" i="1"/>
  <c r="I176" i="1"/>
  <c r="H88" i="1"/>
  <c r="F88" i="1"/>
  <c r="I88" i="1" s="1"/>
  <c r="H60" i="1"/>
  <c r="F60" i="1"/>
  <c r="I60" i="1" s="1"/>
  <c r="F59" i="1" l="1"/>
  <c r="I59" i="1" s="1"/>
  <c r="F58" i="1"/>
  <c r="I58" i="1" s="1"/>
  <c r="F57" i="1"/>
  <c r="I57" i="1" s="1"/>
  <c r="F31" i="1"/>
  <c r="I31" i="1" s="1"/>
  <c r="H59" i="1"/>
  <c r="H56" i="1"/>
  <c r="H58" i="1" l="1"/>
  <c r="I144" i="1"/>
  <c r="I143" i="1"/>
  <c r="I142" i="1"/>
  <c r="I141" i="1"/>
  <c r="I140" i="1"/>
  <c r="I139" i="1"/>
  <c r="I138" i="1"/>
  <c r="I137" i="1"/>
  <c r="I136" i="1"/>
  <c r="I135" i="1"/>
  <c r="I134" i="1"/>
  <c r="I133" i="1"/>
  <c r="I132" i="1"/>
  <c r="I131" i="1"/>
  <c r="I130" i="1"/>
  <c r="I129" i="1"/>
  <c r="I128" i="1"/>
  <c r="I127" i="1"/>
  <c r="I126" i="1"/>
  <c r="F56" i="1"/>
  <c r="I56" i="1" s="1"/>
  <c r="H57" i="1"/>
  <c r="H31" i="1"/>
  <c r="H116" i="1"/>
  <c r="H115" i="1"/>
  <c r="H114" i="1"/>
  <c r="H113" i="1"/>
  <c r="H112" i="1"/>
  <c r="H111" i="1"/>
  <c r="H110" i="1"/>
  <c r="H109" i="1"/>
  <c r="I100" i="1"/>
  <c r="H90" i="1"/>
  <c r="I90" i="1"/>
  <c r="H55" i="1"/>
  <c r="F55" i="1"/>
  <c r="I55" i="1" s="1"/>
  <c r="H117" i="1" l="1"/>
  <c r="I152" i="1"/>
  <c r="H54" i="1"/>
  <c r="F54" i="1"/>
  <c r="I54" i="1" s="1"/>
  <c r="H53" i="1"/>
  <c r="F53" i="1"/>
  <c r="I53" i="1" s="1"/>
  <c r="H52" i="1"/>
  <c r="F52" i="1"/>
  <c r="I52" i="1" s="1"/>
  <c r="H74" i="1"/>
  <c r="F74" i="1"/>
  <c r="I74" i="1" s="1"/>
  <c r="H73" i="1"/>
  <c r="F73" i="1"/>
  <c r="I73" i="1" s="1"/>
  <c r="H51" i="1"/>
  <c r="F51" i="1"/>
  <c r="I51" i="1" s="1"/>
  <c r="H50" i="1"/>
  <c r="F50" i="1"/>
  <c r="I50" i="1" s="1"/>
  <c r="H49" i="1"/>
  <c r="F49" i="1"/>
  <c r="I49" i="1" s="1"/>
  <c r="H48" i="1"/>
  <c r="F48" i="1"/>
  <c r="I48" i="1" s="1"/>
  <c r="H47" i="1"/>
  <c r="F47" i="1"/>
  <c r="I47" i="1" s="1"/>
  <c r="H46" i="1"/>
  <c r="F46" i="1"/>
  <c r="I46" i="1" s="1"/>
  <c r="H45" i="1"/>
  <c r="F45" i="1"/>
  <c r="I45" i="1" s="1"/>
  <c r="H44" i="1"/>
  <c r="F44" i="1"/>
  <c r="I44" i="1" s="1"/>
  <c r="H43" i="1"/>
  <c r="F43" i="1"/>
  <c r="I43" i="1" s="1"/>
  <c r="H32" i="1"/>
  <c r="F32" i="1"/>
  <c r="I32" i="1" s="1"/>
  <c r="H30" i="1"/>
  <c r="F30" i="1"/>
  <c r="I30" i="1" s="1"/>
  <c r="H29" i="1"/>
  <c r="F29" i="1"/>
  <c r="I29" i="1" s="1"/>
  <c r="H28" i="1"/>
  <c r="F28" i="1"/>
  <c r="I28" i="1" s="1"/>
  <c r="H27" i="1"/>
  <c r="F27" i="1"/>
  <c r="I27" i="1" s="1"/>
  <c r="H26" i="1"/>
  <c r="F26" i="1"/>
  <c r="I26" i="1" s="1"/>
  <c r="H25" i="1"/>
  <c r="F25" i="1"/>
  <c r="I25" i="1" s="1"/>
  <c r="H24" i="1"/>
  <c r="F24" i="1"/>
  <c r="I24" i="1" s="1"/>
  <c r="H23" i="1"/>
  <c r="F23" i="1"/>
  <c r="I23" i="1" s="1"/>
  <c r="H22" i="1"/>
  <c r="F22" i="1"/>
  <c r="I22" i="1" s="1"/>
  <c r="H21" i="1"/>
  <c r="F21" i="1"/>
  <c r="I21" i="1" s="1"/>
  <c r="H20" i="1"/>
  <c r="F20" i="1"/>
  <c r="I20" i="1" s="1"/>
  <c r="H19" i="1"/>
  <c r="F19" i="1"/>
  <c r="I19" i="1" s="1"/>
  <c r="H18" i="1"/>
  <c r="F18" i="1"/>
  <c r="I18" i="1" s="1"/>
  <c r="H17" i="1"/>
  <c r="F17" i="1"/>
  <c r="I17" i="1" s="1"/>
  <c r="H16" i="1"/>
  <c r="F16" i="1"/>
  <c r="I16" i="1" s="1"/>
  <c r="H15" i="1"/>
  <c r="F15" i="1"/>
  <c r="I15" i="1" s="1"/>
  <c r="H14" i="1"/>
  <c r="F14" i="1"/>
  <c r="I14" i="1" s="1"/>
  <c r="H13" i="1"/>
  <c r="F13" i="1"/>
  <c r="I13" i="1" s="1"/>
  <c r="H12" i="1"/>
  <c r="F12" i="1"/>
  <c r="I12" i="1" s="1"/>
  <c r="H11" i="1"/>
  <c r="F11" i="1"/>
  <c r="I11" i="1" s="1"/>
  <c r="H10" i="1"/>
  <c r="F10" i="1"/>
  <c r="I10" i="1" s="1"/>
  <c r="H9" i="1"/>
  <c r="F9" i="1"/>
  <c r="I9" i="1" s="1"/>
  <c r="I61" i="1" l="1"/>
  <c r="I78" i="1"/>
  <c r="I33" i="1"/>
  <c r="H204" i="1" l="1"/>
  <c r="I204" i="1"/>
</calcChain>
</file>

<file path=xl/sharedStrings.xml><?xml version="1.0" encoding="utf-8"?>
<sst xmlns="http://schemas.openxmlformats.org/spreadsheetml/2006/main" count="344" uniqueCount="150">
  <si>
    <t>L.p.</t>
  </si>
  <si>
    <t>Nawa</t>
  </si>
  <si>
    <t>j.m.</t>
  </si>
  <si>
    <t>ilość</t>
  </si>
  <si>
    <t>cena jednostkowa netto</t>
  </si>
  <si>
    <t>cena jednostkowa brutto</t>
  </si>
  <si>
    <t>Vat w %</t>
  </si>
  <si>
    <t>Warość netto</t>
  </si>
  <si>
    <t>Wartość Brutto</t>
  </si>
  <si>
    <t>Nazwa handlowa produktu</t>
  </si>
  <si>
    <t>1.</t>
  </si>
  <si>
    <t>szt.</t>
  </si>
  <si>
    <t>3.</t>
  </si>
  <si>
    <t>par</t>
  </si>
  <si>
    <t>Razem</t>
  </si>
  <si>
    <r>
      <t xml:space="preserve">Czujnik Oximeter Flex Sensor, który będzie kompatybilny z posiadanym przez Zamawiającego polisomnografem </t>
    </r>
    <r>
      <rPr>
        <b/>
        <sz val="9"/>
        <rFont val="Century Gothic"/>
        <family val="2"/>
        <charset val="238"/>
      </rPr>
      <t>firmy Res Med Mediserv</t>
    </r>
    <r>
      <rPr>
        <sz val="9"/>
        <rFont val="Century Gothic"/>
        <family val="2"/>
        <charset val="238"/>
      </rPr>
      <t xml:space="preserve"> </t>
    </r>
  </si>
  <si>
    <r>
      <t xml:space="preserve">Czujnik Oximeter Soft, nakładkowy, który będzie kompatybilny z posiadanym przez Zamawiającego polisomnografem </t>
    </r>
    <r>
      <rPr>
        <b/>
        <sz val="9"/>
        <rFont val="Century Gothic"/>
        <family val="2"/>
        <charset val="238"/>
      </rPr>
      <t>firmy Res Med Mediserv</t>
    </r>
  </si>
  <si>
    <t>szt</t>
  </si>
  <si>
    <t>Pasta EC2 Electrode cream 100g</t>
  </si>
  <si>
    <t>Szt.</t>
  </si>
  <si>
    <t>Płytka do wysiłku oddechowego do podłączenia pasa brzusznego do urządzenia NOX</t>
  </si>
  <si>
    <r>
      <t xml:space="preserve">Komplet pasów na brzuch i klatkę piersiową (tj. łącznie 2 szt) do pomiaru wysiłku oddechowego dedykowane </t>
    </r>
    <r>
      <rPr>
        <b/>
        <sz val="9"/>
        <rFont val="Century Gothic"/>
        <family val="2"/>
        <charset val="238"/>
      </rPr>
      <t xml:space="preserve">do urządzenia NOX </t>
    </r>
    <r>
      <rPr>
        <sz val="9"/>
        <rFont val="Century Gothic"/>
        <family val="2"/>
        <charset val="238"/>
      </rPr>
      <t xml:space="preserve">w rozmiarze S,M,L (opakowanie zawierające 20 par, tj. 40 szt) </t>
    </r>
  </si>
  <si>
    <r>
      <t xml:space="preserve">Komplet pasów na brzuch i klatkę piersiową (tj. łącznie 2 szt) do pomiaru wysiłku oddechowego dedykowane </t>
    </r>
    <r>
      <rPr>
        <b/>
        <sz val="9"/>
        <rFont val="Century Gothic"/>
        <family val="2"/>
        <charset val="238"/>
      </rPr>
      <t xml:space="preserve">do urządzenia NOX </t>
    </r>
    <r>
      <rPr>
        <sz val="9"/>
        <rFont val="Century Gothic"/>
        <family val="2"/>
        <charset val="238"/>
      </rPr>
      <t xml:space="preserve">w rozmiarze XL (opakowanie zawierające 14 par, tj. 28 szt) </t>
    </r>
  </si>
  <si>
    <t>Pasta przewodząca do elektrod (do Polisomnografu NOX A1) Ten 20 conductive, 3 słoki lub tubki w opakowaniu</t>
  </si>
  <si>
    <t>op.</t>
  </si>
  <si>
    <t>Żel złuszczający EEG/EKG Nuprep do Polisomnografu NOX A1 - 3 tubki w opakowaniu</t>
  </si>
  <si>
    <t>Odprowadzenie pojedyńcze "Snap On" 100 cm do EMG brody, kompatybilne z Polisomnografem NOX A1, 1 szt</t>
  </si>
  <si>
    <t>Odprowadzenie pojedyńcze "Snap On" 100 cm do EMG brody, kompatybilne z Polisomnografem NOX A1, 2 szt w opakowaniu</t>
  </si>
  <si>
    <t>Podwójne odprowadzenie "Snap On" EKG 50/100 cm, kompatybilne z Polisomnografem NOX A1, 1 szt</t>
  </si>
  <si>
    <t>Przewód głowowy 90 cm do EEG do Polisomnografu NOX A, 1 szt</t>
  </si>
  <si>
    <t>5 odprowadzeniowy przewód EEG z elektrodami miseczkowymi do  Polisomnografu NOX A1, 1 szt</t>
  </si>
  <si>
    <t>Pasy wielorazowe typu RIP do systemów Nox A1</t>
  </si>
  <si>
    <t>Opaski mocujące na nadgarstek, jednorazowe do pulsoksymetru Nonoin 3150, 240 szt w opakowaniu</t>
  </si>
  <si>
    <t xml:space="preserve">Opaski mocujące na nadgarstek, z rzepem, do pulsoksymetru Nonin 3150, 240 szt </t>
  </si>
  <si>
    <t>Maska F20, wielopacjentowa do wentylacji nieinwazyjnej, rozm. S,M,L</t>
  </si>
  <si>
    <t>Maska N20, wielopacjentowa do wentylacji nieinwazyjnej, rozm. S,M,L</t>
  </si>
  <si>
    <t>Maska Quatrro Air NV wielopacjentowa do wentylacji nieinwazyjnej, rozm. S,M,L</t>
  </si>
  <si>
    <t>Maska Quatrro FX NV wielopacjentowa do wentylacji nieinwazyjnej, rozm. S,M,L</t>
  </si>
  <si>
    <t>Maska AcuCare F1-0 jednopacjentowa niwentylowana bez przecieku, rozm. S,M,L  20 szt/op.</t>
  </si>
  <si>
    <t>Pulsoksymetr Nonin 3150 (zamiennik), część nadgarstkowa + czyjnik rozm. M, Bezprzewodowy pulsoksymetr Bluetooth do pomiaru tętna, SpO2 i pletyzmografii kompatybilny z polisomnografem NoX A1</t>
  </si>
  <si>
    <t>Filtr powietrza do respiratora Stellar 100 oraz Stellar 150 ResMed,  anybakteryjny przeznaczony do wentylacji pacjentom</t>
  </si>
  <si>
    <t>Elektrody  kardiologiczne  kompatybilne z Ambu  Blue Sensor R  R -00-S pakowane po 25 szt.</t>
  </si>
  <si>
    <t>Pojemnik do próbek histopatologicznych o pojemności 20 ml z 4% fomaldehydem (10 % roztworem formaliny) zamkniętym w nakrętce</t>
  </si>
  <si>
    <t>Pojemnik transportowy na 5 szkiełek podstawowych, zamykany na plastikowy zatrzask, wyposazony w prowadnice pozwalające oddzielic od siebie poszczególne szkiełka (próbka)</t>
  </si>
  <si>
    <t>pojemniki transportowe 250 ml plastikowe z zakrętką do transportu szkiełek, wysokość 8 cm, średnica 7 cm, ( próbka)</t>
  </si>
  <si>
    <t>Worki autoklawowalne jednorazowe wykonane  z polipropylenu, zastosowanie do odpadów bilogicznnie niebezpiecznych, wytrzymałe, odporne na wysoką temperaturę, wym. Ok. 600 x 780 mm ,poj. ok. 60L, gr. 40 um - 100szt/op.</t>
  </si>
  <si>
    <t>pojemnik plastikowy Hamburg z hermetyczną, silikonową uszczelką zpewniającę szczelne zamknięcie, ścianki przezroczyste, pokrywa czarna wymiary: L:135 x W:135 x H:176 mm, pojemność 1,6L</t>
  </si>
  <si>
    <t>suchy lód Top Frost 100 g./1 szt.  zgodny z normą UE CE 1907/2006</t>
  </si>
  <si>
    <t>Rękawice diagnostyczne nitrylowe do badań z wewnętrzną warstwą z serycyną - łagodząco-nawilżającą o właściwościach przeciwbakteryjnych,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Fabryczne oznakowanie dopuszczenia do kontaktu z żywnością. Otwór dozujący opakowania wyposażony w folię zabezpieczającą przed kontaminacją ze środowiska. Produkowane zgodnie z normą ISO 13485, ISO 9001, ISO 14001 i OHSAS 18001 potwierdzone certyfikatami jednostki notyfikowanej. Rozmiary XS-XL , oznaczone minimum na 5-ciu ściankach dyspensera</t>
  </si>
  <si>
    <t>Bakteriologiczny zestaw transportowy z podłożem pakowany w podwójnym opakowaniu</t>
  </si>
  <si>
    <t>Kabel główny EKG, z możliwością przyłączenia 3 lub 5 odprowadzeń, kompatybilny z modułem E-PSMP, monitora GE Carescape B650, wielorazowego użytku, dla dorosłych.</t>
  </si>
  <si>
    <t>Przewód interfejsowy ciśnienia nieinwazyjnego dla dorosłych, 2T, złącze DINACLICK, monitory Carescape i S5 dł. 3.6m</t>
  </si>
  <si>
    <t>Mankiet wielorazowy Dura-cuf, rozm. Dorosły (długi rzep), 23-33 cm, 2T, złącze Dina-Click - Op. 5 szt.</t>
  </si>
  <si>
    <t>Mankiet wielorazowy Dura-cuf, rozm. Duży Dorosły (długi rzep), 31-40 cm, 2T, złącze Dina-Click - Op. 5 szt.</t>
  </si>
  <si>
    <t>Przewód zbiorczy saturacji GE Trusignal 3m konektor GE, kompatybilny z monitorami B125, CARESCAPE, S5</t>
  </si>
  <si>
    <t>Linia próbkująca gazy, jednorazowa, PVC/PE, 3 m (10 ft), Op. 10 szt.</t>
  </si>
  <si>
    <t>Mechanosensor do pomiaru NMT</t>
  </si>
  <si>
    <t>Przewód zbiorczy do pomiaru NMT</t>
  </si>
  <si>
    <t>Lp.</t>
  </si>
  <si>
    <t xml:space="preserve">Nazwa </t>
  </si>
  <si>
    <t>J.m.</t>
  </si>
  <si>
    <t>Ilość</t>
  </si>
  <si>
    <t>Cena jednostowa netto</t>
  </si>
  <si>
    <t>Cena jed nostkowa brutto</t>
  </si>
  <si>
    <t>Stawka Vat w %</t>
  </si>
  <si>
    <t>Wartość netto</t>
  </si>
  <si>
    <t>Wartość brutto</t>
  </si>
  <si>
    <t>*Nazwa handlowa produktu</t>
  </si>
  <si>
    <t>Naklejki do oznaczenia dodanych leków, większe naklejki służące do naklejania na strzykawki 50ml, płyny infuzyjne itp.. Zawierają miejsce do wpisania nazwy leku dodanego, jego dawki, godz., daty, nazwiska pacjenta,  zg.z normą ISO 26825:2008, w rolkach po 200 szt.</t>
  </si>
  <si>
    <t>Samoprzylepne niestandardowe etykietyki na strzy-kawki z odpowiednio dobranym kolorem wg.klucza, zaprojek-towane w celu pra-widłowej identyfika-cji leku w strzykawce. Wyraźny napis z nazwą leku oraz wolnym miejscem umożliwiającym wpisanie dawki, w rolce po 400 szt. Zg.ze standardem ISO 26825:2008. Z klasy leków: wpro-wadzających do znieczulenia ( propo-fol), uspokajające (midazolam), anta-goniści leków uspo-kajających (flumaze-nil), niedepolaryzują-ce leki zwiotczające ( Atracurium), leki odwracające zwiot-czenie (Neostigmi-ne), opiaty ( fenta-nyl, oxynorm, ultiva, sufentanyl), antago-niści opiatów ( Na-loxon), miejscowo znieczulające ( ligno-caine), wazopresyny- ( Dobutamine, Adre-naline), antycholi-nergiczne (Atropine), przeciwwymiotne ( Ondansetron).</t>
  </si>
  <si>
    <t>Nazwa</t>
  </si>
  <si>
    <t>Cena jednostkowa netto</t>
  </si>
  <si>
    <t>Cena jednostkowa brutto</t>
  </si>
  <si>
    <t>Wartość bruttto</t>
  </si>
  <si>
    <t>Pokrowce higieniczne na buty (ochraniacze na buty). Wykonane ze specjalnej antypoślizgowej foli PE o grubości 25 +/- 5 mikronów. Całkowicie nieprzemakalne, antyelektrostatyczne. Mocowane za pomocą gumki. Para- jednostka.</t>
  </si>
  <si>
    <t>Osłona na brodę z miękkiej i antystatycznej włókniny z gumką do zamocowania na głowie, rozmiar uniwersalny, bezlateksowa, niejałowa, kolor biały, produkt spełniający wymagania wyrobu medycznego oraz środka ochrony osobistej.</t>
  </si>
  <si>
    <t>Czepek w formie kaptura zakrywający ramiona, wykonany z białej włókniny polipropylenowej, z gumką dookoła twarzy bez zawartości lateksu</t>
  </si>
  <si>
    <t>Elektrody Ekg o śr.50cm</t>
  </si>
  <si>
    <t xml:space="preserve"> ................................................................................            
      (podpisy osoby/osób uprawnionej/uprawnionych    
 do reprezentowania Wykonawcy)   
</t>
  </si>
  <si>
    <t xml:space="preserve">................................................................................            
      (podpisy osoby/osób uprawnionej/uprawnionych    
 do reprezentowania Wykonawcy)   
</t>
  </si>
  <si>
    <t xml:space="preserve">................................................................................            </t>
  </si>
  <si>
    <t xml:space="preserve">      (podpisy osoby/osób uprawnionej/uprawnionych    </t>
  </si>
  <si>
    <t xml:space="preserve"> do reprezentowania Wykonawcy)   </t>
  </si>
  <si>
    <t xml:space="preserve">Podkładka korytkowa pod ramię, wymiary 61 x 13 x 8 cm . Współpracuje z regulowanymi podpórkami kończyn górnych dla
maksymalizacji stabilności i ochrony Wykonane z gąbki. Pakowany
w stanie skompresowanym. Każda sztuka zabezpieczona folią. Opak.zbiorcze 12 szt.
</t>
  </si>
  <si>
    <t>op</t>
  </si>
  <si>
    <t>Filtr do kontenerów sterylizacyjnych kompatybilnych z kontenerami Aesculap, będącymi w posiadaniu Zamawiajacego na 1000 cykli sterylizacji.</t>
  </si>
  <si>
    <t>Mata silikonowa o wym. 536x250 mm. Kompatybilna z koszami firmy (Aesculap) posiadanej przez zamawiającego</t>
  </si>
  <si>
    <t>Kontener bezobsługowy w systemie otwartym, wanna ze stopu aluminium o wymiarach 540x144x65mm.Pokrywa aluminiowa posiada  miejsce na 2 tabliczki z nazwą oddziału i zestawu, pokrywa i wanna z filtrem wystarczającym na min. 1000 cykli sterylizacji. W kontenerze koszo-sito wykonane z jednego kawałka stali oraz pozycjonery do optyki laparoskopowe.</t>
  </si>
  <si>
    <t>Światłowód, śr. 4,8 mm, dł. 250 cm</t>
  </si>
  <si>
    <t>Kosz druciany na instrumenty i akcesoria do bronchoskopów sztywnych</t>
  </si>
  <si>
    <t>Szczoteczki , op. 5 szt.</t>
  </si>
  <si>
    <t>Pokrywa do tacy drucianej</t>
  </si>
  <si>
    <t>Taca druciana ze składanymi uchwytami, boki z płyty z otworami</t>
  </si>
  <si>
    <t>Kołek mocujący, do zast. z tacą na instrumenty</t>
  </si>
  <si>
    <t>Paski silikonowe, do mocowania instrumentów na tacy instrumentowej, op.zawiera 12szt.</t>
  </si>
  <si>
    <t>Pojemnik do próbek histopatologicznych o pojemności 60 ml z 4% fomaldehydem (10 % roztworem formaliny) zamkniętym w nakrętce.</t>
  </si>
  <si>
    <r>
      <t xml:space="preserve">Kaniula donosowa z filtrem 90 cm do </t>
    </r>
    <r>
      <rPr>
        <b/>
        <sz val="9"/>
        <rFont val="Century Gothic"/>
        <family val="2"/>
        <charset val="238"/>
      </rPr>
      <t>polisomnografu NOX</t>
    </r>
  </si>
  <si>
    <t xml:space="preserve">Obwód do nieinwazyjnej wentylacji </t>
  </si>
  <si>
    <t xml:space="preserve">Fartuch foliowy o wymiarach 900x1300x0,045
kolor: niebieski 
badania: 
atest stacji sanitarno epidemiologicznej
atest pzh
atest na surowiec 
atest na barwnik 
atest na folie
atest na gotowy produkt: fartuch foliowy 
</t>
  </si>
  <si>
    <t>POJEMNIK DO IGIEŁ  3,5L CZERWONY</t>
  </si>
  <si>
    <t>Zestaw 5-odprowadzeniowy, EKG,Multi-Link, dł. 74 cm., IEC, grabber zgrupowane</t>
  </si>
  <si>
    <t>Czujnik saturacji TruSignal GE, typu klips na palec, dł.1m, dla pacjentów &gt; 20 kg, wielorazowy</t>
  </si>
  <si>
    <t xml:space="preserve">Czujnik saturacji TruSignal GE, typu klips na ucho,  dł.1m, dla pacjentów &gt;10 kg, wielorazowy   </t>
  </si>
  <si>
    <t>Adapter ciśnienia inwazyjnego IBP podwójny, 30 cm/1 ft.</t>
  </si>
  <si>
    <t>Przewód ciśnienia inwazyjnego ,ICU Medical, pojedynczy, 3.6 m - 4 m</t>
  </si>
  <si>
    <t>Pojedynczy Transpac, dł. linii 152 cm (122 + 30 cm),podwójny system przepłukiwania IntraFlo (3 ml/h), komora Macrodrip, Zwawiera zestaw trzech żółtych koreczków</t>
  </si>
  <si>
    <t>Pułapka wodna D-fend Pro ,szara, Op. 10 szt.</t>
  </si>
  <si>
    <t xml:space="preserve">Elektrody NMT – opakowanie 30szt. </t>
  </si>
  <si>
    <t xml:space="preserve">Elektrody GE Entropy lub Easy Fit.  25szt./opakowanie </t>
  </si>
  <si>
    <t>Przewód zbiorczy do pomiaru entropii</t>
  </si>
  <si>
    <t xml:space="preserve">Pojemnik pochłanianiacza CO2 wielorazowy Carestation </t>
  </si>
  <si>
    <t xml:space="preserve">Czujnik Masimo RD SET Adt, &gt; 30 kg z lekką, płaską wtyczką , bez części ruchomych, zabezpieczoną przed zalaniem, kodowaną kolorystycznie , niski profil elementów wewnętrznych, czujnik typu motylek z płaskim kablem o dł. 14,5 cm, pakowane folia papier op 20 szt </t>
  </si>
  <si>
    <t>Czujnik Masimo RD SET DCI, typu klips na palec &gt; 30kg, wielorazowy</t>
  </si>
  <si>
    <t>Czujnik Masimo RD SET DCI, typu gumowy, miękki &gt; 30 kg, wielorazowy</t>
  </si>
  <si>
    <t>Czujnik Masimo RD SET , typu klips na ucho &gt; 30kg, wielorazowy</t>
  </si>
  <si>
    <t>Kabel saturacji Masimo RD rainbow SET MD20 - 12, kodowany kolorystycznie, czerwony,  złączka typu Mini, 20 PINowa , typu RD, lekka wtyczka, bez elementów ruchomych, zabezpieczona przed zalaniem, dotykowy i dźwiękowy sygnał połączenia z czujnikiem, długość 365 cm</t>
  </si>
  <si>
    <t>Nowy czujnik przepływu do aparatów do znieczulenia GE (wszystkich), jednorazowy , plastikowy, niebieski, tytanowa nakrętka, czas działania 12 miesięcy, nadaje się do środowiska MRI</t>
  </si>
  <si>
    <t xml:space="preserve">Czujnik tlenowy do aparatów do znieczuleń GE </t>
  </si>
  <si>
    <t>Maska FFP3 z zaworem. Wykonana z pięciu warstw, filtracja na poziomie 99,95%, zatrzymująca cząsteczki mniejsze niż 0,5 mikrometra. Czysta mikrobiologicznie, kształt anatomiczny.  Wyrób medyczny klasy I, śrdoek ochrony indywidualnej kategorii III.</t>
  </si>
  <si>
    <t>Trójwarstwowa maska medyczna z wygodnymi do wiązania trokami. Produkt wykonany z wytrzymałej i bezpiecznej dla alergików włókniny polipropylenowej,  z elementem uszczelniającym i dopasowującym do nosa.Trójwarstwowa budowa gwarantuje skuteczną ochronę przed dostępem drobnoustrojów. Wyrób medyczny klasy I</t>
  </si>
  <si>
    <t xml:space="preserve">Produkt chłonne zalecany do codziennego stosowania w średnim i ciężkim nietrzymaniu moczu (poziom chłonności 7,5/8), przeznaczony są na noc dla osób chodzących,  o rozmiarze 95-130 cm w pasie. zapewniający suchość i neutralizujący nieprzyjemny zapach,  zakładane jak zwykła bielizna, zapewniają wysoki komfort i dyskrecję, dobrze przylegające do ciała, dzięki czemu nie odznaczają się pod ubraniem. Dostępne w rozmiarach i poziomach       
 S,M,L                                                                       
</t>
  </si>
  <si>
    <t>Termiczne okrycie pacjenta jednorazowego użytku;  warstwy zewnętrzne wykonane z włókniny polipropylenowej 25 g/m˛ w kolorach zielonym lub niebieskim,warstwa wewnętrzna o gramaturze 63 g/m z poliestru, z przeszyciami na całej powierzchni, zapobiegającymi przemieszczaniu się elementów poszczególnych warstw;  szwy ultradźwiękowe; niepalne. Rozmiar 110 x 120 cm</t>
  </si>
  <si>
    <t xml:space="preserve">Czepek przedłużany stanowiący zabezpieczenie dla osób z długimi włosami. Część tylna wydłużona, wykończona gumką. Wykonany w całości z perforowanej włókniny wiskozowej o gramaturze 25g/m2 zapewniającej doskonałą oddychalność i komfort noszenia. Wysokość czepka 23,5cm  +/- 1cm, wysokość części czołowej 4,5cm +/- 0,5 cm. Długość odninka z gumką 18cm +/- 1cm. Szyty techniką owerlok.  Opakowanie a'100 szt. w formie kartonika umożliwiającego wyjmowanie pojedynczych sztuk. Dostępny w kolorach zielonym lub niebieskim.
</t>
  </si>
  <si>
    <t xml:space="preserve">Koszula niejałowa z włóknina polipropelynową dla osoby przygotowywanej do badań lub zabiegów. Rozmiar uniwersalny, z tasiemką do przewiązania.  zapewniająca intymność pacjentowi </t>
  </si>
  <si>
    <t>Pakiet 1a</t>
  </si>
  <si>
    <t>Pakiet 2 a podzielny</t>
  </si>
  <si>
    <t>Pakiet 3a podzielny</t>
  </si>
  <si>
    <t>Pakiet 4 a</t>
  </si>
  <si>
    <t>Pakiet 5a</t>
  </si>
  <si>
    <t>Pakiet 6a</t>
  </si>
  <si>
    <t>Pakiet 7a</t>
  </si>
  <si>
    <t>Pakiet 8a</t>
  </si>
  <si>
    <t>Pakiet 9a</t>
  </si>
  <si>
    <t>Maska medyczna typu IIR (wyrób medyczny klasa I) posiadająca konstrukcję półmaski filtrującej, która umożliwia jej szczelne dopasowanie do twarzy użytkownika. Wyprofilowane brzegi i kształtka modelująca o długości 125 mm pozwala na uformowanie maski oraz dostosowanie jej do konturu nosa i twarzy zapewniając szczelność z każdej strony. Maska składa się z trzech warstw włóknin zapewniających optymalne warunki użytkowania przy jednoczesnym zachowaniu najlepszych możliwych parametrów odporności na zachlapanie (splash resistance). Maska posiada gumkę w postaci paska przymocowanego do obu końców wyrobu. Konstrukcja gumki umożliwia jej rozdzielenie wzdłuż i zamocowanie maski na głowie użytkownika: na karku i na potylicy. Na masce widoczny nadruk: m.in. CE, typ, norma jakościowa. Spełniająca wymagania dla masek medycznych typu IIR zgodnie z normą PN-EN 14683:2019. Skuteczność filtracji bakteryjnej (BFE) ≥ 98% (PN-EN 14683:2019) Ciśnienie różnicowe &lt;60 Pa/cm2 (PN-EN 14683:2019). Odporność na zachalpanie  ≥ 16 kPa (ISO 22609:2004) Czystość mikrobiologiczna ≤30 cfu/g (PN EN ISO 11737-1). Dodatkowe parametry zgodnie z normą PN-EN 149+A1:2010 dla półmasek filtrujących.. Penetracja areozolem chlorku sodu ≤20% (EN 149:2001+A1:2009). Zawartość dwutlenku węgla CO2 w powietrzu wdychanym poniżej 1% (EN 149:2001+A1:2009). Op.20szt</t>
  </si>
  <si>
    <r>
      <t>2</t>
    </r>
    <r>
      <rPr>
        <sz val="9"/>
        <color rgb="FFFF0000"/>
        <rFont val="Century Gothic"/>
        <family val="2"/>
        <charset val="238"/>
      </rPr>
      <t>.</t>
    </r>
  </si>
  <si>
    <t>Półmaska filtrująca FFP3. wyrób medyczny klasy I, środek ochrony indywidualnej kategorii III. Filtracja ≥99,4% potwierdzona badaniami cząstkami 60-160 nanometrów, czysta mikrobiologicznie, giętka i elastyczna, pięciowarstwowa, posiadajaca uchwyty zauszne z zapinką uszczelniającą podbródek, przzeznczona na 8 godz. pracy, zapobiega parowaniu okularów</t>
  </si>
  <si>
    <t>1.      </t>
  </si>
  <si>
    <t>2.      </t>
  </si>
  <si>
    <r>
      <rPr>
        <sz val="9"/>
        <color theme="1"/>
        <rFont val="Century Gothic"/>
        <family val="2"/>
        <charset val="238"/>
      </rPr>
      <t>Kołki mocujące, do zast. z tacą na
instrumenty, opk. 12 szt.</t>
    </r>
  </si>
  <si>
    <t>Czujnik Sp02 Masimo RD-SET DCI, wyposażony w wygodny system mocowania, białym przewodem oraz ergonomiczną, wtyczką, wielokrotnego użytku, dla dorosłych, kompatybilny z aparatami Draeger będącymi na wyposażeniu szpitala</t>
  </si>
  <si>
    <t>Przewód pośredni RD-SET
do Masimo® SET rainbow Mcable, 3,6 m</t>
  </si>
  <si>
    <t>Czujnik stężenia Co2 w strumieniu głównym, do evita® V500,
Babylog® Vn500, infinity® m540, oxylog® 3000 plus</t>
  </si>
  <si>
    <t>Fartuch medyczny. Długi rękaw wykończony bawełnianym, elastycznym mankietem, jednorazowego użytku, niejałowy - wykonany z włókniny polipropylenowej o gramaturze 30 g/m², podwójne wiązanie na troki (kark i talia)</t>
  </si>
  <si>
    <r>
      <t>4</t>
    </r>
    <r>
      <rPr>
        <sz val="9"/>
        <color rgb="FFFF0000"/>
        <rFont val="Century Gothic"/>
        <family val="2"/>
        <charset val="238"/>
      </rPr>
      <t>.</t>
    </r>
  </si>
  <si>
    <t>Papier termiczny w rozmiarze 57 mm szerokości do urządzenia myjnia narzędzi Belimed WD 150</t>
  </si>
  <si>
    <t>rolek</t>
  </si>
  <si>
    <t>Ogółem</t>
  </si>
  <si>
    <t>Jednorazówka niestetrylna 2022</t>
  </si>
  <si>
    <t>Pakiet 10a</t>
  </si>
  <si>
    <t>Pakiet 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</si>
</sst>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415]General"/>
    <numFmt numFmtId="167" formatCode="[$-415]#,##0"/>
    <numFmt numFmtId="168" formatCode="[$-415]0.00"/>
    <numFmt numFmtId="169" formatCode="[$-415]0%"/>
    <numFmt numFmtId="170" formatCode="#,##0.00;[Red]#,##0.00"/>
    <numFmt numFmtId="171" formatCode="#,##0.00\ &quot;zł&quot;"/>
    <numFmt numFmtId="172" formatCode="#,##0.00&quot; zł&quot;;[Red]&quot;-&quot;#,##0.00&quot; zł&quot;"/>
  </numFmts>
  <fonts count="15" x14ac:knownFonts="1">
    <font>
      <sz val="11"/>
      <color theme="1"/>
      <name val="Calibri"/>
      <family val="2"/>
      <charset val="238"/>
      <scheme val="minor"/>
    </font>
    <font>
      <sz val="11"/>
      <color theme="1"/>
      <name val="Calibri"/>
      <family val="2"/>
      <charset val="238"/>
      <scheme val="minor"/>
    </font>
    <font>
      <sz val="9"/>
      <name val="Century Gothic"/>
      <family val="2"/>
      <charset val="238"/>
    </font>
    <font>
      <b/>
      <sz val="9"/>
      <name val="Century Gothic"/>
      <family val="2"/>
      <charset val="238"/>
    </font>
    <font>
      <b/>
      <sz val="9"/>
      <color theme="1"/>
      <name val="Century Gothic"/>
      <family val="2"/>
      <charset val="238"/>
    </font>
    <font>
      <sz val="9"/>
      <color theme="1"/>
      <name val="Century Gothic"/>
      <family val="2"/>
      <charset val="238"/>
    </font>
    <font>
      <sz val="11"/>
      <color rgb="FF000000"/>
      <name val="Calibri"/>
      <family val="2"/>
      <charset val="238"/>
    </font>
    <font>
      <sz val="8"/>
      <name val="Calibri"/>
      <family val="2"/>
      <charset val="238"/>
      <scheme val="minor"/>
    </font>
    <font>
      <b/>
      <sz val="9"/>
      <color rgb="FF000000"/>
      <name val="Century Gothic"/>
      <family val="2"/>
      <charset val="238"/>
    </font>
    <font>
      <sz val="9"/>
      <color rgb="FF000000"/>
      <name val="Century Gothic"/>
      <family val="2"/>
      <charset val="238"/>
    </font>
    <font>
      <sz val="9"/>
      <color rgb="FFFF0000"/>
      <name val="Century Gothic"/>
      <family val="2"/>
      <charset val="238"/>
    </font>
    <font>
      <sz val="9"/>
      <color rgb="FF222222"/>
      <name val="Century Gothic"/>
      <family val="2"/>
      <charset val="238"/>
    </font>
    <font>
      <sz val="11"/>
      <name val="Century Gothic"/>
      <family val="2"/>
      <charset val="238"/>
    </font>
    <font>
      <sz val="9"/>
      <color rgb="FF000000"/>
      <name val="Century Gothic"/>
      <family val="2"/>
    </font>
    <font>
      <b/>
      <sz val="11"/>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rgb="FFFFFF00"/>
        <bgColor rgb="FF00B0F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A"/>
      </right>
      <top/>
      <bottom style="thin">
        <color rgb="FF00000A"/>
      </bottom>
      <diagonal/>
    </border>
    <border>
      <left/>
      <right style="thin">
        <color rgb="FF00000A"/>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A"/>
      </bottom>
      <diagonal/>
    </border>
    <border>
      <left style="thin">
        <color rgb="FF000000"/>
      </left>
      <right style="thin">
        <color rgb="FF000000"/>
      </right>
      <top style="thin">
        <color rgb="FF00000A"/>
      </top>
      <bottom style="thin">
        <color indexed="64"/>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s>
  <cellStyleXfs count="4">
    <xf numFmtId="0" fontId="0" fillId="0" borderId="0"/>
    <xf numFmtId="166" fontId="6" fillId="0" borderId="0" applyBorder="0" applyProtection="0"/>
    <xf numFmtId="0" fontId="6" fillId="0" borderId="0"/>
    <xf numFmtId="164" fontId="1" fillId="0" borderId="0" applyFont="0" applyFill="0" applyBorder="0" applyAlignment="0" applyProtection="0"/>
  </cellStyleXfs>
  <cellXfs count="224">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8" fontId="2" fillId="0" borderId="1" xfId="0" applyNumberFormat="1" applyFont="1" applyFill="1" applyBorder="1" applyAlignment="1">
      <alignment horizontal="center" vertical="center"/>
    </xf>
    <xf numFmtId="0" fontId="2" fillId="0" borderId="1" xfId="0" applyFont="1" applyFill="1" applyBorder="1" applyAlignment="1">
      <alignment wrapText="1"/>
    </xf>
    <xf numFmtId="0" fontId="2" fillId="0" borderId="1" xfId="0" applyFont="1" applyFill="1" applyBorder="1" applyAlignment="1">
      <alignment horizontal="center"/>
    </xf>
    <xf numFmtId="8" fontId="2" fillId="0" borderId="1" xfId="0" applyNumberFormat="1" applyFont="1" applyFill="1" applyBorder="1" applyAlignment="1">
      <alignment horizontal="center"/>
    </xf>
    <xf numFmtId="9" fontId="2" fillId="0" borderId="1" xfId="0" applyNumberFormat="1" applyFont="1" applyFill="1" applyBorder="1" applyAlignment="1">
      <alignment horizontal="center" vertical="center" wrapText="1"/>
    </xf>
    <xf numFmtId="44" fontId="2" fillId="0" borderId="1" xfId="0" applyNumberFormat="1" applyFont="1" applyFill="1" applyBorder="1" applyAlignment="1">
      <alignment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4" fontId="3"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 fontId="3"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3"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4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8" fillId="0" borderId="0" xfId="2" applyNumberFormat="1" applyFont="1" applyAlignment="1">
      <alignment horizontal="center" vertical="center" wrapText="1"/>
    </xf>
    <xf numFmtId="0" fontId="2" fillId="0" borderId="1" xfId="0" applyFont="1" applyBorder="1"/>
    <xf numFmtId="0" fontId="2" fillId="0" borderId="1" xfId="0" applyFont="1" applyFill="1" applyBorder="1"/>
    <xf numFmtId="0" fontId="2" fillId="0" borderId="1" xfId="0" applyFont="1" applyBorder="1" applyAlignment="1">
      <alignment wrapText="1"/>
    </xf>
    <xf numFmtId="2" fontId="8" fillId="0" borderId="14"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2" fontId="0" fillId="0" borderId="0" xfId="0" applyNumberFormat="1"/>
    <xf numFmtId="2" fontId="8" fillId="0" borderId="4" xfId="1" applyNumberFormat="1" applyFont="1" applyBorder="1" applyAlignment="1" applyProtection="1">
      <alignment horizontal="center" vertical="center" wrapText="1"/>
    </xf>
    <xf numFmtId="4" fontId="2" fillId="0" borderId="13" xfId="0" applyNumberFormat="1" applyFont="1" applyFill="1" applyBorder="1" applyAlignment="1">
      <alignment horizontal="center" vertical="center" wrapText="1"/>
    </xf>
    <xf numFmtId="164" fontId="4" fillId="0" borderId="1" xfId="3" applyFont="1" applyBorder="1" applyAlignment="1">
      <alignment horizontal="center" vertical="center" wrapText="1"/>
    </xf>
    <xf numFmtId="171" fontId="2" fillId="0" borderId="13"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wrapText="1"/>
    </xf>
    <xf numFmtId="171" fontId="8" fillId="0" borderId="1" xfId="2" applyNumberFormat="1" applyFont="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44"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xf>
    <xf numFmtId="166" fontId="8" fillId="0" borderId="4" xfId="1" applyFont="1" applyBorder="1" applyAlignment="1" applyProtection="1">
      <alignment vertical="center" wrapText="1"/>
    </xf>
    <xf numFmtId="166" fontId="8" fillId="0" borderId="4" xfId="1" applyFont="1" applyBorder="1" applyAlignment="1" applyProtection="1">
      <alignment horizontal="center" vertical="center" wrapText="1"/>
    </xf>
    <xf numFmtId="166" fontId="9" fillId="0" borderId="4" xfId="1" applyFont="1" applyBorder="1" applyAlignment="1" applyProtection="1">
      <alignment vertical="center" wrapText="1"/>
    </xf>
    <xf numFmtId="167" fontId="9" fillId="0" borderId="4" xfId="1" applyNumberFormat="1" applyFont="1" applyBorder="1" applyAlignment="1" applyProtection="1">
      <alignment vertical="center" wrapText="1"/>
    </xf>
    <xf numFmtId="166" fontId="9" fillId="0" borderId="4" xfId="1" applyFont="1" applyBorder="1" applyAlignment="1" applyProtection="1">
      <alignment horizontal="center" vertical="center" wrapText="1"/>
    </xf>
    <xf numFmtId="168" fontId="9" fillId="0" borderId="4" xfId="1" applyNumberFormat="1" applyFont="1" applyBorder="1" applyAlignment="1" applyProtection="1">
      <alignment horizontal="center" vertical="center" wrapText="1"/>
    </xf>
    <xf numFmtId="169" fontId="9" fillId="0" borderId="4" xfId="1" applyNumberFormat="1" applyFont="1" applyBorder="1" applyAlignment="1" applyProtection="1">
      <alignment horizontal="center" vertical="center" wrapText="1"/>
    </xf>
    <xf numFmtId="166" fontId="10" fillId="0" borderId="4" xfId="1" applyFont="1" applyBorder="1" applyAlignment="1" applyProtection="1">
      <alignment vertical="center" wrapText="1"/>
    </xf>
    <xf numFmtId="168" fontId="9" fillId="0" borderId="5" xfId="1" applyNumberFormat="1" applyFont="1" applyBorder="1" applyAlignment="1" applyProtection="1">
      <alignment horizontal="center" vertical="center" wrapText="1"/>
    </xf>
    <xf numFmtId="169" fontId="9" fillId="0" borderId="5" xfId="1" applyNumberFormat="1" applyFont="1" applyBorder="1" applyAlignment="1" applyProtection="1">
      <alignment horizontal="center" vertical="center" wrapText="1"/>
    </xf>
    <xf numFmtId="164" fontId="8" fillId="0" borderId="9" xfId="3" applyFont="1" applyBorder="1" applyAlignment="1" applyProtection="1">
      <alignment vertical="center" wrapText="1"/>
    </xf>
    <xf numFmtId="164" fontId="8" fillId="0" borderId="4" xfId="3" applyFont="1" applyBorder="1" applyAlignment="1" applyProtection="1">
      <alignment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2" fontId="9" fillId="0" borderId="4" xfId="1" applyNumberFormat="1"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171" fontId="2" fillId="2" borderId="1" xfId="0" applyNumberFormat="1" applyFont="1" applyFill="1" applyBorder="1" applyAlignment="1">
      <alignment horizontal="center" vertical="center"/>
    </xf>
    <xf numFmtId="9" fontId="2" fillId="0" borderId="13" xfId="0" applyNumberFormat="1"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3" xfId="0" applyNumberFormat="1" applyFont="1" applyFill="1" applyBorder="1" applyAlignment="1">
      <alignment horizontal="center" vertical="center" wrapText="1"/>
    </xf>
    <xf numFmtId="168" fontId="9" fillId="0" borderId="13" xfId="1" applyNumberFormat="1" applyFont="1" applyBorder="1" applyAlignment="1" applyProtection="1">
      <alignment horizontal="center" vertical="center" wrapText="1"/>
    </xf>
    <xf numFmtId="171" fontId="9" fillId="0" borderId="5" xfId="1" applyNumberFormat="1" applyFont="1" applyBorder="1" applyAlignment="1" applyProtection="1">
      <alignment horizontal="center" vertical="center" wrapText="1"/>
    </xf>
    <xf numFmtId="171" fontId="9" fillId="0" borderId="13" xfId="1" applyNumberFormat="1" applyFont="1" applyBorder="1" applyAlignment="1" applyProtection="1">
      <alignment horizontal="center" vertical="center" wrapText="1"/>
    </xf>
    <xf numFmtId="0" fontId="5" fillId="0" borderId="0" xfId="0" applyFont="1"/>
    <xf numFmtId="0" fontId="5" fillId="0" borderId="0" xfId="0" applyFont="1" applyFill="1"/>
    <xf numFmtId="0" fontId="2" fillId="0" borderId="0" xfId="0" applyFont="1" applyFill="1"/>
    <xf numFmtId="0" fontId="3" fillId="0" borderId="0" xfId="0" applyFont="1" applyFill="1"/>
    <xf numFmtId="44" fontId="2" fillId="0" borderId="1" xfId="0" applyNumberFormat="1" applyFont="1" applyBorder="1"/>
    <xf numFmtId="4" fontId="2" fillId="0" borderId="1" xfId="0" applyNumberFormat="1" applyFont="1" applyBorder="1"/>
    <xf numFmtId="0" fontId="2" fillId="0" borderId="0" xfId="0" applyFont="1"/>
    <xf numFmtId="0" fontId="5" fillId="0" borderId="0" xfId="0" applyFont="1" applyBorder="1"/>
    <xf numFmtId="44" fontId="5" fillId="0" borderId="0" xfId="0" applyNumberFormat="1" applyFont="1" applyBorder="1"/>
    <xf numFmtId="166" fontId="9" fillId="0" borderId="0" xfId="1" applyFont="1" applyProtection="1"/>
    <xf numFmtId="0" fontId="5" fillId="0" borderId="7" xfId="0" applyFont="1" applyBorder="1" applyAlignment="1"/>
    <xf numFmtId="0" fontId="5" fillId="0" borderId="8" xfId="0" applyFont="1" applyBorder="1" applyAlignment="1"/>
    <xf numFmtId="0" fontId="8" fillId="3" borderId="4" xfId="2" applyFont="1" applyFill="1" applyBorder="1" applyAlignment="1">
      <alignment vertical="center" wrapText="1"/>
    </xf>
    <xf numFmtId="0" fontId="8" fillId="3" borderId="4"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9" fillId="3" borderId="10" xfId="2" applyFont="1" applyFill="1" applyBorder="1" applyAlignment="1">
      <alignment horizontal="left" vertical="center" wrapText="1"/>
    </xf>
    <xf numFmtId="0" fontId="9" fillId="3" borderId="10" xfId="2" applyFont="1" applyFill="1" applyBorder="1" applyAlignment="1">
      <alignment horizontal="center" vertical="center" wrapText="1"/>
    </xf>
    <xf numFmtId="170" fontId="9" fillId="3" borderId="10" xfId="2" applyNumberFormat="1" applyFont="1" applyFill="1" applyBorder="1" applyAlignment="1">
      <alignment horizontal="center" vertical="center" wrapText="1"/>
    </xf>
    <xf numFmtId="9" fontId="9" fillId="0" borderId="4" xfId="2" applyNumberFormat="1" applyFont="1" applyBorder="1" applyAlignment="1">
      <alignment horizontal="center" vertical="center" wrapText="1"/>
    </xf>
    <xf numFmtId="2" fontId="9" fillId="0" borderId="4" xfId="2" applyNumberFormat="1" applyFont="1" applyBorder="1" applyAlignment="1">
      <alignment horizontal="center" vertical="center" wrapText="1"/>
    </xf>
    <xf numFmtId="0" fontId="9" fillId="3" borderId="4" xfId="2" applyFont="1" applyFill="1" applyBorder="1" applyAlignment="1">
      <alignment vertical="center" wrapText="1"/>
    </xf>
    <xf numFmtId="0" fontId="9" fillId="0" borderId="0" xfId="2" applyFont="1" applyAlignment="1">
      <alignment wrapText="1"/>
    </xf>
    <xf numFmtId="0" fontId="9" fillId="0" borderId="4" xfId="2" applyFont="1" applyBorder="1" applyAlignment="1">
      <alignment horizontal="center" vertical="center" wrapText="1"/>
    </xf>
    <xf numFmtId="0" fontId="9" fillId="0" borderId="4" xfId="2" applyFont="1" applyBorder="1"/>
    <xf numFmtId="0" fontId="11" fillId="3" borderId="10" xfId="2" applyFont="1" applyFill="1" applyBorder="1" applyAlignment="1">
      <alignment horizontal="left" vertical="center" wrapText="1"/>
    </xf>
    <xf numFmtId="0" fontId="9" fillId="0" borderId="0" xfId="2" applyFont="1"/>
    <xf numFmtId="170" fontId="9" fillId="3" borderId="4" xfId="2" applyNumberFormat="1"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11" xfId="2" applyFont="1" applyFill="1" applyBorder="1" applyAlignment="1">
      <alignment horizontal="center" vertical="center" wrapText="1"/>
    </xf>
    <xf numFmtId="170" fontId="9" fillId="3" borderId="11" xfId="2" applyNumberFormat="1" applyFont="1" applyFill="1" applyBorder="1" applyAlignment="1">
      <alignment horizontal="center" vertical="center" wrapText="1"/>
    </xf>
    <xf numFmtId="9" fontId="9" fillId="0" borderId="5" xfId="2" applyNumberFormat="1" applyFont="1" applyBorder="1" applyAlignment="1">
      <alignment horizontal="center" vertical="center" wrapText="1"/>
    </xf>
    <xf numFmtId="0" fontId="9" fillId="0" borderId="5" xfId="2" applyFont="1" applyBorder="1" applyAlignment="1">
      <alignment horizontal="center" vertical="center" wrapText="1"/>
    </xf>
    <xf numFmtId="0" fontId="9" fillId="0" borderId="5" xfId="2" applyFont="1" applyBorder="1" applyAlignment="1">
      <alignment wrapText="1"/>
    </xf>
    <xf numFmtId="170" fontId="9" fillId="3" borderId="5" xfId="2" applyNumberFormat="1" applyFont="1" applyFill="1" applyBorder="1" applyAlignment="1">
      <alignment horizontal="center" vertical="center" wrapText="1"/>
    </xf>
    <xf numFmtId="0" fontId="9" fillId="0" borderId="2" xfId="2" applyFont="1" applyBorder="1"/>
    <xf numFmtId="0" fontId="9" fillId="0" borderId="14" xfId="2" applyFont="1" applyBorder="1"/>
    <xf numFmtId="0" fontId="9" fillId="0" borderId="12" xfId="2" applyFont="1" applyBorder="1"/>
    <xf numFmtId="2" fontId="9" fillId="0" borderId="15" xfId="2" applyNumberFormat="1" applyFont="1" applyBorder="1" applyAlignment="1">
      <alignment horizontal="center" vertical="center" wrapText="1"/>
    </xf>
    <xf numFmtId="0" fontId="2" fillId="0" borderId="13" xfId="0" applyFont="1" applyBorder="1"/>
    <xf numFmtId="164" fontId="3" fillId="0" borderId="1" xfId="3" applyFont="1" applyBorder="1"/>
    <xf numFmtId="4" fontId="3" fillId="0" borderId="1" xfId="0" applyNumberFormat="1" applyFont="1" applyBorder="1"/>
    <xf numFmtId="0" fontId="2" fillId="0" borderId="12" xfId="0" applyFont="1" applyBorder="1"/>
    <xf numFmtId="0" fontId="9" fillId="0" borderId="4" xfId="2" applyFont="1" applyBorder="1" applyAlignment="1">
      <alignment wrapText="1"/>
    </xf>
    <xf numFmtId="0" fontId="9" fillId="0" borderId="1" xfId="2" applyFont="1" applyBorder="1"/>
    <xf numFmtId="171" fontId="9" fillId="3" borderId="10" xfId="2" applyNumberFormat="1" applyFont="1" applyFill="1" applyBorder="1" applyAlignment="1">
      <alignment horizontal="center" vertical="center" wrapText="1"/>
    </xf>
    <xf numFmtId="171" fontId="9" fillId="0" borderId="4" xfId="2" applyNumberFormat="1" applyFont="1" applyBorder="1" applyAlignment="1">
      <alignment horizontal="center" vertical="center" wrapText="1"/>
    </xf>
    <xf numFmtId="171" fontId="9" fillId="0" borderId="5" xfId="2" applyNumberFormat="1" applyFont="1" applyBorder="1" applyAlignment="1">
      <alignment horizontal="center" vertical="center" wrapText="1"/>
    </xf>
    <xf numFmtId="0" fontId="8" fillId="3" borderId="16" xfId="2" applyFont="1" applyFill="1" applyBorder="1" applyAlignment="1">
      <alignment vertical="center" wrapText="1"/>
    </xf>
    <xf numFmtId="0" fontId="8" fillId="3" borderId="5" xfId="2" applyFont="1" applyFill="1" applyBorder="1" applyAlignment="1">
      <alignment horizontal="center" vertical="center" wrapText="1"/>
    </xf>
    <xf numFmtId="171" fontId="9" fillId="3" borderId="17" xfId="2" applyNumberFormat="1" applyFont="1" applyFill="1" applyBorder="1" applyAlignment="1">
      <alignment horizontal="center" vertical="center" wrapText="1"/>
    </xf>
    <xf numFmtId="9" fontId="9" fillId="0" borderId="15" xfId="2" applyNumberFormat="1" applyFont="1" applyBorder="1" applyAlignment="1">
      <alignment horizontal="center" vertical="center" wrapText="1"/>
    </xf>
    <xf numFmtId="171" fontId="4" fillId="0" borderId="1" xfId="0" applyNumberFormat="1" applyFont="1" applyBorder="1"/>
    <xf numFmtId="0" fontId="3" fillId="4" borderId="0" xfId="0" applyFont="1" applyFill="1" applyAlignment="1">
      <alignment horizontal="justify" vertical="center" wrapText="1"/>
    </xf>
    <xf numFmtId="0" fontId="3" fillId="4" borderId="1" xfId="0" applyFont="1" applyFill="1" applyBorder="1"/>
    <xf numFmtId="0" fontId="4" fillId="4" borderId="1" xfId="0" applyFont="1" applyFill="1" applyBorder="1"/>
    <xf numFmtId="0" fontId="9" fillId="0" borderId="18" xfId="2" applyFont="1" applyBorder="1" applyAlignment="1">
      <alignment wrapText="1"/>
    </xf>
    <xf numFmtId="166" fontId="12" fillId="0" borderId="0" xfId="1" applyFont="1" applyBorder="1" applyAlignment="1">
      <alignment vertical="center" wrapText="1"/>
    </xf>
    <xf numFmtId="172" fontId="2" fillId="0" borderId="0" xfId="1" applyNumberFormat="1" applyFont="1" applyBorder="1" applyAlignment="1">
      <alignment horizontal="right" vertical="center" wrapText="1"/>
    </xf>
    <xf numFmtId="166" fontId="2" fillId="0" borderId="0" xfId="1" applyFont="1" applyBorder="1" applyAlignment="1">
      <alignment horizontal="center" vertical="center" wrapText="1"/>
    </xf>
    <xf numFmtId="166" fontId="2" fillId="0" borderId="0" xfId="1" applyFont="1" applyBorder="1" applyAlignment="1">
      <alignment horizontal="left" vertical="center" wrapText="1"/>
    </xf>
    <xf numFmtId="166" fontId="12" fillId="0" borderId="1" xfId="1" applyFont="1" applyBorder="1" applyAlignment="1">
      <alignment vertical="center" wrapText="1"/>
    </xf>
    <xf numFmtId="2" fontId="13" fillId="0" borderId="7" xfId="1" applyNumberFormat="1" applyFont="1" applyBorder="1" applyAlignment="1">
      <alignment horizontal="center" vertical="center" wrapText="1"/>
    </xf>
    <xf numFmtId="2" fontId="13" fillId="0" borderId="4" xfId="1" applyNumberFormat="1" applyFont="1" applyBorder="1" applyAlignment="1">
      <alignment horizontal="center" vertical="center" wrapText="1"/>
    </xf>
    <xf numFmtId="169" fontId="2" fillId="0" borderId="5" xfId="1" applyNumberFormat="1" applyFont="1" applyBorder="1" applyAlignment="1">
      <alignment horizontal="center" vertical="center" wrapText="1"/>
    </xf>
    <xf numFmtId="168" fontId="13" fillId="0" borderId="15" xfId="1" applyNumberFormat="1" applyFont="1" applyBorder="1" applyAlignment="1">
      <alignment horizontal="center" vertical="center" wrapText="1"/>
    </xf>
    <xf numFmtId="172" fontId="2" fillId="0" borderId="1" xfId="1" applyNumberFormat="1" applyFont="1" applyBorder="1" applyAlignment="1">
      <alignment horizontal="right" vertical="center" wrapText="1"/>
    </xf>
    <xf numFmtId="166" fontId="2" fillId="0" borderId="1" xfId="1" applyFont="1" applyBorder="1" applyAlignment="1">
      <alignment horizontal="center" vertical="center" wrapText="1"/>
    </xf>
    <xf numFmtId="166" fontId="2" fillId="0" borderId="1" xfId="1" applyFont="1" applyBorder="1" applyAlignment="1">
      <alignment horizontal="left" vertical="center" wrapText="1"/>
    </xf>
    <xf numFmtId="166" fontId="12" fillId="0" borderId="5" xfId="1" applyFont="1" applyBorder="1" applyAlignment="1">
      <alignment vertical="center" wrapText="1"/>
    </xf>
    <xf numFmtId="2" fontId="13" fillId="0" borderId="21" xfId="1" applyNumberFormat="1" applyFont="1" applyBorder="1" applyAlignment="1">
      <alignment horizontal="center" vertical="center" wrapText="1"/>
    </xf>
    <xf numFmtId="169" fontId="2" fillId="0" borderId="4" xfId="1" applyNumberFormat="1" applyFont="1" applyBorder="1" applyAlignment="1">
      <alignment horizontal="center" vertical="center" wrapText="1"/>
    </xf>
    <xf numFmtId="168" fontId="13" fillId="0" borderId="4" xfId="1" applyNumberFormat="1" applyFont="1" applyBorder="1" applyAlignment="1">
      <alignment horizontal="center" vertical="center" wrapText="1"/>
    </xf>
    <xf numFmtId="172" fontId="2" fillId="0" borderId="11" xfId="1" applyNumberFormat="1" applyFont="1" applyBorder="1" applyAlignment="1">
      <alignment horizontal="right" vertical="center" wrapText="1"/>
    </xf>
    <xf numFmtId="166" fontId="2" fillId="0" borderId="11" xfId="1" applyFont="1" applyBorder="1" applyAlignment="1">
      <alignment horizontal="center" vertical="center" wrapText="1"/>
    </xf>
    <xf numFmtId="166" fontId="2" fillId="0" borderId="15" xfId="1" applyFont="1" applyBorder="1" applyAlignment="1">
      <alignment horizontal="center" vertical="center" wrapText="1"/>
    </xf>
    <xf numFmtId="166" fontId="2" fillId="0" borderId="13" xfId="1" applyFont="1" applyBorder="1" applyAlignment="1">
      <alignment horizontal="left" vertical="center" wrapText="1"/>
    </xf>
    <xf numFmtId="166" fontId="2" fillId="0" borderId="5" xfId="1" applyFont="1" applyBorder="1" applyAlignment="1">
      <alignment vertical="center" wrapText="1"/>
    </xf>
    <xf numFmtId="172" fontId="2" fillId="0" borderId="10" xfId="1" applyNumberFormat="1" applyFont="1" applyBorder="1" applyAlignment="1">
      <alignment horizontal="right" vertical="center" wrapText="1"/>
    </xf>
    <xf numFmtId="166" fontId="2" fillId="0" borderId="10" xfId="1" applyFont="1" applyBorder="1" applyAlignment="1">
      <alignment horizontal="center" vertical="center" wrapText="1"/>
    </xf>
    <xf numFmtId="166" fontId="2" fillId="0" borderId="5" xfId="1" applyFont="1" applyBorder="1" applyAlignment="1">
      <alignment horizontal="center" vertical="center" wrapText="1"/>
    </xf>
    <xf numFmtId="166" fontId="2" fillId="0" borderId="11" xfId="1" applyFont="1" applyBorder="1" applyAlignment="1">
      <alignment horizontal="left" vertical="center" wrapText="1"/>
    </xf>
    <xf numFmtId="166" fontId="3" fillId="0" borderId="4" xfId="1" applyFont="1" applyBorder="1" applyAlignment="1">
      <alignment vertical="center" wrapText="1"/>
    </xf>
    <xf numFmtId="166" fontId="3" fillId="0" borderId="4" xfId="1" applyFont="1" applyBorder="1" applyAlignment="1">
      <alignment horizontal="center" vertical="center" wrapText="1"/>
    </xf>
    <xf numFmtId="0" fontId="5" fillId="0" borderId="0" xfId="0" applyFont="1" applyBorder="1" applyAlignment="1"/>
    <xf numFmtId="166" fontId="9" fillId="0" borderId="5" xfId="1" applyFont="1" applyBorder="1" applyAlignment="1" applyProtection="1">
      <alignment vertical="center" wrapText="1"/>
    </xf>
    <xf numFmtId="167" fontId="9" fillId="0" borderId="5" xfId="1" applyNumberFormat="1" applyFont="1" applyBorder="1" applyAlignment="1" applyProtection="1">
      <alignment vertical="center" wrapText="1"/>
    </xf>
    <xf numFmtId="166" fontId="9" fillId="0" borderId="5" xfId="1" applyFont="1" applyBorder="1" applyAlignment="1" applyProtection="1">
      <alignment horizontal="center" vertical="center" wrapText="1"/>
    </xf>
    <xf numFmtId="0" fontId="5" fillId="0" borderId="20" xfId="0" applyFont="1" applyBorder="1" applyAlignment="1"/>
    <xf numFmtId="164" fontId="8" fillId="0" borderId="24" xfId="3" applyFont="1" applyBorder="1" applyAlignment="1" applyProtection="1">
      <alignment vertical="center" wrapText="1"/>
    </xf>
    <xf numFmtId="164" fontId="8" fillId="0" borderId="16" xfId="3" applyFont="1" applyBorder="1" applyAlignment="1" applyProtection="1">
      <alignment vertical="center" wrapText="1"/>
    </xf>
    <xf numFmtId="166" fontId="8" fillId="0" borderId="16" xfId="1" applyFont="1" applyBorder="1" applyAlignment="1" applyProtection="1">
      <alignment horizontal="center" vertical="center" wrapText="1"/>
    </xf>
    <xf numFmtId="166" fontId="9" fillId="0" borderId="1" xfId="1" applyFont="1" applyBorder="1" applyAlignment="1" applyProtection="1">
      <alignment vertical="center" wrapText="1"/>
    </xf>
    <xf numFmtId="167" fontId="9" fillId="0" borderId="1" xfId="1" applyNumberFormat="1" applyFont="1" applyBorder="1" applyAlignment="1" applyProtection="1">
      <alignment vertical="center" wrapText="1"/>
    </xf>
    <xf numFmtId="166" fontId="9" fillId="0" borderId="1" xfId="1" applyFont="1" applyBorder="1" applyAlignment="1" applyProtection="1">
      <alignment horizontal="center" vertical="center" wrapText="1"/>
    </xf>
    <xf numFmtId="168" fontId="9" fillId="0" borderId="1" xfId="1" applyNumberFormat="1" applyFont="1" applyBorder="1" applyAlignment="1" applyProtection="1">
      <alignment horizontal="center" vertical="center" wrapText="1"/>
    </xf>
    <xf numFmtId="169" fontId="9" fillId="0" borderId="1" xfId="1" applyNumberFormat="1" applyFont="1" applyBorder="1" applyAlignment="1" applyProtection="1">
      <alignment horizontal="center" vertical="center" wrapText="1"/>
    </xf>
    <xf numFmtId="166" fontId="9" fillId="0" borderId="1" xfId="1" applyFont="1" applyBorder="1" applyAlignment="1" applyProtection="1">
      <alignment horizontal="left" vertical="center" wrapText="1"/>
    </xf>
    <xf numFmtId="0" fontId="5" fillId="0" borderId="0" xfId="0" applyFont="1" applyBorder="1" applyAlignment="1"/>
    <xf numFmtId="166" fontId="3" fillId="0" borderId="19" xfId="1" applyFont="1" applyBorder="1" applyAlignment="1">
      <alignment horizontal="center" vertical="center" wrapText="1"/>
    </xf>
    <xf numFmtId="2" fontId="3" fillId="0" borderId="1" xfId="1" applyNumberFormat="1" applyFont="1" applyBorder="1" applyAlignment="1">
      <alignment horizontal="center" vertical="center" wrapText="1"/>
    </xf>
    <xf numFmtId="166" fontId="2" fillId="0" borderId="25" xfId="1" applyFont="1" applyBorder="1" applyAlignment="1">
      <alignment horizontal="center" vertical="center" wrapText="1"/>
    </xf>
    <xf numFmtId="0" fontId="4" fillId="0" borderId="0" xfId="0" applyFont="1" applyBorder="1" applyAlignment="1">
      <alignment horizontal="center"/>
    </xf>
    <xf numFmtId="171" fontId="4" fillId="0" borderId="0" xfId="0" applyNumberFormat="1" applyFont="1" applyBorder="1"/>
    <xf numFmtId="166" fontId="8" fillId="0" borderId="0" xfId="1" applyFont="1" applyBorder="1" applyAlignment="1" applyProtection="1">
      <alignment horizontal="center" vertical="center" wrapText="1"/>
    </xf>
    <xf numFmtId="164" fontId="8" fillId="0" borderId="0" xfId="3" applyFont="1" applyBorder="1" applyAlignment="1" applyProtection="1">
      <alignment vertical="center" wrapText="1"/>
    </xf>
    <xf numFmtId="0" fontId="0" fillId="0" borderId="0" xfId="0" applyAlignment="1">
      <alignment horizontal="center"/>
    </xf>
    <xf numFmtId="0" fontId="14" fillId="0" borderId="0" xfId="0" applyFont="1"/>
    <xf numFmtId="166" fontId="14" fillId="0" borderId="0" xfId="0" applyNumberFormat="1" applyFont="1"/>
    <xf numFmtId="171" fontId="14" fillId="0" borderId="0" xfId="0" applyNumberFormat="1" applyFont="1"/>
    <xf numFmtId="166" fontId="8" fillId="4" borderId="1" xfId="1" applyFont="1" applyFill="1" applyBorder="1" applyAlignment="1" applyProtection="1">
      <alignment vertical="center" wrapText="1"/>
    </xf>
    <xf numFmtId="0" fontId="14" fillId="4" borderId="0" xfId="0" applyFont="1" applyFill="1"/>
    <xf numFmtId="166" fontId="8" fillId="5" borderId="1" xfId="1" applyFont="1" applyFill="1" applyBorder="1" applyProtection="1"/>
    <xf numFmtId="0" fontId="0" fillId="0" borderId="0" xfId="0" applyAlignment="1">
      <alignment horizontal="center" wrapText="1"/>
    </xf>
    <xf numFmtId="0" fontId="0" fillId="0" borderId="0" xfId="0" applyAlignment="1">
      <alignment horizontal="center"/>
    </xf>
    <xf numFmtId="0" fontId="2" fillId="0" borderId="0" xfId="0" applyFont="1" applyFill="1" applyBorder="1" applyAlignment="1"/>
    <xf numFmtId="0" fontId="5" fillId="0" borderId="0" xfId="0" applyFont="1" applyBorder="1" applyAlignment="1"/>
    <xf numFmtId="0" fontId="3" fillId="0" borderId="1" xfId="0" applyFont="1" applyBorder="1" applyAlignment="1">
      <alignment horizontal="center" vertical="center" wrapText="1"/>
    </xf>
    <xf numFmtId="44" fontId="3" fillId="0" borderId="0" xfId="0" applyNumberFormat="1" applyFont="1" applyBorder="1" applyAlignment="1">
      <alignment horizontal="center" vertical="center" wrapText="1"/>
    </xf>
    <xf numFmtId="2" fontId="8" fillId="0" borderId="2" xfId="2" applyNumberFormat="1" applyFont="1" applyBorder="1" applyAlignment="1">
      <alignment horizontal="center" vertical="center" wrapText="1"/>
    </xf>
    <xf numFmtId="2" fontId="8" fillId="0" borderId="12" xfId="2" applyNumberFormat="1" applyFont="1" applyBorder="1" applyAlignment="1">
      <alignment horizontal="center" vertical="center" wrapText="1"/>
    </xf>
    <xf numFmtId="0" fontId="3" fillId="0" borderId="2"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166" fontId="8" fillId="0" borderId="1" xfId="1" applyFont="1" applyBorder="1" applyAlignment="1" applyProtection="1">
      <alignment horizontal="center" vertical="center" wrapText="1"/>
    </xf>
    <xf numFmtId="166" fontId="8" fillId="0" borderId="22" xfId="1" applyFont="1" applyBorder="1" applyAlignment="1" applyProtection="1">
      <alignment horizontal="center" vertical="center" wrapText="1"/>
    </xf>
    <xf numFmtId="166" fontId="8" fillId="0" borderId="23" xfId="1" applyFont="1" applyBorder="1" applyAlignment="1" applyProtection="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168" fontId="3" fillId="0" borderId="1" xfId="1" applyNumberFormat="1" applyFont="1" applyBorder="1" applyAlignment="1">
      <alignment horizontal="center" vertical="center" wrapText="1"/>
    </xf>
    <xf numFmtId="168" fontId="2" fillId="0" borderId="1" xfId="1" applyNumberFormat="1" applyFont="1" applyBorder="1" applyAlignment="1">
      <alignment horizontal="center" vertical="center" wrapText="1"/>
    </xf>
    <xf numFmtId="0" fontId="4" fillId="0" borderId="2"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171" fontId="4" fillId="0" borderId="0" xfId="0" applyNumberFormat="1" applyFont="1" applyBorder="1" applyAlignment="1">
      <alignment horizontal="center" wrapText="1"/>
    </xf>
    <xf numFmtId="171" fontId="4" fillId="0" borderId="0" xfId="0" applyNumberFormat="1" applyFont="1" applyBorder="1" applyAlignment="1">
      <alignment horizontal="center"/>
    </xf>
    <xf numFmtId="0" fontId="2" fillId="0" borderId="0" xfId="0" applyFont="1" applyFill="1" applyAlignment="1">
      <alignment horizontal="center" vertical="center" wrapText="1"/>
    </xf>
    <xf numFmtId="0" fontId="4" fillId="0" borderId="0" xfId="0" applyFont="1" applyAlignment="1">
      <alignment horizontal="center"/>
    </xf>
    <xf numFmtId="164" fontId="8" fillId="0" borderId="0" xfId="3" applyFont="1" applyBorder="1" applyAlignment="1" applyProtection="1">
      <alignment horizontal="center" vertical="center" wrapText="1"/>
    </xf>
  </cellXfs>
  <cellStyles count="4">
    <cellStyle name="Dziesiętny" xfId="3" builtinId="3"/>
    <cellStyle name="Excel Built-in Normal" xfId="1" xr:uid="{00000000-0005-0000-0000-000001000000}"/>
    <cellStyle name="Excel Built-in Normal 2" xfId="2" xr:uid="{00000000-0005-0000-0000-000002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5"/>
  <sheetViews>
    <sheetView tabSelected="1" zoomScale="85" zoomScaleNormal="85" workbookViewId="0">
      <selection sqref="A1:J206"/>
    </sheetView>
  </sheetViews>
  <sheetFormatPr defaultRowHeight="15" x14ac:dyDescent="0.25"/>
  <cols>
    <col min="1" max="1" width="5.85546875" customWidth="1"/>
    <col min="2" max="2" width="42.28515625" customWidth="1"/>
    <col min="3" max="3" width="7.28515625" customWidth="1"/>
    <col min="4" max="4" width="8.7109375" customWidth="1"/>
    <col min="5" max="5" width="12.42578125" customWidth="1"/>
    <col min="6" max="6" width="12.85546875" customWidth="1"/>
    <col min="7" max="7" width="5.85546875" customWidth="1"/>
    <col min="8" max="8" width="17.5703125" customWidth="1"/>
    <col min="9" max="9" width="14.7109375" customWidth="1"/>
    <col min="10" max="10" width="22.42578125" customWidth="1"/>
  </cols>
  <sheetData>
    <row r="1" spans="1:10" ht="15.75" x14ac:dyDescent="0.3">
      <c r="A1" s="82"/>
      <c r="B1" s="82"/>
      <c r="C1" s="82"/>
      <c r="D1" s="82"/>
      <c r="E1" s="82"/>
      <c r="F1" s="82"/>
      <c r="G1" s="82"/>
      <c r="H1" s="82"/>
      <c r="I1" s="82"/>
      <c r="J1" s="82"/>
    </row>
    <row r="2" spans="1:10" ht="15.75" x14ac:dyDescent="0.3">
      <c r="A2" s="82"/>
      <c r="B2" s="82"/>
      <c r="C2" s="82"/>
      <c r="D2" s="82"/>
      <c r="E2" s="222" t="s">
        <v>147</v>
      </c>
      <c r="F2" s="222"/>
      <c r="G2" s="222"/>
      <c r="H2" s="222"/>
      <c r="I2" s="82"/>
      <c r="J2" s="82"/>
    </row>
    <row r="3" spans="1:10" ht="15.75" x14ac:dyDescent="0.3">
      <c r="A3" s="82"/>
      <c r="B3" s="82"/>
      <c r="C3" s="82"/>
      <c r="D3" s="82"/>
      <c r="E3" s="82"/>
      <c r="F3" s="82"/>
      <c r="G3" s="82"/>
      <c r="H3" s="82"/>
      <c r="I3" s="82"/>
      <c r="J3" s="82"/>
    </row>
    <row r="4" spans="1:10" ht="12.75" customHeight="1" x14ac:dyDescent="0.3">
      <c r="A4" s="82"/>
      <c r="B4" s="82"/>
      <c r="C4" s="82"/>
      <c r="D4" s="82"/>
      <c r="E4" s="82"/>
      <c r="F4" s="82"/>
      <c r="G4" s="82"/>
      <c r="H4" s="82"/>
      <c r="I4" s="82"/>
      <c r="J4" s="82"/>
    </row>
    <row r="5" spans="1:10" x14ac:dyDescent="0.25">
      <c r="A5" s="47"/>
      <c r="B5" s="134" t="s">
        <v>124</v>
      </c>
      <c r="C5" s="221"/>
      <c r="D5" s="221"/>
      <c r="E5" s="221"/>
      <c r="F5" s="221"/>
      <c r="G5" s="221"/>
      <c r="H5" s="221"/>
      <c r="I5" s="221"/>
      <c r="J5" s="18"/>
    </row>
    <row r="6" spans="1:10" x14ac:dyDescent="0.25">
      <c r="A6" s="47"/>
      <c r="B6" s="4"/>
      <c r="C6" s="47"/>
      <c r="D6" s="47"/>
      <c r="E6" s="47"/>
      <c r="F6" s="47"/>
      <c r="G6" s="16"/>
      <c r="H6" s="17"/>
      <c r="I6" s="19"/>
      <c r="J6" s="18"/>
    </row>
    <row r="7" spans="1:10" ht="15.75" x14ac:dyDescent="0.3">
      <c r="A7" s="83"/>
      <c r="B7" s="83"/>
      <c r="C7" s="83"/>
      <c r="D7" s="83"/>
      <c r="E7" s="83"/>
      <c r="F7" s="83"/>
      <c r="G7" s="83"/>
      <c r="H7" s="83"/>
      <c r="I7" s="83"/>
      <c r="J7" s="82"/>
    </row>
    <row r="8" spans="1:10" ht="40.5" x14ac:dyDescent="0.25">
      <c r="A8" s="21" t="s">
        <v>0</v>
      </c>
      <c r="B8" s="21" t="s">
        <v>1</v>
      </c>
      <c r="C8" s="21" t="s">
        <v>2</v>
      </c>
      <c r="D8" s="21" t="s">
        <v>3</v>
      </c>
      <c r="E8" s="22" t="s">
        <v>4</v>
      </c>
      <c r="F8" s="22" t="s">
        <v>5</v>
      </c>
      <c r="G8" s="21" t="s">
        <v>6</v>
      </c>
      <c r="H8" s="22" t="s">
        <v>65</v>
      </c>
      <c r="I8" s="22" t="s">
        <v>8</v>
      </c>
      <c r="J8" s="22" t="s">
        <v>9</v>
      </c>
    </row>
    <row r="9" spans="1:10" ht="56.25" x14ac:dyDescent="0.25">
      <c r="A9" s="2" t="s">
        <v>136</v>
      </c>
      <c r="B9" s="14" t="s">
        <v>15</v>
      </c>
      <c r="C9" s="2" t="s">
        <v>11</v>
      </c>
      <c r="D9" s="2">
        <v>10</v>
      </c>
      <c r="E9" s="2">
        <v>524</v>
      </c>
      <c r="F9" s="51">
        <f t="shared" ref="F9:F32" si="0">E9*G9+E9</f>
        <v>565.91999999999996</v>
      </c>
      <c r="G9" s="52">
        <v>0.08</v>
      </c>
      <c r="H9" s="53">
        <f t="shared" ref="H9:H32" si="1">D9*E9</f>
        <v>5240</v>
      </c>
      <c r="I9" s="53">
        <f t="shared" ref="I9:I32" si="2">D9*F9</f>
        <v>5659.2</v>
      </c>
      <c r="J9" s="2"/>
    </row>
    <row r="10" spans="1:10" ht="56.25" x14ac:dyDescent="0.25">
      <c r="A10" s="2" t="s">
        <v>137</v>
      </c>
      <c r="B10" s="14" t="s">
        <v>16</v>
      </c>
      <c r="C10" s="2" t="s">
        <v>17</v>
      </c>
      <c r="D10" s="2">
        <v>10</v>
      </c>
      <c r="E10" s="2">
        <v>695</v>
      </c>
      <c r="F10" s="51">
        <f t="shared" si="0"/>
        <v>750.6</v>
      </c>
      <c r="G10" s="52">
        <v>0.08</v>
      </c>
      <c r="H10" s="53">
        <f t="shared" si="1"/>
        <v>6950</v>
      </c>
      <c r="I10" s="53">
        <f t="shared" si="2"/>
        <v>7506</v>
      </c>
      <c r="J10" s="2"/>
    </row>
    <row r="11" spans="1:10" x14ac:dyDescent="0.25">
      <c r="A11" s="2">
        <v>3</v>
      </c>
      <c r="B11" s="14" t="s">
        <v>18</v>
      </c>
      <c r="C11" s="2" t="s">
        <v>19</v>
      </c>
      <c r="D11" s="2">
        <v>100</v>
      </c>
      <c r="E11" s="2">
        <v>45</v>
      </c>
      <c r="F11" s="51">
        <f t="shared" si="0"/>
        <v>48.6</v>
      </c>
      <c r="G11" s="52">
        <v>0.08</v>
      </c>
      <c r="H11" s="53">
        <f t="shared" si="1"/>
        <v>4500</v>
      </c>
      <c r="I11" s="53">
        <f t="shared" si="2"/>
        <v>4860</v>
      </c>
      <c r="J11" s="2"/>
    </row>
    <row r="12" spans="1:10" ht="42.75" x14ac:dyDescent="0.25">
      <c r="A12" s="2">
        <v>4</v>
      </c>
      <c r="B12" s="14" t="s">
        <v>20</v>
      </c>
      <c r="C12" s="2" t="s">
        <v>17</v>
      </c>
      <c r="D12" s="2">
        <v>20</v>
      </c>
      <c r="E12" s="2">
        <v>287.58</v>
      </c>
      <c r="F12" s="51">
        <f t="shared" si="0"/>
        <v>310.58639999999997</v>
      </c>
      <c r="G12" s="52">
        <v>0.08</v>
      </c>
      <c r="H12" s="53">
        <f t="shared" si="1"/>
        <v>5751.5999999999995</v>
      </c>
      <c r="I12" s="53">
        <f t="shared" si="2"/>
        <v>6211.7279999999992</v>
      </c>
      <c r="J12" s="2"/>
    </row>
    <row r="13" spans="1:10" ht="71.25" x14ac:dyDescent="0.25">
      <c r="A13" s="2">
        <v>5</v>
      </c>
      <c r="B13" s="14" t="s">
        <v>21</v>
      </c>
      <c r="C13" s="2" t="s">
        <v>24</v>
      </c>
      <c r="D13" s="2">
        <v>20</v>
      </c>
      <c r="E13" s="2">
        <v>428</v>
      </c>
      <c r="F13" s="51">
        <f t="shared" si="0"/>
        <v>462.24</v>
      </c>
      <c r="G13" s="52">
        <v>0.08</v>
      </c>
      <c r="H13" s="53">
        <f t="shared" si="1"/>
        <v>8560</v>
      </c>
      <c r="I13" s="53">
        <f t="shared" si="2"/>
        <v>9244.7999999999993</v>
      </c>
      <c r="J13" s="2"/>
    </row>
    <row r="14" spans="1:10" ht="71.25" x14ac:dyDescent="0.25">
      <c r="A14" s="2">
        <v>6</v>
      </c>
      <c r="B14" s="14" t="s">
        <v>22</v>
      </c>
      <c r="C14" s="2" t="s">
        <v>24</v>
      </c>
      <c r="D14" s="2">
        <v>6</v>
      </c>
      <c r="E14" s="2">
        <v>444</v>
      </c>
      <c r="F14" s="51">
        <f t="shared" si="0"/>
        <v>479.52</v>
      </c>
      <c r="G14" s="52">
        <v>0.08</v>
      </c>
      <c r="H14" s="53">
        <f t="shared" si="1"/>
        <v>2664</v>
      </c>
      <c r="I14" s="53">
        <f t="shared" si="2"/>
        <v>2877.12</v>
      </c>
      <c r="J14" s="2"/>
    </row>
    <row r="15" spans="1:10" ht="75.75" customHeight="1" x14ac:dyDescent="0.25">
      <c r="A15" s="2">
        <v>7</v>
      </c>
      <c r="B15" s="1" t="s">
        <v>96</v>
      </c>
      <c r="C15" s="2" t="s">
        <v>17</v>
      </c>
      <c r="D15" s="2">
        <v>3200</v>
      </c>
      <c r="E15" s="2">
        <v>11.4</v>
      </c>
      <c r="F15" s="51">
        <f t="shared" si="0"/>
        <v>12.312000000000001</v>
      </c>
      <c r="G15" s="52">
        <v>0.08</v>
      </c>
      <c r="H15" s="53">
        <f t="shared" si="1"/>
        <v>36480</v>
      </c>
      <c r="I15" s="53">
        <f t="shared" si="2"/>
        <v>39398.400000000001</v>
      </c>
      <c r="J15" s="2"/>
    </row>
    <row r="16" spans="1:10" ht="42.75" x14ac:dyDescent="0.25">
      <c r="A16" s="5">
        <v>8</v>
      </c>
      <c r="B16" s="6" t="s">
        <v>23</v>
      </c>
      <c r="C16" s="5" t="s">
        <v>24</v>
      </c>
      <c r="D16" s="5">
        <v>80</v>
      </c>
      <c r="E16" s="7">
        <v>155.5</v>
      </c>
      <c r="F16" s="51">
        <f t="shared" si="0"/>
        <v>167.94</v>
      </c>
      <c r="G16" s="52">
        <v>0.08</v>
      </c>
      <c r="H16" s="53">
        <f t="shared" si="1"/>
        <v>12440</v>
      </c>
      <c r="I16" s="53">
        <f t="shared" si="2"/>
        <v>13435.2</v>
      </c>
      <c r="J16" s="5"/>
    </row>
    <row r="17" spans="1:10" ht="28.5" x14ac:dyDescent="0.25">
      <c r="A17" s="5">
        <v>9</v>
      </c>
      <c r="B17" s="6" t="s">
        <v>25</v>
      </c>
      <c r="C17" s="5" t="s">
        <v>24</v>
      </c>
      <c r="D17" s="5">
        <v>80</v>
      </c>
      <c r="E17" s="7">
        <v>194.4</v>
      </c>
      <c r="F17" s="51">
        <f t="shared" si="0"/>
        <v>209.952</v>
      </c>
      <c r="G17" s="52">
        <v>0.08</v>
      </c>
      <c r="H17" s="53">
        <f t="shared" si="1"/>
        <v>15552</v>
      </c>
      <c r="I17" s="53">
        <f t="shared" si="2"/>
        <v>16796.16</v>
      </c>
      <c r="J17" s="5"/>
    </row>
    <row r="18" spans="1:10" ht="42.75" x14ac:dyDescent="0.25">
      <c r="A18" s="5">
        <v>10</v>
      </c>
      <c r="B18" s="6" t="s">
        <v>26</v>
      </c>
      <c r="C18" s="5" t="s">
        <v>11</v>
      </c>
      <c r="D18" s="5">
        <v>20</v>
      </c>
      <c r="E18" s="7">
        <v>48.62</v>
      </c>
      <c r="F18" s="51">
        <f t="shared" si="0"/>
        <v>52.509599999999999</v>
      </c>
      <c r="G18" s="52">
        <v>0.08</v>
      </c>
      <c r="H18" s="53">
        <f t="shared" si="1"/>
        <v>972.4</v>
      </c>
      <c r="I18" s="53">
        <f t="shared" si="2"/>
        <v>1050.192</v>
      </c>
      <c r="J18" s="5"/>
    </row>
    <row r="19" spans="1:10" ht="42.75" x14ac:dyDescent="0.25">
      <c r="A19" s="5">
        <v>11</v>
      </c>
      <c r="B19" s="6" t="s">
        <v>27</v>
      </c>
      <c r="C19" s="5" t="s">
        <v>24</v>
      </c>
      <c r="D19" s="5">
        <v>20</v>
      </c>
      <c r="E19" s="7">
        <v>97.22</v>
      </c>
      <c r="F19" s="51">
        <f t="shared" si="0"/>
        <v>104.99760000000001</v>
      </c>
      <c r="G19" s="52">
        <v>0.08</v>
      </c>
      <c r="H19" s="53">
        <f t="shared" si="1"/>
        <v>1944.4</v>
      </c>
      <c r="I19" s="53">
        <f t="shared" si="2"/>
        <v>2099.9520000000002</v>
      </c>
      <c r="J19" s="5"/>
    </row>
    <row r="20" spans="1:10" ht="42.75" x14ac:dyDescent="0.25">
      <c r="A20" s="5">
        <v>12</v>
      </c>
      <c r="B20" s="6" t="s">
        <v>28</v>
      </c>
      <c r="C20" s="5" t="s">
        <v>11</v>
      </c>
      <c r="D20" s="5">
        <v>20</v>
      </c>
      <c r="E20" s="7">
        <v>106.9</v>
      </c>
      <c r="F20" s="51">
        <f t="shared" si="0"/>
        <v>115.45200000000001</v>
      </c>
      <c r="G20" s="52">
        <v>0.08</v>
      </c>
      <c r="H20" s="53">
        <f t="shared" si="1"/>
        <v>2138</v>
      </c>
      <c r="I20" s="53">
        <f t="shared" si="2"/>
        <v>2309.0400000000004</v>
      </c>
      <c r="J20" s="5"/>
    </row>
    <row r="21" spans="1:10" ht="28.5" x14ac:dyDescent="0.25">
      <c r="A21" s="5">
        <v>13</v>
      </c>
      <c r="B21" s="6" t="s">
        <v>29</v>
      </c>
      <c r="C21" s="5" t="s">
        <v>11</v>
      </c>
      <c r="D21" s="5">
        <v>10</v>
      </c>
      <c r="E21" s="7">
        <v>1069.45</v>
      </c>
      <c r="F21" s="51">
        <f t="shared" si="0"/>
        <v>1155.0060000000001</v>
      </c>
      <c r="G21" s="52">
        <v>0.08</v>
      </c>
      <c r="H21" s="53">
        <f t="shared" si="1"/>
        <v>10694.5</v>
      </c>
      <c r="I21" s="53">
        <f t="shared" si="2"/>
        <v>11550.060000000001</v>
      </c>
      <c r="J21" s="5"/>
    </row>
    <row r="22" spans="1:10" ht="28.5" x14ac:dyDescent="0.25">
      <c r="A22" s="5">
        <v>14</v>
      </c>
      <c r="B22" s="6" t="s">
        <v>30</v>
      </c>
      <c r="C22" s="5" t="s">
        <v>11</v>
      </c>
      <c r="D22" s="5">
        <v>20</v>
      </c>
      <c r="E22" s="7">
        <v>270</v>
      </c>
      <c r="F22" s="51">
        <f t="shared" si="0"/>
        <v>291.60000000000002</v>
      </c>
      <c r="G22" s="52">
        <v>0.08</v>
      </c>
      <c r="H22" s="53">
        <f t="shared" si="1"/>
        <v>5400</v>
      </c>
      <c r="I22" s="53">
        <f t="shared" si="2"/>
        <v>5832</v>
      </c>
      <c r="J22" s="5"/>
    </row>
    <row r="23" spans="1:10" x14ac:dyDescent="0.25">
      <c r="A23" s="5">
        <v>15</v>
      </c>
      <c r="B23" s="6" t="s">
        <v>31</v>
      </c>
      <c r="C23" s="5" t="s">
        <v>11</v>
      </c>
      <c r="D23" s="5">
        <v>8</v>
      </c>
      <c r="E23" s="7">
        <v>972.23</v>
      </c>
      <c r="F23" s="51">
        <f t="shared" si="0"/>
        <v>1050.0083999999999</v>
      </c>
      <c r="G23" s="52">
        <v>0.08</v>
      </c>
      <c r="H23" s="53">
        <f t="shared" si="1"/>
        <v>7777.84</v>
      </c>
      <c r="I23" s="53">
        <f t="shared" si="2"/>
        <v>8400.0671999999995</v>
      </c>
      <c r="J23" s="5"/>
    </row>
    <row r="24" spans="1:10" ht="42.75" x14ac:dyDescent="0.25">
      <c r="A24" s="5">
        <v>16</v>
      </c>
      <c r="B24" s="1" t="s">
        <v>32</v>
      </c>
      <c r="C24" s="5" t="s">
        <v>24</v>
      </c>
      <c r="D24" s="5">
        <v>2</v>
      </c>
      <c r="E24" s="7">
        <v>1333.5</v>
      </c>
      <c r="F24" s="51">
        <f t="shared" si="0"/>
        <v>1440.18</v>
      </c>
      <c r="G24" s="52">
        <v>0.08</v>
      </c>
      <c r="H24" s="53">
        <f t="shared" si="1"/>
        <v>2667</v>
      </c>
      <c r="I24" s="53">
        <f t="shared" si="2"/>
        <v>2880.36</v>
      </c>
      <c r="J24" s="5"/>
    </row>
    <row r="25" spans="1:10" ht="28.5" x14ac:dyDescent="0.25">
      <c r="A25" s="5">
        <v>17</v>
      </c>
      <c r="B25" s="1" t="s">
        <v>33</v>
      </c>
      <c r="C25" s="5" t="s">
        <v>11</v>
      </c>
      <c r="D25" s="5">
        <v>50</v>
      </c>
      <c r="E25" s="7">
        <v>42</v>
      </c>
      <c r="F25" s="51">
        <f t="shared" si="0"/>
        <v>45.36</v>
      </c>
      <c r="G25" s="52">
        <v>0.08</v>
      </c>
      <c r="H25" s="53">
        <f t="shared" si="1"/>
        <v>2100</v>
      </c>
      <c r="I25" s="53">
        <f t="shared" si="2"/>
        <v>2268</v>
      </c>
      <c r="J25" s="5"/>
    </row>
    <row r="26" spans="1:10" ht="28.5" x14ac:dyDescent="0.25">
      <c r="A26" s="5">
        <v>18</v>
      </c>
      <c r="B26" s="6" t="s">
        <v>34</v>
      </c>
      <c r="C26" s="5" t="s">
        <v>11</v>
      </c>
      <c r="D26" s="5">
        <v>250</v>
      </c>
      <c r="E26" s="7">
        <v>420</v>
      </c>
      <c r="F26" s="51">
        <f t="shared" si="0"/>
        <v>453.6</v>
      </c>
      <c r="G26" s="52">
        <v>0.08</v>
      </c>
      <c r="H26" s="53">
        <f t="shared" si="1"/>
        <v>105000</v>
      </c>
      <c r="I26" s="53">
        <f t="shared" si="2"/>
        <v>113400</v>
      </c>
      <c r="J26" s="5"/>
    </row>
    <row r="27" spans="1:10" ht="28.5" x14ac:dyDescent="0.25">
      <c r="A27" s="5">
        <v>19</v>
      </c>
      <c r="B27" s="6" t="s">
        <v>35</v>
      </c>
      <c r="C27" s="5" t="s">
        <v>11</v>
      </c>
      <c r="D27" s="5">
        <v>250</v>
      </c>
      <c r="E27" s="5">
        <v>320.83</v>
      </c>
      <c r="F27" s="51">
        <f t="shared" si="0"/>
        <v>346.49639999999999</v>
      </c>
      <c r="G27" s="52">
        <v>0.08</v>
      </c>
      <c r="H27" s="53">
        <f t="shared" si="1"/>
        <v>80207.5</v>
      </c>
      <c r="I27" s="53">
        <f t="shared" si="2"/>
        <v>86624.1</v>
      </c>
      <c r="J27" s="5"/>
    </row>
    <row r="28" spans="1:10" ht="28.5" x14ac:dyDescent="0.25">
      <c r="A28" s="5">
        <v>20</v>
      </c>
      <c r="B28" s="6" t="s">
        <v>36</v>
      </c>
      <c r="C28" s="5" t="s">
        <v>11</v>
      </c>
      <c r="D28" s="5">
        <v>50</v>
      </c>
      <c r="E28" s="7">
        <v>525</v>
      </c>
      <c r="F28" s="51">
        <f t="shared" si="0"/>
        <v>567</v>
      </c>
      <c r="G28" s="52">
        <v>0.08</v>
      </c>
      <c r="H28" s="53">
        <f t="shared" si="1"/>
        <v>26250</v>
      </c>
      <c r="I28" s="53">
        <f t="shared" si="2"/>
        <v>28350</v>
      </c>
      <c r="J28" s="5"/>
    </row>
    <row r="29" spans="1:10" ht="28.5" x14ac:dyDescent="0.25">
      <c r="A29" s="5">
        <v>21</v>
      </c>
      <c r="B29" s="6" t="s">
        <v>37</v>
      </c>
      <c r="C29" s="5" t="s">
        <v>11</v>
      </c>
      <c r="D29" s="5">
        <v>50</v>
      </c>
      <c r="E29" s="7">
        <v>525</v>
      </c>
      <c r="F29" s="51">
        <f t="shared" si="0"/>
        <v>567</v>
      </c>
      <c r="G29" s="52">
        <v>0.08</v>
      </c>
      <c r="H29" s="53">
        <f t="shared" si="1"/>
        <v>26250</v>
      </c>
      <c r="I29" s="53">
        <f t="shared" si="2"/>
        <v>28350</v>
      </c>
      <c r="J29" s="5"/>
    </row>
    <row r="30" spans="1:10" ht="42.75" x14ac:dyDescent="0.25">
      <c r="A30" s="5">
        <v>22</v>
      </c>
      <c r="B30" s="6" t="s">
        <v>38</v>
      </c>
      <c r="C30" s="5" t="s">
        <v>24</v>
      </c>
      <c r="D30" s="5">
        <v>40</v>
      </c>
      <c r="E30" s="7">
        <v>3780</v>
      </c>
      <c r="F30" s="51">
        <f t="shared" si="0"/>
        <v>4082.4</v>
      </c>
      <c r="G30" s="52">
        <v>0.08</v>
      </c>
      <c r="H30" s="53">
        <f t="shared" si="1"/>
        <v>151200</v>
      </c>
      <c r="I30" s="53">
        <f t="shared" si="2"/>
        <v>163296</v>
      </c>
      <c r="J30" s="5"/>
    </row>
    <row r="31" spans="1:10" x14ac:dyDescent="0.25">
      <c r="A31" s="5">
        <v>23</v>
      </c>
      <c r="B31" s="6" t="s">
        <v>97</v>
      </c>
      <c r="C31" s="5" t="s">
        <v>17</v>
      </c>
      <c r="D31" s="5">
        <v>60</v>
      </c>
      <c r="E31" s="54">
        <v>32</v>
      </c>
      <c r="F31" s="51">
        <f t="shared" si="0"/>
        <v>34.56</v>
      </c>
      <c r="G31" s="52">
        <v>0.08</v>
      </c>
      <c r="H31" s="53">
        <f t="shared" si="1"/>
        <v>1920</v>
      </c>
      <c r="I31" s="53">
        <f t="shared" si="2"/>
        <v>2073.6000000000004</v>
      </c>
      <c r="J31" s="5"/>
    </row>
    <row r="32" spans="1:10" ht="42.75" x14ac:dyDescent="0.3">
      <c r="A32" s="5">
        <v>24</v>
      </c>
      <c r="B32" s="8" t="s">
        <v>40</v>
      </c>
      <c r="C32" s="9" t="s">
        <v>11</v>
      </c>
      <c r="D32" s="9">
        <v>48</v>
      </c>
      <c r="E32" s="10">
        <v>18.600000000000001</v>
      </c>
      <c r="F32" s="51">
        <f t="shared" si="0"/>
        <v>20.088000000000001</v>
      </c>
      <c r="G32" s="52">
        <v>0.08</v>
      </c>
      <c r="H32" s="53">
        <f t="shared" si="1"/>
        <v>892.80000000000007</v>
      </c>
      <c r="I32" s="53">
        <f t="shared" si="2"/>
        <v>964.22400000000005</v>
      </c>
      <c r="J32" s="9"/>
    </row>
    <row r="33" spans="1:10" ht="15.75" x14ac:dyDescent="0.3">
      <c r="A33" s="36"/>
      <c r="B33" s="36"/>
      <c r="C33" s="36"/>
      <c r="D33" s="36"/>
      <c r="E33" s="36"/>
      <c r="F33" s="198" t="s">
        <v>14</v>
      </c>
      <c r="G33" s="198"/>
      <c r="H33" s="32">
        <f>SUM(H9:H32)</f>
        <v>523552.04</v>
      </c>
      <c r="I33" s="32">
        <f>SUM(I9:I32)</f>
        <v>565436.20319999999</v>
      </c>
      <c r="J33" s="33"/>
    </row>
    <row r="34" spans="1:10" ht="15.75" x14ac:dyDescent="0.3">
      <c r="A34" s="84"/>
      <c r="B34" s="85"/>
      <c r="C34" s="84"/>
      <c r="D34" s="84"/>
      <c r="E34" s="84"/>
      <c r="F34" s="84"/>
      <c r="G34" s="30"/>
      <c r="H34" s="49"/>
      <c r="I34" s="49"/>
      <c r="J34" s="18"/>
    </row>
    <row r="35" spans="1:10" ht="15.75" x14ac:dyDescent="0.3">
      <c r="A35" s="84"/>
      <c r="B35" s="85"/>
      <c r="C35" s="84"/>
      <c r="D35" s="84"/>
      <c r="E35" s="84"/>
      <c r="F35" s="84"/>
      <c r="G35" s="30"/>
      <c r="H35" s="49"/>
      <c r="I35" s="49"/>
      <c r="J35" s="18"/>
    </row>
    <row r="36" spans="1:10" ht="15.75" customHeight="1" x14ac:dyDescent="0.3">
      <c r="A36" s="84"/>
      <c r="B36" s="85"/>
      <c r="C36" s="84"/>
      <c r="D36" s="84"/>
      <c r="E36" s="84"/>
      <c r="F36" s="84"/>
      <c r="G36" s="30"/>
      <c r="H36" s="49"/>
      <c r="I36" s="49"/>
      <c r="J36" s="18"/>
    </row>
    <row r="37" spans="1:10" ht="44.25" customHeight="1" x14ac:dyDescent="0.3">
      <c r="A37" s="84"/>
      <c r="B37" s="85"/>
      <c r="C37" s="84"/>
      <c r="D37" s="84"/>
      <c r="E37" s="84"/>
      <c r="F37" s="199" t="s">
        <v>78</v>
      </c>
      <c r="G37" s="199"/>
      <c r="H37" s="199"/>
      <c r="I37" s="199"/>
      <c r="J37" s="18"/>
    </row>
    <row r="38" spans="1:10" ht="15.75" x14ac:dyDescent="0.3">
      <c r="A38" s="84"/>
      <c r="B38" s="84"/>
      <c r="C38" s="84"/>
      <c r="D38" s="84"/>
      <c r="E38" s="84"/>
      <c r="F38" s="84"/>
      <c r="G38" s="84"/>
      <c r="H38" s="84"/>
      <c r="I38" s="84"/>
      <c r="J38" s="84"/>
    </row>
    <row r="39" spans="1:10" ht="15.75" x14ac:dyDescent="0.3">
      <c r="A39" s="84"/>
      <c r="B39" s="84"/>
      <c r="C39" s="84"/>
      <c r="D39" s="84"/>
      <c r="E39" s="84"/>
      <c r="F39" s="84"/>
      <c r="G39" s="84"/>
      <c r="H39" s="84"/>
      <c r="I39" s="84"/>
      <c r="J39" s="84"/>
    </row>
    <row r="40" spans="1:10" ht="15.75" x14ac:dyDescent="0.3">
      <c r="A40" s="84"/>
      <c r="B40" s="135" t="s">
        <v>125</v>
      </c>
      <c r="C40" s="84"/>
      <c r="D40" s="84"/>
      <c r="E40" s="84"/>
      <c r="F40" s="84"/>
      <c r="G40" s="84"/>
      <c r="H40" s="84"/>
      <c r="I40" s="84"/>
      <c r="J40" s="84"/>
    </row>
    <row r="41" spans="1:10" ht="15.75" x14ac:dyDescent="0.3">
      <c r="A41" s="196"/>
      <c r="B41" s="197"/>
      <c r="C41" s="84"/>
      <c r="D41" s="84"/>
      <c r="E41" s="84"/>
      <c r="F41" s="84"/>
      <c r="G41" s="84"/>
      <c r="H41" s="84"/>
      <c r="I41" s="84"/>
      <c r="J41" s="84"/>
    </row>
    <row r="42" spans="1:10" ht="40.5" x14ac:dyDescent="0.25">
      <c r="A42" s="21" t="s">
        <v>0</v>
      </c>
      <c r="B42" s="21" t="s">
        <v>1</v>
      </c>
      <c r="C42" s="21" t="s">
        <v>2</v>
      </c>
      <c r="D42" s="21" t="s">
        <v>3</v>
      </c>
      <c r="E42" s="22" t="s">
        <v>4</v>
      </c>
      <c r="F42" s="22" t="s">
        <v>5</v>
      </c>
      <c r="G42" s="21" t="s">
        <v>6</v>
      </c>
      <c r="H42" s="22" t="s">
        <v>7</v>
      </c>
      <c r="I42" s="22" t="s">
        <v>8</v>
      </c>
      <c r="J42" s="22" t="s">
        <v>9</v>
      </c>
    </row>
    <row r="43" spans="1:10" ht="42.75" customHeight="1" x14ac:dyDescent="0.25">
      <c r="A43" s="2">
        <v>1</v>
      </c>
      <c r="B43" s="14" t="s">
        <v>49</v>
      </c>
      <c r="C43" s="2" t="s">
        <v>11</v>
      </c>
      <c r="D43" s="2">
        <v>150</v>
      </c>
      <c r="E43" s="2">
        <v>1</v>
      </c>
      <c r="F43" s="3">
        <f t="shared" ref="F43:F51" si="3">E43*G43+E43</f>
        <v>1.08</v>
      </c>
      <c r="G43" s="11">
        <v>0.08</v>
      </c>
      <c r="H43" s="12">
        <f t="shared" ref="H43:H51" si="4">E43*D43</f>
        <v>150</v>
      </c>
      <c r="I43" s="13">
        <f t="shared" ref="I43:I51" si="5">D43*F43</f>
        <v>162</v>
      </c>
      <c r="J43" s="2"/>
    </row>
    <row r="44" spans="1:10" ht="48" customHeight="1" x14ac:dyDescent="0.25">
      <c r="A44" s="5">
        <v>2</v>
      </c>
      <c r="B44" s="14" t="s">
        <v>41</v>
      </c>
      <c r="C44" s="2" t="s">
        <v>24</v>
      </c>
      <c r="D44" s="2">
        <v>1000</v>
      </c>
      <c r="E44" s="2">
        <v>27.5</v>
      </c>
      <c r="F44" s="3">
        <f t="shared" si="3"/>
        <v>29.7</v>
      </c>
      <c r="G44" s="11">
        <v>0.08</v>
      </c>
      <c r="H44" s="12">
        <f t="shared" si="4"/>
        <v>27500</v>
      </c>
      <c r="I44" s="13">
        <f t="shared" si="5"/>
        <v>29700</v>
      </c>
      <c r="J44" s="2"/>
    </row>
    <row r="45" spans="1:10" ht="409.5" x14ac:dyDescent="0.25">
      <c r="A45" s="5">
        <v>3</v>
      </c>
      <c r="B45" s="1" t="s">
        <v>48</v>
      </c>
      <c r="C45" s="2" t="s">
        <v>13</v>
      </c>
      <c r="D45" s="15">
        <v>30000</v>
      </c>
      <c r="E45" s="2">
        <v>0.3</v>
      </c>
      <c r="F45" s="3">
        <f t="shared" si="3"/>
        <v>0.32400000000000001</v>
      </c>
      <c r="G45" s="11">
        <v>0.08</v>
      </c>
      <c r="H45" s="12">
        <f t="shared" si="4"/>
        <v>9000</v>
      </c>
      <c r="I45" s="13">
        <f t="shared" si="5"/>
        <v>9720</v>
      </c>
      <c r="J45" s="2"/>
    </row>
    <row r="46" spans="1:10" ht="71.25" x14ac:dyDescent="0.3">
      <c r="A46" s="2">
        <v>4</v>
      </c>
      <c r="B46" s="8" t="s">
        <v>46</v>
      </c>
      <c r="C46" s="5" t="s">
        <v>11</v>
      </c>
      <c r="D46" s="5">
        <v>100</v>
      </c>
      <c r="E46" s="7">
        <v>12.8</v>
      </c>
      <c r="F46" s="3">
        <f t="shared" si="3"/>
        <v>13.824000000000002</v>
      </c>
      <c r="G46" s="11">
        <v>0.08</v>
      </c>
      <c r="H46" s="12">
        <f t="shared" si="4"/>
        <v>1280</v>
      </c>
      <c r="I46" s="13">
        <f t="shared" si="5"/>
        <v>1382.4</v>
      </c>
      <c r="J46" s="5"/>
    </row>
    <row r="47" spans="1:10" x14ac:dyDescent="0.25">
      <c r="A47" s="5">
        <v>5</v>
      </c>
      <c r="B47" s="20" t="s">
        <v>47</v>
      </c>
      <c r="C47" s="5" t="s">
        <v>11</v>
      </c>
      <c r="D47" s="5">
        <v>1000</v>
      </c>
      <c r="E47" s="7">
        <v>2.2400000000000002</v>
      </c>
      <c r="F47" s="3">
        <f t="shared" si="3"/>
        <v>2.4192</v>
      </c>
      <c r="G47" s="11">
        <v>0.08</v>
      </c>
      <c r="H47" s="12">
        <f t="shared" si="4"/>
        <v>2240</v>
      </c>
      <c r="I47" s="13">
        <f t="shared" si="5"/>
        <v>2419.1999999999998</v>
      </c>
      <c r="J47" s="5"/>
    </row>
    <row r="48" spans="1:10" ht="59.25" customHeight="1" x14ac:dyDescent="0.25">
      <c r="A48" s="2">
        <v>6</v>
      </c>
      <c r="B48" s="6" t="s">
        <v>42</v>
      </c>
      <c r="C48" s="5" t="s">
        <v>11</v>
      </c>
      <c r="D48" s="5">
        <v>1500</v>
      </c>
      <c r="E48" s="7">
        <v>5.73</v>
      </c>
      <c r="F48" s="3">
        <f t="shared" si="3"/>
        <v>6.1884000000000006</v>
      </c>
      <c r="G48" s="11">
        <v>0.08</v>
      </c>
      <c r="H48" s="12">
        <f t="shared" si="4"/>
        <v>8595</v>
      </c>
      <c r="I48" s="13">
        <f t="shared" si="5"/>
        <v>9282.6</v>
      </c>
      <c r="J48" s="5"/>
    </row>
    <row r="49" spans="1:10" ht="71.25" x14ac:dyDescent="0.25">
      <c r="A49" s="5">
        <v>7</v>
      </c>
      <c r="B49" s="6" t="s">
        <v>43</v>
      </c>
      <c r="C49" s="5" t="s">
        <v>11</v>
      </c>
      <c r="D49" s="5">
        <v>400</v>
      </c>
      <c r="E49" s="7">
        <v>2.97</v>
      </c>
      <c r="F49" s="3">
        <f t="shared" si="3"/>
        <v>3.2076000000000002</v>
      </c>
      <c r="G49" s="11">
        <v>0.08</v>
      </c>
      <c r="H49" s="12">
        <f t="shared" si="4"/>
        <v>1188</v>
      </c>
      <c r="I49" s="13">
        <f t="shared" si="5"/>
        <v>1283.0400000000002</v>
      </c>
      <c r="J49" s="5"/>
    </row>
    <row r="50" spans="1:10" ht="55.5" customHeight="1" x14ac:dyDescent="0.25">
      <c r="A50" s="2">
        <v>8</v>
      </c>
      <c r="B50" s="6" t="s">
        <v>44</v>
      </c>
      <c r="C50" s="5" t="s">
        <v>11</v>
      </c>
      <c r="D50" s="5">
        <v>300</v>
      </c>
      <c r="E50" s="7">
        <v>2.83</v>
      </c>
      <c r="F50" s="3">
        <f t="shared" si="3"/>
        <v>3.0564</v>
      </c>
      <c r="G50" s="11">
        <v>0.08</v>
      </c>
      <c r="H50" s="12">
        <f t="shared" si="4"/>
        <v>849</v>
      </c>
      <c r="I50" s="13">
        <f t="shared" si="5"/>
        <v>916.92</v>
      </c>
      <c r="J50" s="5"/>
    </row>
    <row r="51" spans="1:10" ht="71.25" x14ac:dyDescent="0.25">
      <c r="A51" s="2">
        <v>9</v>
      </c>
      <c r="B51" s="6" t="s">
        <v>45</v>
      </c>
      <c r="C51" s="5" t="s">
        <v>24</v>
      </c>
      <c r="D51" s="5">
        <v>20</v>
      </c>
      <c r="E51" s="7">
        <v>284.22000000000003</v>
      </c>
      <c r="F51" s="3">
        <f t="shared" si="3"/>
        <v>306.95760000000001</v>
      </c>
      <c r="G51" s="11">
        <v>0.08</v>
      </c>
      <c r="H51" s="12">
        <f t="shared" si="4"/>
        <v>5684.4000000000005</v>
      </c>
      <c r="I51" s="13">
        <f t="shared" si="5"/>
        <v>6139.152</v>
      </c>
      <c r="J51" s="5"/>
    </row>
    <row r="52" spans="1:10" ht="156.75" x14ac:dyDescent="0.3">
      <c r="A52" s="5">
        <v>10</v>
      </c>
      <c r="B52" s="37" t="s">
        <v>98</v>
      </c>
      <c r="C52" s="2" t="s">
        <v>17</v>
      </c>
      <c r="D52" s="2">
        <v>12000</v>
      </c>
      <c r="E52" s="2">
        <v>0.49</v>
      </c>
      <c r="F52" s="3">
        <f t="shared" ref="F52:F54" si="6">E52*G52+E52</f>
        <v>0.5292</v>
      </c>
      <c r="G52" s="11">
        <v>0.08</v>
      </c>
      <c r="H52" s="12">
        <f t="shared" ref="H52:H54" si="7">E52*D52</f>
        <v>5880</v>
      </c>
      <c r="I52" s="13">
        <f t="shared" ref="I52:I54" si="8">D52*F52</f>
        <v>6350.4</v>
      </c>
      <c r="J52" s="2"/>
    </row>
    <row r="53" spans="1:10" ht="256.5" x14ac:dyDescent="0.3">
      <c r="A53" s="2">
        <v>11</v>
      </c>
      <c r="B53" s="27" t="s">
        <v>69</v>
      </c>
      <c r="C53" s="2" t="s">
        <v>24</v>
      </c>
      <c r="D53" s="2">
        <v>150</v>
      </c>
      <c r="E53" s="2">
        <v>22</v>
      </c>
      <c r="F53" s="3">
        <f t="shared" si="6"/>
        <v>23.76</v>
      </c>
      <c r="G53" s="11">
        <v>0.08</v>
      </c>
      <c r="H53" s="12">
        <f t="shared" si="7"/>
        <v>3300</v>
      </c>
      <c r="I53" s="13">
        <f t="shared" si="8"/>
        <v>3564.0000000000005</v>
      </c>
      <c r="J53" s="2"/>
    </row>
    <row r="54" spans="1:10" ht="85.5" x14ac:dyDescent="0.3">
      <c r="A54" s="5">
        <v>12</v>
      </c>
      <c r="B54" s="27" t="s">
        <v>68</v>
      </c>
      <c r="C54" s="2" t="s">
        <v>24</v>
      </c>
      <c r="D54" s="2">
        <v>10</v>
      </c>
      <c r="E54" s="2">
        <v>22</v>
      </c>
      <c r="F54" s="3">
        <f t="shared" si="6"/>
        <v>23.76</v>
      </c>
      <c r="G54" s="11">
        <v>0.08</v>
      </c>
      <c r="H54" s="12">
        <f t="shared" si="7"/>
        <v>220</v>
      </c>
      <c r="I54" s="13">
        <f t="shared" si="8"/>
        <v>237.60000000000002</v>
      </c>
      <c r="J54" s="2"/>
    </row>
    <row r="55" spans="1:10" ht="15.75" x14ac:dyDescent="0.3">
      <c r="A55" s="5">
        <v>13</v>
      </c>
      <c r="B55" s="27" t="s">
        <v>77</v>
      </c>
      <c r="C55" s="2" t="s">
        <v>24</v>
      </c>
      <c r="D55" s="2">
        <v>12</v>
      </c>
      <c r="E55" s="2">
        <v>15</v>
      </c>
      <c r="F55" s="3">
        <f t="shared" ref="F55:F59" si="9">E55*G55+E55</f>
        <v>16.2</v>
      </c>
      <c r="G55" s="11">
        <v>0.08</v>
      </c>
      <c r="H55" s="12">
        <f t="shared" ref="H55:H59" si="10">E55*D55</f>
        <v>180</v>
      </c>
      <c r="I55" s="13">
        <f t="shared" ref="I55:I59" si="11">D55*F55</f>
        <v>194.39999999999998</v>
      </c>
      <c r="J55" s="2"/>
    </row>
    <row r="56" spans="1:10" ht="15.75" x14ac:dyDescent="0.3">
      <c r="A56" s="5">
        <v>14</v>
      </c>
      <c r="B56" s="27" t="s">
        <v>99</v>
      </c>
      <c r="C56" s="2" t="s">
        <v>17</v>
      </c>
      <c r="D56" s="2">
        <v>700</v>
      </c>
      <c r="E56" s="2">
        <v>4.1500000000000004</v>
      </c>
      <c r="F56" s="3">
        <f t="shared" si="9"/>
        <v>5.1045000000000007</v>
      </c>
      <c r="G56" s="11">
        <v>0.23</v>
      </c>
      <c r="H56" s="12">
        <f t="shared" si="10"/>
        <v>2905.0000000000005</v>
      </c>
      <c r="I56" s="13">
        <f t="shared" si="11"/>
        <v>3573.1500000000005</v>
      </c>
      <c r="J56" s="2"/>
    </row>
    <row r="57" spans="1:10" ht="42.75" x14ac:dyDescent="0.3">
      <c r="A57" s="5">
        <v>15</v>
      </c>
      <c r="B57" s="27" t="s">
        <v>95</v>
      </c>
      <c r="C57" s="2" t="s">
        <v>17</v>
      </c>
      <c r="D57" s="2">
        <v>1500</v>
      </c>
      <c r="E57" s="2">
        <v>5.45</v>
      </c>
      <c r="F57" s="3">
        <f t="shared" si="9"/>
        <v>5.8860000000000001</v>
      </c>
      <c r="G57" s="11">
        <v>0.08</v>
      </c>
      <c r="H57" s="12">
        <f t="shared" si="10"/>
        <v>8175</v>
      </c>
      <c r="I57" s="13">
        <f t="shared" si="11"/>
        <v>8829</v>
      </c>
      <c r="J57" s="2"/>
    </row>
    <row r="58" spans="1:10" ht="185.25" x14ac:dyDescent="0.3">
      <c r="A58" s="5">
        <v>16</v>
      </c>
      <c r="B58" s="37" t="s">
        <v>120</v>
      </c>
      <c r="C58" s="2" t="s">
        <v>17</v>
      </c>
      <c r="D58" s="2">
        <v>1000</v>
      </c>
      <c r="E58" s="2">
        <v>3</v>
      </c>
      <c r="F58" s="3">
        <f t="shared" si="9"/>
        <v>3.24</v>
      </c>
      <c r="G58" s="11">
        <v>0.08</v>
      </c>
      <c r="H58" s="12">
        <f t="shared" si="10"/>
        <v>3000</v>
      </c>
      <c r="I58" s="13">
        <f t="shared" si="11"/>
        <v>3240</v>
      </c>
      <c r="J58" s="2"/>
    </row>
    <row r="59" spans="1:10" ht="71.25" x14ac:dyDescent="0.3">
      <c r="A59" s="5">
        <v>17</v>
      </c>
      <c r="B59" s="37" t="s">
        <v>123</v>
      </c>
      <c r="C59" s="2" t="s">
        <v>17</v>
      </c>
      <c r="D59" s="2">
        <v>1000</v>
      </c>
      <c r="E59" s="2">
        <v>4.3</v>
      </c>
      <c r="F59" s="3">
        <f t="shared" si="9"/>
        <v>4.6440000000000001</v>
      </c>
      <c r="G59" s="11">
        <v>0.08</v>
      </c>
      <c r="H59" s="12">
        <f t="shared" si="10"/>
        <v>4300</v>
      </c>
      <c r="I59" s="13">
        <f t="shared" si="11"/>
        <v>4644</v>
      </c>
      <c r="J59" s="2"/>
    </row>
    <row r="60" spans="1:10" ht="71.25" x14ac:dyDescent="0.3">
      <c r="A60" s="5">
        <v>18</v>
      </c>
      <c r="B60" s="37" t="s">
        <v>39</v>
      </c>
      <c r="C60" s="2" t="s">
        <v>17</v>
      </c>
      <c r="D60" s="2">
        <v>5</v>
      </c>
      <c r="E60" s="2">
        <v>3550</v>
      </c>
      <c r="F60" s="3">
        <f t="shared" ref="F60" si="12">E60*G60+E60</f>
        <v>3834</v>
      </c>
      <c r="G60" s="11">
        <v>0.08</v>
      </c>
      <c r="H60" s="12">
        <f t="shared" ref="H60" si="13">E60*D60</f>
        <v>17750</v>
      </c>
      <c r="I60" s="13">
        <f t="shared" ref="I60" si="14">D60*F60</f>
        <v>19170</v>
      </c>
      <c r="J60" s="2"/>
    </row>
    <row r="61" spans="1:10" ht="15.75" x14ac:dyDescent="0.3">
      <c r="A61" s="35"/>
      <c r="B61" s="35"/>
      <c r="C61" s="35"/>
      <c r="D61" s="35"/>
      <c r="E61" s="35"/>
      <c r="F61" s="204" t="s">
        <v>14</v>
      </c>
      <c r="G61" s="203"/>
      <c r="H61" s="86">
        <f>SUM(H43:H60)</f>
        <v>102196.4</v>
      </c>
      <c r="I61" s="87">
        <f>SUM(I43:I60)</f>
        <v>110807.86199999999</v>
      </c>
      <c r="J61" s="35"/>
    </row>
    <row r="62" spans="1:10" ht="22.5" customHeight="1" x14ac:dyDescent="0.3">
      <c r="A62" s="88"/>
      <c r="B62" s="88"/>
      <c r="C62" s="88"/>
      <c r="D62" s="88"/>
      <c r="E62" s="88"/>
      <c r="F62" s="88"/>
      <c r="G62" s="211"/>
      <c r="H62" s="211"/>
      <c r="I62" s="211"/>
      <c r="J62" s="211"/>
    </row>
    <row r="63" spans="1:10" ht="15.75" customHeight="1" x14ac:dyDescent="0.3">
      <c r="A63" s="88"/>
      <c r="B63" s="88"/>
      <c r="C63" s="88"/>
      <c r="D63" s="88"/>
      <c r="E63" s="88"/>
      <c r="F63" s="88"/>
      <c r="G63" s="211" t="s">
        <v>78</v>
      </c>
      <c r="H63" s="212"/>
      <c r="I63" s="212"/>
      <c r="J63" s="212"/>
    </row>
    <row r="64" spans="1:10" ht="15.75" customHeight="1" x14ac:dyDescent="0.3">
      <c r="A64" s="88"/>
      <c r="B64" s="88"/>
      <c r="C64" s="88"/>
      <c r="D64" s="88"/>
      <c r="E64" s="88"/>
      <c r="F64" s="88"/>
      <c r="G64" s="212"/>
      <c r="H64" s="212"/>
      <c r="I64" s="212"/>
      <c r="J64" s="212"/>
    </row>
    <row r="65" spans="1:10" ht="15.75" customHeight="1" x14ac:dyDescent="0.3">
      <c r="A65" s="88"/>
      <c r="B65" s="88"/>
      <c r="C65" s="88"/>
      <c r="D65" s="88"/>
      <c r="E65" s="88"/>
      <c r="F65" s="88"/>
      <c r="G65" s="212"/>
      <c r="H65" s="212"/>
      <c r="I65" s="212"/>
      <c r="J65" s="212"/>
    </row>
    <row r="66" spans="1:10" ht="15.75" customHeight="1" x14ac:dyDescent="0.3">
      <c r="A66" s="82"/>
      <c r="B66" s="82"/>
      <c r="C66" s="82"/>
      <c r="D66" s="82"/>
      <c r="E66" s="89"/>
      <c r="F66" s="89"/>
      <c r="G66" s="212"/>
      <c r="H66" s="212"/>
      <c r="I66" s="212"/>
      <c r="J66" s="212"/>
    </row>
    <row r="67" spans="1:10" ht="15.75" x14ac:dyDescent="0.3">
      <c r="A67" s="82"/>
      <c r="B67" s="82"/>
      <c r="C67" s="82"/>
      <c r="D67" s="82"/>
      <c r="E67" s="89"/>
      <c r="F67" s="89"/>
      <c r="G67" s="89"/>
      <c r="H67" s="90"/>
      <c r="I67" s="82"/>
      <c r="J67" s="82"/>
    </row>
    <row r="68" spans="1:10" x14ac:dyDescent="0.25">
      <c r="A68" s="29"/>
      <c r="B68" s="29"/>
      <c r="C68" s="29"/>
      <c r="D68" s="29"/>
      <c r="E68" s="29"/>
      <c r="F68" s="50"/>
      <c r="G68" s="50"/>
      <c r="H68" s="50"/>
      <c r="I68" s="31"/>
      <c r="J68" s="50"/>
    </row>
    <row r="69" spans="1:10" ht="15.75" x14ac:dyDescent="0.3">
      <c r="A69" s="82"/>
      <c r="B69" s="82"/>
      <c r="C69" s="82"/>
      <c r="D69" s="82"/>
      <c r="E69" s="82"/>
      <c r="F69" s="82"/>
      <c r="G69" s="82"/>
      <c r="H69" s="82"/>
      <c r="I69" s="82"/>
      <c r="J69" s="82"/>
    </row>
    <row r="70" spans="1:10" ht="15.75" x14ac:dyDescent="0.3">
      <c r="A70" s="91"/>
      <c r="B70" s="193" t="s">
        <v>126</v>
      </c>
      <c r="C70" s="91"/>
      <c r="D70" s="91"/>
      <c r="E70" s="91"/>
      <c r="F70" s="91"/>
      <c r="G70" s="91"/>
      <c r="H70" s="91"/>
      <c r="I70" s="91"/>
      <c r="J70" s="91"/>
    </row>
    <row r="71" spans="1:10" ht="15.75" x14ac:dyDescent="0.3">
      <c r="A71" s="91"/>
      <c r="B71" s="91"/>
      <c r="C71" s="91"/>
      <c r="D71" s="91"/>
      <c r="E71" s="91"/>
      <c r="F71" s="91"/>
      <c r="G71" s="91"/>
      <c r="H71" s="91"/>
      <c r="I71" s="91"/>
      <c r="J71" s="91"/>
    </row>
    <row r="72" spans="1:10" ht="40.5" x14ac:dyDescent="0.25">
      <c r="A72" s="55" t="s">
        <v>58</v>
      </c>
      <c r="B72" s="55" t="s">
        <v>70</v>
      </c>
      <c r="C72" s="55" t="s">
        <v>60</v>
      </c>
      <c r="D72" s="55" t="s">
        <v>61</v>
      </c>
      <c r="E72" s="56" t="s">
        <v>71</v>
      </c>
      <c r="F72" s="56" t="s">
        <v>72</v>
      </c>
      <c r="G72" s="56" t="s">
        <v>64</v>
      </c>
      <c r="H72" s="56" t="s">
        <v>65</v>
      </c>
      <c r="I72" s="56" t="s">
        <v>73</v>
      </c>
      <c r="J72" s="55" t="s">
        <v>67</v>
      </c>
    </row>
    <row r="73" spans="1:10" ht="71.25" x14ac:dyDescent="0.25">
      <c r="A73" s="57" t="s">
        <v>10</v>
      </c>
      <c r="B73" s="57" t="s">
        <v>74</v>
      </c>
      <c r="C73" s="57" t="s">
        <v>11</v>
      </c>
      <c r="D73" s="58">
        <v>100</v>
      </c>
      <c r="E73" s="59">
        <v>0.4</v>
      </c>
      <c r="F73" s="60">
        <f>E73*G73+E73</f>
        <v>0.43200000000000005</v>
      </c>
      <c r="G73" s="61">
        <v>0.08</v>
      </c>
      <c r="H73" s="59">
        <f>D73*E73</f>
        <v>40</v>
      </c>
      <c r="I73" s="59">
        <f>D73*F73</f>
        <v>43.2</v>
      </c>
      <c r="J73" s="57"/>
    </row>
    <row r="74" spans="1:10" ht="85.5" x14ac:dyDescent="0.25">
      <c r="A74" s="57" t="s">
        <v>134</v>
      </c>
      <c r="B74" s="57" t="s">
        <v>75</v>
      </c>
      <c r="C74" s="57" t="s">
        <v>11</v>
      </c>
      <c r="D74" s="58">
        <v>50</v>
      </c>
      <c r="E74" s="59">
        <v>0.3</v>
      </c>
      <c r="F74" s="60">
        <f>E74*G74+E74</f>
        <v>0.32400000000000001</v>
      </c>
      <c r="G74" s="61">
        <v>0.08</v>
      </c>
      <c r="H74" s="59">
        <f>D74*E74</f>
        <v>15</v>
      </c>
      <c r="I74" s="59">
        <f>D74*F74</f>
        <v>16.2</v>
      </c>
      <c r="J74" s="62"/>
    </row>
    <row r="75" spans="1:10" ht="71.25" x14ac:dyDescent="0.25">
      <c r="A75" s="57" t="s">
        <v>12</v>
      </c>
      <c r="B75" s="57" t="s">
        <v>142</v>
      </c>
      <c r="C75" s="57" t="s">
        <v>11</v>
      </c>
      <c r="D75" s="58">
        <v>20000</v>
      </c>
      <c r="E75" s="59">
        <v>1.75</v>
      </c>
      <c r="F75" s="60">
        <f>E75*G75+E75</f>
        <v>1.8900000000000001</v>
      </c>
      <c r="G75" s="61">
        <v>0.08</v>
      </c>
      <c r="H75" s="59">
        <f>D75*E75</f>
        <v>35000</v>
      </c>
      <c r="I75" s="59">
        <f>D75*F75</f>
        <v>37800</v>
      </c>
      <c r="J75" s="62"/>
    </row>
    <row r="76" spans="1:10" ht="42.75" x14ac:dyDescent="0.25">
      <c r="A76" s="166" t="s">
        <v>143</v>
      </c>
      <c r="B76" s="166" t="s">
        <v>76</v>
      </c>
      <c r="C76" s="166" t="s">
        <v>11</v>
      </c>
      <c r="D76" s="167">
        <v>20</v>
      </c>
      <c r="E76" s="168">
        <v>1.8</v>
      </c>
      <c r="F76" s="63">
        <f>E76*G76+E76</f>
        <v>1.944</v>
      </c>
      <c r="G76" s="64">
        <v>0.08</v>
      </c>
      <c r="H76" s="168">
        <f>D76*E76</f>
        <v>36</v>
      </c>
      <c r="I76" s="168">
        <f>D76*F76</f>
        <v>38.879999999999995</v>
      </c>
      <c r="J76" s="166"/>
    </row>
    <row r="77" spans="1:10" ht="28.5" x14ac:dyDescent="0.25">
      <c r="A77" s="178">
        <v>5</v>
      </c>
      <c r="B77" s="173" t="s">
        <v>144</v>
      </c>
      <c r="C77" s="173" t="s">
        <v>145</v>
      </c>
      <c r="D77" s="174">
        <v>6</v>
      </c>
      <c r="E77" s="175">
        <v>40</v>
      </c>
      <c r="F77" s="176">
        <f>E77*G77+E77</f>
        <v>49.2</v>
      </c>
      <c r="G77" s="177">
        <v>0.23</v>
      </c>
      <c r="H77" s="175">
        <f>D77*E77</f>
        <v>240</v>
      </c>
      <c r="I77" s="175">
        <f>D77*F77</f>
        <v>295.20000000000005</v>
      </c>
      <c r="J77" s="173"/>
    </row>
    <row r="78" spans="1:10" ht="15.75" x14ac:dyDescent="0.3">
      <c r="A78" s="169"/>
      <c r="B78" s="165"/>
      <c r="C78" s="165"/>
      <c r="D78" s="165"/>
      <c r="E78" s="165"/>
      <c r="F78" s="209" t="s">
        <v>14</v>
      </c>
      <c r="G78" s="210"/>
      <c r="H78" s="170">
        <f>SUM(H73:H77)</f>
        <v>35331</v>
      </c>
      <c r="I78" s="171">
        <f>SUM(I73:I77)</f>
        <v>38193.479999999996</v>
      </c>
      <c r="J78" s="172"/>
    </row>
    <row r="79" spans="1:10" ht="15.75" x14ac:dyDescent="0.3">
      <c r="A79" s="82"/>
      <c r="B79" s="82"/>
      <c r="C79" s="82"/>
      <c r="D79" s="82"/>
      <c r="E79" s="82"/>
      <c r="F79" s="82"/>
      <c r="G79" s="82"/>
      <c r="H79" s="82"/>
      <c r="I79" s="82"/>
      <c r="J79" s="82"/>
    </row>
    <row r="80" spans="1:10" ht="15.75" x14ac:dyDescent="0.3">
      <c r="A80" s="82"/>
      <c r="B80" s="82"/>
      <c r="C80" s="82"/>
      <c r="D80" s="82"/>
      <c r="E80" s="82"/>
      <c r="F80" s="82"/>
      <c r="G80" s="82"/>
      <c r="H80" s="82" t="s">
        <v>80</v>
      </c>
      <c r="I80" s="82"/>
      <c r="J80" s="82"/>
    </row>
    <row r="81" spans="1:10" ht="15.75" x14ac:dyDescent="0.3">
      <c r="A81" s="82"/>
      <c r="B81" s="82"/>
      <c r="C81" s="82"/>
      <c r="D81" s="82"/>
      <c r="E81" s="82"/>
      <c r="F81" s="82"/>
      <c r="G81" s="82"/>
      <c r="H81" s="82" t="s">
        <v>81</v>
      </c>
      <c r="I81" s="82"/>
      <c r="J81" s="82"/>
    </row>
    <row r="82" spans="1:10" ht="15.75" x14ac:dyDescent="0.3">
      <c r="A82" s="82"/>
      <c r="B82" s="82"/>
      <c r="C82" s="82"/>
      <c r="D82" s="82"/>
      <c r="E82" s="82"/>
      <c r="F82" s="82"/>
      <c r="G82" s="82"/>
      <c r="H82" s="82" t="s">
        <v>82</v>
      </c>
      <c r="I82" s="82"/>
      <c r="J82" s="82"/>
    </row>
    <row r="83" spans="1:10" ht="15.75" x14ac:dyDescent="0.3">
      <c r="A83" s="82"/>
      <c r="B83" s="82"/>
      <c r="C83" s="82"/>
      <c r="D83" s="82"/>
      <c r="E83" s="82"/>
      <c r="F83" s="82"/>
      <c r="G83" s="82"/>
      <c r="H83" s="82"/>
      <c r="I83" s="82"/>
      <c r="J83" s="82"/>
    </row>
    <row r="84" spans="1:10" ht="15.75" x14ac:dyDescent="0.3">
      <c r="A84" s="82"/>
      <c r="B84" s="82"/>
      <c r="C84" s="82"/>
      <c r="D84" s="82"/>
      <c r="E84" s="82"/>
      <c r="F84" s="82"/>
      <c r="G84" s="82"/>
      <c r="H84" s="82"/>
      <c r="I84" s="82"/>
      <c r="J84" s="82"/>
    </row>
    <row r="85" spans="1:10" ht="15.75" x14ac:dyDescent="0.3">
      <c r="A85" s="82"/>
      <c r="B85" s="136" t="s">
        <v>127</v>
      </c>
      <c r="C85" s="82"/>
      <c r="D85" s="82"/>
      <c r="E85" s="89"/>
      <c r="F85" s="89"/>
      <c r="G85" s="89"/>
      <c r="H85" s="89"/>
      <c r="I85" s="82"/>
      <c r="J85" s="82"/>
    </row>
    <row r="86" spans="1:10" ht="15.75" x14ac:dyDescent="0.3">
      <c r="A86" s="82"/>
      <c r="B86" s="82"/>
      <c r="C86" s="82"/>
      <c r="D86" s="82"/>
      <c r="E86" s="82"/>
      <c r="F86" s="82"/>
      <c r="G86" s="82"/>
      <c r="H86" s="82"/>
      <c r="I86" s="82"/>
      <c r="J86" s="82"/>
    </row>
    <row r="87" spans="1:10" ht="40.5" x14ac:dyDescent="0.25">
      <c r="A87" s="23" t="s">
        <v>58</v>
      </c>
      <c r="B87" s="23" t="s">
        <v>59</v>
      </c>
      <c r="C87" s="23" t="s">
        <v>60</v>
      </c>
      <c r="D87" s="23" t="s">
        <v>61</v>
      </c>
      <c r="E87" s="22" t="s">
        <v>62</v>
      </c>
      <c r="F87" s="22" t="s">
        <v>63</v>
      </c>
      <c r="G87" s="22" t="s">
        <v>64</v>
      </c>
      <c r="H87" s="22" t="s">
        <v>65</v>
      </c>
      <c r="I87" s="22" t="s">
        <v>66</v>
      </c>
      <c r="J87" s="23" t="s">
        <v>67</v>
      </c>
    </row>
    <row r="88" spans="1:10" ht="114" x14ac:dyDescent="0.25">
      <c r="A88" s="24">
        <v>1</v>
      </c>
      <c r="B88" s="25" t="s">
        <v>83</v>
      </c>
      <c r="C88" s="24" t="s">
        <v>84</v>
      </c>
      <c r="D88" s="26">
        <v>6</v>
      </c>
      <c r="E88" s="24">
        <v>444</v>
      </c>
      <c r="F88" s="63">
        <f>E88*G88+E88</f>
        <v>479.52</v>
      </c>
      <c r="G88" s="64">
        <v>0.08</v>
      </c>
      <c r="H88" s="59">
        <f>D88*E88</f>
        <v>2664</v>
      </c>
      <c r="I88" s="59">
        <f>D88*F88</f>
        <v>2877.12</v>
      </c>
      <c r="J88" s="25"/>
    </row>
    <row r="89" spans="1:10" x14ac:dyDescent="0.25">
      <c r="A89" s="24"/>
      <c r="B89" s="25"/>
      <c r="C89" s="24"/>
      <c r="D89" s="24"/>
      <c r="E89" s="24"/>
      <c r="F89" s="67"/>
      <c r="G89" s="68"/>
      <c r="H89" s="24"/>
      <c r="I89" s="24"/>
      <c r="J89" s="25"/>
    </row>
    <row r="90" spans="1:10" x14ac:dyDescent="0.25">
      <c r="A90" s="29"/>
      <c r="B90" s="29"/>
      <c r="C90" s="29"/>
      <c r="D90" s="29"/>
      <c r="E90" s="29"/>
      <c r="F90" s="205" t="s">
        <v>14</v>
      </c>
      <c r="G90" s="206"/>
      <c r="H90" s="43">
        <f>SUM(H88:H89)</f>
        <v>2664</v>
      </c>
      <c r="I90" s="43">
        <f>SUM(I88:I89)</f>
        <v>2877.12</v>
      </c>
      <c r="J90" s="22"/>
    </row>
    <row r="91" spans="1:10" x14ac:dyDescent="0.25">
      <c r="A91" s="28"/>
      <c r="B91" s="28"/>
      <c r="C91" s="28"/>
      <c r="D91" s="28"/>
      <c r="E91" s="28"/>
      <c r="F91" s="28"/>
      <c r="G91" s="50"/>
      <c r="H91" s="50"/>
      <c r="I91" s="50"/>
      <c r="J91" s="50"/>
    </row>
    <row r="92" spans="1:10" ht="38.25" customHeight="1" x14ac:dyDescent="0.25">
      <c r="A92" s="28"/>
      <c r="B92" s="28"/>
      <c r="C92" s="28"/>
      <c r="D92" s="28"/>
      <c r="E92" s="28"/>
      <c r="F92" s="207" t="s">
        <v>79</v>
      </c>
      <c r="G92" s="207"/>
      <c r="H92" s="207"/>
      <c r="I92" s="207"/>
      <c r="J92" s="50"/>
    </row>
    <row r="93" spans="1:10" ht="15.75" x14ac:dyDescent="0.3">
      <c r="A93" s="82"/>
      <c r="B93" s="82"/>
      <c r="C93" s="82"/>
      <c r="D93" s="82"/>
      <c r="E93" s="82"/>
      <c r="F93" s="82"/>
      <c r="G93" s="82"/>
      <c r="H93" s="82"/>
      <c r="I93" s="82"/>
      <c r="J93" s="82"/>
    </row>
    <row r="94" spans="1:10" ht="15.75" x14ac:dyDescent="0.3">
      <c r="A94" s="82"/>
      <c r="B94" s="136" t="s">
        <v>128</v>
      </c>
      <c r="C94" s="82"/>
      <c r="D94" s="82"/>
      <c r="E94" s="82"/>
      <c r="F94" s="82"/>
      <c r="G94" s="82"/>
      <c r="H94" s="82"/>
      <c r="I94" s="82"/>
      <c r="J94" s="82"/>
    </row>
    <row r="95" spans="1:10" ht="15.75" x14ac:dyDescent="0.3">
      <c r="A95" s="82"/>
      <c r="B95" s="82"/>
      <c r="C95" s="82"/>
      <c r="D95" s="82"/>
      <c r="E95" s="82"/>
      <c r="F95" s="82"/>
      <c r="G95" s="82"/>
      <c r="H95" s="82"/>
      <c r="I95" s="82"/>
      <c r="J95" s="82"/>
    </row>
    <row r="96" spans="1:10" ht="40.5" x14ac:dyDescent="0.25">
      <c r="A96" s="55" t="s">
        <v>58</v>
      </c>
      <c r="B96" s="55" t="s">
        <v>70</v>
      </c>
      <c r="C96" s="55" t="s">
        <v>60</v>
      </c>
      <c r="D96" s="55" t="s">
        <v>61</v>
      </c>
      <c r="E96" s="56" t="s">
        <v>71</v>
      </c>
      <c r="F96" s="56" t="s">
        <v>72</v>
      </c>
      <c r="G96" s="56" t="s">
        <v>64</v>
      </c>
      <c r="H96" s="56" t="s">
        <v>65</v>
      </c>
      <c r="I96" s="56" t="s">
        <v>73</v>
      </c>
      <c r="J96" s="55" t="s">
        <v>67</v>
      </c>
    </row>
    <row r="97" spans="1:15" ht="57" x14ac:dyDescent="0.25">
      <c r="A97" s="57" t="s">
        <v>10</v>
      </c>
      <c r="B97" s="57" t="s">
        <v>85</v>
      </c>
      <c r="C97" s="57" t="s">
        <v>84</v>
      </c>
      <c r="D97" s="58">
        <v>4</v>
      </c>
      <c r="E97" s="59">
        <v>72</v>
      </c>
      <c r="F97" s="63">
        <f>E97*G97+E97</f>
        <v>77.760000000000005</v>
      </c>
      <c r="G97" s="61">
        <v>0.08</v>
      </c>
      <c r="H97" s="59">
        <f>D97*E97</f>
        <v>288</v>
      </c>
      <c r="I97" s="59">
        <f>D97*F97</f>
        <v>311.04000000000002</v>
      </c>
      <c r="J97" s="57"/>
    </row>
    <row r="98" spans="1:15" ht="42.75" x14ac:dyDescent="0.25">
      <c r="A98" s="57" t="s">
        <v>134</v>
      </c>
      <c r="B98" s="57" t="s">
        <v>86</v>
      </c>
      <c r="C98" s="57" t="s">
        <v>84</v>
      </c>
      <c r="D98" s="58">
        <v>5</v>
      </c>
      <c r="E98" s="59">
        <v>245</v>
      </c>
      <c r="F98" s="63">
        <f t="shared" ref="F98:F99" si="15">E98*G98+E98</f>
        <v>264.60000000000002</v>
      </c>
      <c r="G98" s="61">
        <v>0.08</v>
      </c>
      <c r="H98" s="59">
        <f t="shared" ref="H98:H99" si="16">D98*E98</f>
        <v>1225</v>
      </c>
      <c r="I98" s="59">
        <f t="shared" ref="I98:I99" si="17">D98*F98</f>
        <v>1323</v>
      </c>
      <c r="J98" s="62"/>
    </row>
    <row r="99" spans="1:15" ht="128.25" x14ac:dyDescent="0.25">
      <c r="A99" s="57" t="s">
        <v>12</v>
      </c>
      <c r="B99" s="57" t="s">
        <v>87</v>
      </c>
      <c r="C99" s="57" t="s">
        <v>17</v>
      </c>
      <c r="D99" s="58">
        <v>1</v>
      </c>
      <c r="E99" s="59">
        <v>4590</v>
      </c>
      <c r="F99" s="63">
        <f t="shared" si="15"/>
        <v>4957.2</v>
      </c>
      <c r="G99" s="64">
        <v>0.08</v>
      </c>
      <c r="H99" s="59">
        <f t="shared" si="16"/>
        <v>4590</v>
      </c>
      <c r="I99" s="59">
        <f t="shared" si="17"/>
        <v>4957.2</v>
      </c>
      <c r="J99" s="57"/>
      <c r="O99" s="40"/>
    </row>
    <row r="100" spans="1:15" ht="15.75" x14ac:dyDescent="0.3">
      <c r="A100" s="92"/>
      <c r="B100" s="93"/>
      <c r="C100" s="93"/>
      <c r="D100" s="93"/>
      <c r="E100" s="93"/>
      <c r="F100" s="208" t="s">
        <v>14</v>
      </c>
      <c r="G100" s="208"/>
      <c r="H100" s="65">
        <f>SUM(H97:H99)</f>
        <v>6103</v>
      </c>
      <c r="I100" s="66">
        <f>SUM(I97:I99)</f>
        <v>6591.24</v>
      </c>
      <c r="J100" s="56"/>
    </row>
    <row r="101" spans="1:15" ht="15.75" x14ac:dyDescent="0.3">
      <c r="A101" s="179"/>
      <c r="B101" s="179"/>
      <c r="C101" s="179"/>
      <c r="D101" s="179"/>
      <c r="E101" s="179"/>
      <c r="F101" s="185"/>
      <c r="G101" s="185"/>
      <c r="H101" s="186"/>
      <c r="I101" s="186"/>
      <c r="J101" s="185"/>
    </row>
    <row r="102" spans="1:15" ht="54" customHeight="1" x14ac:dyDescent="0.3">
      <c r="A102" s="179"/>
      <c r="B102" s="179"/>
      <c r="C102" s="179"/>
      <c r="D102" s="179"/>
      <c r="E102" s="179"/>
      <c r="F102" s="185"/>
      <c r="G102" s="185"/>
      <c r="H102" s="223" t="s">
        <v>78</v>
      </c>
      <c r="I102" s="223"/>
      <c r="J102" s="223"/>
    </row>
    <row r="103" spans="1:15" ht="29.25" customHeight="1" x14ac:dyDescent="0.3">
      <c r="A103" s="179"/>
      <c r="B103" s="179"/>
      <c r="C103" s="179"/>
      <c r="D103" s="179"/>
      <c r="E103" s="179"/>
      <c r="F103" s="185"/>
      <c r="G103" s="185"/>
      <c r="H103" s="186"/>
      <c r="I103" s="186"/>
      <c r="J103" s="185"/>
    </row>
    <row r="104" spans="1:15" ht="26.25" customHeight="1" x14ac:dyDescent="0.3">
      <c r="A104" s="179"/>
      <c r="B104" s="179"/>
      <c r="C104" s="179"/>
      <c r="D104" s="179"/>
      <c r="E104" s="179"/>
      <c r="F104" s="185"/>
      <c r="G104" s="185"/>
      <c r="H104" s="186"/>
      <c r="I104" s="186"/>
      <c r="J104" s="185"/>
    </row>
    <row r="105" spans="1:15" ht="15.75" x14ac:dyDescent="0.3">
      <c r="A105" s="82"/>
      <c r="B105" s="82"/>
      <c r="C105" s="82"/>
      <c r="D105" s="82"/>
      <c r="E105" s="82"/>
      <c r="F105" s="82"/>
      <c r="G105" s="82"/>
      <c r="H105" s="82"/>
      <c r="I105" s="82"/>
      <c r="J105" s="82"/>
      <c r="K105" s="82"/>
    </row>
    <row r="106" spans="1:15" ht="15.75" x14ac:dyDescent="0.3">
      <c r="A106" s="82"/>
      <c r="B106" s="191" t="s">
        <v>129</v>
      </c>
      <c r="C106" s="82"/>
      <c r="D106" s="82"/>
      <c r="E106" s="82"/>
      <c r="F106" s="82"/>
      <c r="G106" s="82"/>
      <c r="H106" s="82"/>
      <c r="I106" s="82"/>
      <c r="J106" s="82"/>
    </row>
    <row r="107" spans="1:15" ht="15.75" x14ac:dyDescent="0.3">
      <c r="A107" s="82"/>
      <c r="B107" s="82"/>
      <c r="C107" s="82"/>
      <c r="D107" s="82"/>
      <c r="E107" s="82"/>
      <c r="F107" s="82"/>
      <c r="G107" s="82"/>
      <c r="H107" s="82"/>
      <c r="I107" s="82"/>
      <c r="J107" s="82"/>
    </row>
    <row r="108" spans="1:15" ht="40.5" x14ac:dyDescent="0.25">
      <c r="A108" s="94" t="s">
        <v>58</v>
      </c>
      <c r="B108" s="94" t="s">
        <v>70</v>
      </c>
      <c r="C108" s="94" t="s">
        <v>60</v>
      </c>
      <c r="D108" s="94" t="s">
        <v>61</v>
      </c>
      <c r="E108" s="95" t="s">
        <v>71</v>
      </c>
      <c r="F108" s="95" t="s">
        <v>72</v>
      </c>
      <c r="G108" s="95" t="s">
        <v>64</v>
      </c>
      <c r="H108" s="95" t="s">
        <v>65</v>
      </c>
      <c r="I108" s="95" t="s">
        <v>66</v>
      </c>
      <c r="J108" s="94" t="s">
        <v>67</v>
      </c>
    </row>
    <row r="109" spans="1:15" x14ac:dyDescent="0.25">
      <c r="A109" s="96">
        <v>1</v>
      </c>
      <c r="B109" s="97" t="s">
        <v>88</v>
      </c>
      <c r="C109" s="96" t="s">
        <v>11</v>
      </c>
      <c r="D109" s="98">
        <v>2</v>
      </c>
      <c r="E109" s="99">
        <v>2744.1</v>
      </c>
      <c r="F109" s="63">
        <f>E109*G109+E109</f>
        <v>2963.6279999999997</v>
      </c>
      <c r="G109" s="100">
        <v>0.08</v>
      </c>
      <c r="H109" s="101">
        <f t="shared" ref="H109:H116" si="18">D109*E109</f>
        <v>5488.2</v>
      </c>
      <c r="I109" s="69">
        <f>D109*F109</f>
        <v>5927.2559999999994</v>
      </c>
      <c r="J109" s="102"/>
    </row>
    <row r="110" spans="1:15" ht="28.5" x14ac:dyDescent="0.3">
      <c r="A110" s="96">
        <v>2</v>
      </c>
      <c r="B110" s="103" t="s">
        <v>89</v>
      </c>
      <c r="C110" s="96" t="s">
        <v>11</v>
      </c>
      <c r="D110" s="98">
        <v>1</v>
      </c>
      <c r="E110" s="99">
        <v>2208.19</v>
      </c>
      <c r="F110" s="63">
        <f t="shared" ref="F110:F116" si="19">E110*G110+E110</f>
        <v>2384.8452000000002</v>
      </c>
      <c r="G110" s="100">
        <v>0.08</v>
      </c>
      <c r="H110" s="104">
        <f t="shared" si="18"/>
        <v>2208.19</v>
      </c>
      <c r="I110" s="69">
        <f t="shared" ref="I110:I116" si="20">D110*F110</f>
        <v>2384.8452000000002</v>
      </c>
      <c r="J110" s="102"/>
    </row>
    <row r="111" spans="1:15" ht="15.75" x14ac:dyDescent="0.3">
      <c r="A111" s="96">
        <v>3</v>
      </c>
      <c r="B111" s="105" t="s">
        <v>90</v>
      </c>
      <c r="C111" s="96" t="s">
        <v>11</v>
      </c>
      <c r="D111" s="98">
        <v>10</v>
      </c>
      <c r="E111" s="99">
        <v>296.8</v>
      </c>
      <c r="F111" s="63">
        <f t="shared" si="19"/>
        <v>320.54399999999998</v>
      </c>
      <c r="G111" s="100">
        <v>0.08</v>
      </c>
      <c r="H111" s="101">
        <f t="shared" si="18"/>
        <v>2968</v>
      </c>
      <c r="I111" s="69">
        <f t="shared" si="20"/>
        <v>3205.4399999999996</v>
      </c>
      <c r="J111" s="102"/>
    </row>
    <row r="112" spans="1:15" x14ac:dyDescent="0.25">
      <c r="A112" s="96">
        <v>4</v>
      </c>
      <c r="B112" s="106" t="s">
        <v>91</v>
      </c>
      <c r="C112" s="96" t="s">
        <v>11</v>
      </c>
      <c r="D112" s="98">
        <v>2</v>
      </c>
      <c r="E112" s="99">
        <v>825.1</v>
      </c>
      <c r="F112" s="63">
        <f t="shared" si="19"/>
        <v>891.10800000000006</v>
      </c>
      <c r="G112" s="100">
        <v>0.08</v>
      </c>
      <c r="H112" s="101">
        <f t="shared" si="18"/>
        <v>1650.2</v>
      </c>
      <c r="I112" s="69">
        <f t="shared" si="20"/>
        <v>1782.2160000000001</v>
      </c>
      <c r="J112" s="102"/>
    </row>
    <row r="113" spans="1:10" ht="15.75" x14ac:dyDescent="0.3">
      <c r="A113" s="96">
        <v>5</v>
      </c>
      <c r="B113" s="107" t="s">
        <v>92</v>
      </c>
      <c r="C113" s="96" t="s">
        <v>11</v>
      </c>
      <c r="D113" s="98">
        <v>2</v>
      </c>
      <c r="E113" s="108">
        <v>771.68</v>
      </c>
      <c r="F113" s="63">
        <f t="shared" si="19"/>
        <v>949.16639999999995</v>
      </c>
      <c r="G113" s="100">
        <v>0.23</v>
      </c>
      <c r="H113" s="104">
        <f t="shared" si="18"/>
        <v>1543.36</v>
      </c>
      <c r="I113" s="69">
        <f t="shared" si="20"/>
        <v>1898.3327999999999</v>
      </c>
      <c r="J113" s="96"/>
    </row>
    <row r="114" spans="1:10" ht="15.75" x14ac:dyDescent="0.3">
      <c r="A114" s="96">
        <v>6</v>
      </c>
      <c r="B114" s="105" t="s">
        <v>93</v>
      </c>
      <c r="C114" s="98" t="s">
        <v>11</v>
      </c>
      <c r="D114" s="98">
        <v>2</v>
      </c>
      <c r="E114" s="99">
        <v>21.96</v>
      </c>
      <c r="F114" s="63">
        <f t="shared" si="19"/>
        <v>23.716799999999999</v>
      </c>
      <c r="G114" s="100">
        <v>0.08</v>
      </c>
      <c r="H114" s="104">
        <f t="shared" si="18"/>
        <v>43.92</v>
      </c>
      <c r="I114" s="69">
        <f t="shared" si="20"/>
        <v>47.433599999999998</v>
      </c>
      <c r="J114" s="98"/>
    </row>
    <row r="115" spans="1:10" ht="15.75" x14ac:dyDescent="0.3">
      <c r="A115" s="109">
        <v>7</v>
      </c>
      <c r="B115" s="105" t="s">
        <v>138</v>
      </c>
      <c r="C115" s="110" t="s">
        <v>11</v>
      </c>
      <c r="D115" s="110">
        <v>2</v>
      </c>
      <c r="E115" s="111">
        <v>249.31</v>
      </c>
      <c r="F115" s="63">
        <f t="shared" si="19"/>
        <v>269.25479999999999</v>
      </c>
      <c r="G115" s="112">
        <v>0.08</v>
      </c>
      <c r="H115" s="113">
        <f t="shared" si="18"/>
        <v>498.62</v>
      </c>
      <c r="I115" s="69">
        <f t="shared" si="20"/>
        <v>538.50959999999998</v>
      </c>
      <c r="J115" s="110"/>
    </row>
    <row r="116" spans="1:10" ht="28.5" x14ac:dyDescent="0.3">
      <c r="A116" s="109">
        <v>8</v>
      </c>
      <c r="B116" s="114" t="s">
        <v>94</v>
      </c>
      <c r="C116" s="109" t="s">
        <v>11</v>
      </c>
      <c r="D116" s="109">
        <v>2</v>
      </c>
      <c r="E116" s="115">
        <v>154.34</v>
      </c>
      <c r="F116" s="63">
        <f t="shared" si="19"/>
        <v>166.68720000000002</v>
      </c>
      <c r="G116" s="112">
        <v>0.08</v>
      </c>
      <c r="H116" s="113">
        <f t="shared" si="18"/>
        <v>308.68</v>
      </c>
      <c r="I116" s="69">
        <f t="shared" si="20"/>
        <v>333.37440000000004</v>
      </c>
      <c r="J116" s="109"/>
    </row>
    <row r="117" spans="1:10" ht="15.75" x14ac:dyDescent="0.3">
      <c r="A117" s="116"/>
      <c r="B117" s="117"/>
      <c r="C117" s="117"/>
      <c r="D117" s="117"/>
      <c r="E117" s="38"/>
      <c r="F117" s="200" t="s">
        <v>14</v>
      </c>
      <c r="G117" s="201"/>
      <c r="H117" s="38">
        <f>SUM(H109:H116)</f>
        <v>14709.170000000002</v>
      </c>
      <c r="I117" s="41">
        <f>SUM(I109:I116)</f>
        <v>16117.4076</v>
      </c>
      <c r="J117" s="118"/>
    </row>
    <row r="118" spans="1:10" ht="15.75" x14ac:dyDescent="0.3">
      <c r="A118" s="82"/>
      <c r="B118" s="82"/>
      <c r="C118" s="82"/>
      <c r="D118" s="82"/>
      <c r="E118" s="82"/>
      <c r="F118" s="82"/>
      <c r="G118" s="82"/>
      <c r="H118" s="82"/>
      <c r="I118" s="82"/>
      <c r="J118" s="82"/>
    </row>
    <row r="119" spans="1:10" ht="15.75" x14ac:dyDescent="0.3">
      <c r="A119" s="82"/>
      <c r="B119" s="82"/>
      <c r="C119" s="82"/>
      <c r="D119" s="82"/>
      <c r="E119" s="82"/>
      <c r="F119" s="82"/>
      <c r="G119" s="82"/>
      <c r="H119" s="217" t="s">
        <v>78</v>
      </c>
      <c r="I119" s="218"/>
      <c r="J119" s="218"/>
    </row>
    <row r="120" spans="1:10" ht="15.75" x14ac:dyDescent="0.3">
      <c r="A120" s="82"/>
      <c r="B120" s="82"/>
      <c r="C120" s="82"/>
      <c r="D120" s="82"/>
      <c r="E120" s="82"/>
      <c r="F120" s="82"/>
      <c r="G120" s="82"/>
      <c r="H120" s="218"/>
      <c r="I120" s="218"/>
      <c r="J120" s="218"/>
    </row>
    <row r="121" spans="1:10" ht="15.75" x14ac:dyDescent="0.3">
      <c r="A121" s="82"/>
      <c r="B121" s="82"/>
      <c r="C121" s="82"/>
      <c r="D121" s="82"/>
      <c r="E121" s="82"/>
      <c r="F121" s="82"/>
      <c r="G121" s="82"/>
      <c r="H121" s="82"/>
      <c r="I121" s="82"/>
      <c r="J121" s="82"/>
    </row>
    <row r="122" spans="1:10" ht="15.75" x14ac:dyDescent="0.3">
      <c r="A122" s="82"/>
      <c r="B122" s="82"/>
      <c r="C122" s="82"/>
      <c r="D122" s="82"/>
      <c r="E122" s="82"/>
      <c r="F122" s="82"/>
      <c r="G122" s="82"/>
      <c r="H122" s="82"/>
      <c r="I122" s="82"/>
      <c r="J122" s="82"/>
    </row>
    <row r="123" spans="1:10" ht="15.75" x14ac:dyDescent="0.3">
      <c r="A123" s="82"/>
      <c r="B123" s="136" t="s">
        <v>130</v>
      </c>
      <c r="C123" s="82"/>
      <c r="D123" s="82"/>
      <c r="E123" s="82"/>
      <c r="F123" s="82"/>
      <c r="G123" s="82"/>
      <c r="H123" s="82"/>
      <c r="I123" s="82"/>
      <c r="J123" s="82"/>
    </row>
    <row r="124" spans="1:10" ht="15.75" x14ac:dyDescent="0.3">
      <c r="A124" s="82"/>
      <c r="B124" s="82"/>
      <c r="C124" s="82"/>
      <c r="D124" s="82"/>
      <c r="E124" s="82"/>
      <c r="F124" s="82"/>
      <c r="G124" s="82"/>
      <c r="H124" s="82"/>
      <c r="I124" s="82"/>
      <c r="J124" s="82"/>
    </row>
    <row r="125" spans="1:10" ht="40.5" x14ac:dyDescent="0.25">
      <c r="A125" s="70" t="s">
        <v>0</v>
      </c>
      <c r="B125" s="70" t="s">
        <v>1</v>
      </c>
      <c r="C125" s="70" t="s">
        <v>2</v>
      </c>
      <c r="D125" s="70" t="s">
        <v>3</v>
      </c>
      <c r="E125" s="48" t="s">
        <v>4</v>
      </c>
      <c r="F125" s="48" t="s">
        <v>5</v>
      </c>
      <c r="G125" s="70" t="s">
        <v>6</v>
      </c>
      <c r="H125" s="48" t="s">
        <v>7</v>
      </c>
      <c r="I125" s="71" t="s">
        <v>8</v>
      </c>
      <c r="J125" s="48" t="s">
        <v>9</v>
      </c>
    </row>
    <row r="126" spans="1:10" ht="28.5" x14ac:dyDescent="0.25">
      <c r="A126" s="2">
        <v>1</v>
      </c>
      <c r="B126" s="72" t="s">
        <v>100</v>
      </c>
      <c r="C126" s="2" t="s">
        <v>17</v>
      </c>
      <c r="D126" s="73">
        <v>2</v>
      </c>
      <c r="E126" s="74">
        <v>400</v>
      </c>
      <c r="F126" s="63">
        <f>E126*G126+E126</f>
        <v>432</v>
      </c>
      <c r="G126" s="75">
        <v>0.08</v>
      </c>
      <c r="H126" s="101">
        <f t="shared" ref="H126:H151" si="21">D126*E126</f>
        <v>800</v>
      </c>
      <c r="I126" s="13">
        <f t="shared" ref="I126:I151" si="22">D126*F126</f>
        <v>864</v>
      </c>
      <c r="J126" s="2"/>
    </row>
    <row r="127" spans="1:10" ht="57" x14ac:dyDescent="0.25">
      <c r="A127" s="2">
        <v>2</v>
      </c>
      <c r="B127" s="72" t="s">
        <v>50</v>
      </c>
      <c r="C127" s="2" t="s">
        <v>17</v>
      </c>
      <c r="D127" s="73">
        <v>1</v>
      </c>
      <c r="E127" s="74">
        <v>710</v>
      </c>
      <c r="F127" s="63">
        <f t="shared" ref="F127:F151" si="23">E127*G127+E127</f>
        <v>766.8</v>
      </c>
      <c r="G127" s="75">
        <v>0.08</v>
      </c>
      <c r="H127" s="101">
        <f t="shared" si="21"/>
        <v>710</v>
      </c>
      <c r="I127" s="13">
        <f t="shared" si="22"/>
        <v>766.8</v>
      </c>
      <c r="J127" s="2"/>
    </row>
    <row r="128" spans="1:10" ht="42.75" x14ac:dyDescent="0.25">
      <c r="A128" s="2">
        <v>3</v>
      </c>
      <c r="B128" s="72" t="s">
        <v>51</v>
      </c>
      <c r="C128" s="2" t="s">
        <v>17</v>
      </c>
      <c r="D128" s="73">
        <v>2</v>
      </c>
      <c r="E128" s="74">
        <v>400</v>
      </c>
      <c r="F128" s="63">
        <f t="shared" si="23"/>
        <v>432</v>
      </c>
      <c r="G128" s="75">
        <v>0.08</v>
      </c>
      <c r="H128" s="101">
        <f t="shared" si="21"/>
        <v>800</v>
      </c>
      <c r="I128" s="13">
        <f t="shared" si="22"/>
        <v>864</v>
      </c>
      <c r="J128" s="2"/>
    </row>
    <row r="129" spans="1:10" ht="42.75" x14ac:dyDescent="0.25">
      <c r="A129" s="2">
        <v>4</v>
      </c>
      <c r="B129" s="72" t="s">
        <v>52</v>
      </c>
      <c r="C129" s="2" t="s">
        <v>84</v>
      </c>
      <c r="D129" s="73">
        <v>1</v>
      </c>
      <c r="E129" s="74">
        <v>750</v>
      </c>
      <c r="F129" s="63">
        <f t="shared" si="23"/>
        <v>810</v>
      </c>
      <c r="G129" s="75">
        <v>0.08</v>
      </c>
      <c r="H129" s="101">
        <f t="shared" si="21"/>
        <v>750</v>
      </c>
      <c r="I129" s="13">
        <f t="shared" si="22"/>
        <v>810</v>
      </c>
      <c r="J129" s="2"/>
    </row>
    <row r="130" spans="1:10" ht="42.75" x14ac:dyDescent="0.25">
      <c r="A130" s="2">
        <v>5</v>
      </c>
      <c r="B130" s="72" t="s">
        <v>53</v>
      </c>
      <c r="C130" s="2" t="s">
        <v>84</v>
      </c>
      <c r="D130" s="73">
        <v>2</v>
      </c>
      <c r="E130" s="74">
        <v>800</v>
      </c>
      <c r="F130" s="63">
        <f t="shared" si="23"/>
        <v>864</v>
      </c>
      <c r="G130" s="75">
        <v>0.08</v>
      </c>
      <c r="H130" s="101">
        <f t="shared" si="21"/>
        <v>1600</v>
      </c>
      <c r="I130" s="13">
        <f t="shared" si="22"/>
        <v>1728</v>
      </c>
      <c r="J130" s="2"/>
    </row>
    <row r="131" spans="1:10" ht="42.75" x14ac:dyDescent="0.25">
      <c r="A131" s="2">
        <v>6</v>
      </c>
      <c r="B131" s="72" t="s">
        <v>54</v>
      </c>
      <c r="C131" s="2" t="s">
        <v>17</v>
      </c>
      <c r="D131" s="73">
        <v>2</v>
      </c>
      <c r="E131" s="74">
        <v>600</v>
      </c>
      <c r="F131" s="63">
        <f t="shared" si="23"/>
        <v>648</v>
      </c>
      <c r="G131" s="75">
        <v>0.08</v>
      </c>
      <c r="H131" s="101">
        <f t="shared" si="21"/>
        <v>1200</v>
      </c>
      <c r="I131" s="13">
        <f t="shared" si="22"/>
        <v>1296</v>
      </c>
      <c r="J131" s="2"/>
    </row>
    <row r="132" spans="1:10" ht="42.75" x14ac:dyDescent="0.25">
      <c r="A132" s="2">
        <v>7</v>
      </c>
      <c r="B132" s="72" t="s">
        <v>101</v>
      </c>
      <c r="C132" s="2" t="s">
        <v>17</v>
      </c>
      <c r="D132" s="73">
        <v>2</v>
      </c>
      <c r="E132" s="74">
        <v>600</v>
      </c>
      <c r="F132" s="63">
        <f t="shared" si="23"/>
        <v>648</v>
      </c>
      <c r="G132" s="75">
        <v>0.08</v>
      </c>
      <c r="H132" s="101">
        <f t="shared" si="21"/>
        <v>1200</v>
      </c>
      <c r="I132" s="13">
        <f t="shared" si="22"/>
        <v>1296</v>
      </c>
      <c r="J132" s="2"/>
    </row>
    <row r="133" spans="1:10" ht="42.75" x14ac:dyDescent="0.25">
      <c r="A133" s="2">
        <v>8</v>
      </c>
      <c r="B133" s="72" t="s">
        <v>102</v>
      </c>
      <c r="C133" s="2" t="s">
        <v>17</v>
      </c>
      <c r="D133" s="73">
        <v>2</v>
      </c>
      <c r="E133" s="74">
        <v>500</v>
      </c>
      <c r="F133" s="63">
        <f t="shared" si="23"/>
        <v>540</v>
      </c>
      <c r="G133" s="75">
        <v>0.08</v>
      </c>
      <c r="H133" s="101">
        <f t="shared" si="21"/>
        <v>1000</v>
      </c>
      <c r="I133" s="13">
        <f t="shared" si="22"/>
        <v>1080</v>
      </c>
      <c r="J133" s="2"/>
    </row>
    <row r="134" spans="1:10" ht="28.5" x14ac:dyDescent="0.25">
      <c r="A134" s="2">
        <v>9</v>
      </c>
      <c r="B134" s="76" t="s">
        <v>103</v>
      </c>
      <c r="C134" s="2" t="s">
        <v>17</v>
      </c>
      <c r="D134" s="77">
        <v>1</v>
      </c>
      <c r="E134" s="74">
        <v>1500</v>
      </c>
      <c r="F134" s="63">
        <f t="shared" si="23"/>
        <v>1620</v>
      </c>
      <c r="G134" s="78">
        <v>0.08</v>
      </c>
      <c r="H134" s="101">
        <f t="shared" si="21"/>
        <v>1500</v>
      </c>
      <c r="I134" s="13">
        <f t="shared" si="22"/>
        <v>1620</v>
      </c>
      <c r="J134" s="2"/>
    </row>
    <row r="135" spans="1:10" ht="28.5" x14ac:dyDescent="0.25">
      <c r="A135" s="2">
        <v>10</v>
      </c>
      <c r="B135" s="72" t="s">
        <v>104</v>
      </c>
      <c r="C135" s="2" t="s">
        <v>17</v>
      </c>
      <c r="D135" s="73">
        <v>2</v>
      </c>
      <c r="E135" s="74">
        <v>400</v>
      </c>
      <c r="F135" s="63">
        <f t="shared" si="23"/>
        <v>432</v>
      </c>
      <c r="G135" s="75">
        <v>0.08</v>
      </c>
      <c r="H135" s="101">
        <f t="shared" si="21"/>
        <v>800</v>
      </c>
      <c r="I135" s="13">
        <f t="shared" si="22"/>
        <v>864</v>
      </c>
      <c r="J135" s="2"/>
    </row>
    <row r="136" spans="1:10" ht="57" x14ac:dyDescent="0.25">
      <c r="A136" s="2">
        <v>11</v>
      </c>
      <c r="B136" s="72" t="s">
        <v>105</v>
      </c>
      <c r="C136" s="2" t="s">
        <v>17</v>
      </c>
      <c r="D136" s="73">
        <v>40</v>
      </c>
      <c r="E136" s="74">
        <v>35</v>
      </c>
      <c r="F136" s="63">
        <f t="shared" si="23"/>
        <v>37.799999999999997</v>
      </c>
      <c r="G136" s="75">
        <v>0.08</v>
      </c>
      <c r="H136" s="101">
        <f t="shared" si="21"/>
        <v>1400</v>
      </c>
      <c r="I136" s="13">
        <f t="shared" si="22"/>
        <v>1512</v>
      </c>
      <c r="J136" s="2"/>
    </row>
    <row r="137" spans="1:10" x14ac:dyDescent="0.25">
      <c r="A137" s="2">
        <v>12</v>
      </c>
      <c r="B137" s="72" t="s">
        <v>106</v>
      </c>
      <c r="C137" s="2" t="s">
        <v>84</v>
      </c>
      <c r="D137" s="73">
        <v>2</v>
      </c>
      <c r="E137" s="74">
        <v>650</v>
      </c>
      <c r="F137" s="63">
        <f t="shared" si="23"/>
        <v>702</v>
      </c>
      <c r="G137" s="75">
        <v>0.08</v>
      </c>
      <c r="H137" s="101">
        <f t="shared" si="21"/>
        <v>1300</v>
      </c>
      <c r="I137" s="13">
        <f t="shared" si="22"/>
        <v>1404</v>
      </c>
      <c r="J137" s="2"/>
    </row>
    <row r="138" spans="1:10" ht="28.5" x14ac:dyDescent="0.25">
      <c r="A138" s="2">
        <v>13</v>
      </c>
      <c r="B138" s="72" t="s">
        <v>55</v>
      </c>
      <c r="C138" s="2" t="s">
        <v>84</v>
      </c>
      <c r="D138" s="73">
        <v>4</v>
      </c>
      <c r="E138" s="74">
        <v>120</v>
      </c>
      <c r="F138" s="63">
        <f t="shared" si="23"/>
        <v>129.6</v>
      </c>
      <c r="G138" s="75">
        <v>0.08</v>
      </c>
      <c r="H138" s="101">
        <f t="shared" si="21"/>
        <v>480</v>
      </c>
      <c r="I138" s="13">
        <f t="shared" si="22"/>
        <v>518.4</v>
      </c>
      <c r="J138" s="2"/>
    </row>
    <row r="139" spans="1:10" x14ac:dyDescent="0.25">
      <c r="A139" s="2">
        <v>14</v>
      </c>
      <c r="B139" s="72" t="s">
        <v>107</v>
      </c>
      <c r="C139" s="2" t="s">
        <v>84</v>
      </c>
      <c r="D139" s="73">
        <v>1</v>
      </c>
      <c r="E139" s="74">
        <v>150</v>
      </c>
      <c r="F139" s="63">
        <f t="shared" si="23"/>
        <v>162</v>
      </c>
      <c r="G139" s="75">
        <v>0.08</v>
      </c>
      <c r="H139" s="101">
        <f t="shared" si="21"/>
        <v>150</v>
      </c>
      <c r="I139" s="13">
        <f t="shared" si="22"/>
        <v>162</v>
      </c>
      <c r="J139" s="2"/>
    </row>
    <row r="140" spans="1:10" ht="15.75" x14ac:dyDescent="0.3">
      <c r="A140" s="2">
        <v>15</v>
      </c>
      <c r="B140" s="72" t="s">
        <v>56</v>
      </c>
      <c r="C140" s="35" t="s">
        <v>17</v>
      </c>
      <c r="D140" s="73">
        <v>1</v>
      </c>
      <c r="E140" s="74">
        <v>1800</v>
      </c>
      <c r="F140" s="63">
        <f t="shared" si="23"/>
        <v>1944</v>
      </c>
      <c r="G140" s="75">
        <v>0.08</v>
      </c>
      <c r="H140" s="101">
        <f t="shared" si="21"/>
        <v>1800</v>
      </c>
      <c r="I140" s="13">
        <f t="shared" si="22"/>
        <v>1944</v>
      </c>
      <c r="J140" s="35"/>
    </row>
    <row r="141" spans="1:10" ht="15.75" x14ac:dyDescent="0.3">
      <c r="A141" s="2">
        <v>16</v>
      </c>
      <c r="B141" s="72" t="s">
        <v>57</v>
      </c>
      <c r="C141" s="35" t="s">
        <v>17</v>
      </c>
      <c r="D141" s="73">
        <v>1</v>
      </c>
      <c r="E141" s="74">
        <v>1500</v>
      </c>
      <c r="F141" s="63">
        <f t="shared" si="23"/>
        <v>1620</v>
      </c>
      <c r="G141" s="75">
        <v>0.08</v>
      </c>
      <c r="H141" s="101">
        <f t="shared" si="21"/>
        <v>1500</v>
      </c>
      <c r="I141" s="13">
        <f t="shared" si="22"/>
        <v>1620</v>
      </c>
      <c r="J141" s="35"/>
    </row>
    <row r="142" spans="1:10" ht="28.5" x14ac:dyDescent="0.3">
      <c r="A142" s="2">
        <v>17</v>
      </c>
      <c r="B142" s="72" t="s">
        <v>108</v>
      </c>
      <c r="C142" s="35" t="s">
        <v>84</v>
      </c>
      <c r="D142" s="73">
        <v>2</v>
      </c>
      <c r="E142" s="74">
        <v>1375</v>
      </c>
      <c r="F142" s="63">
        <f t="shared" si="23"/>
        <v>1485</v>
      </c>
      <c r="G142" s="75">
        <v>0.08</v>
      </c>
      <c r="H142" s="101">
        <f t="shared" si="21"/>
        <v>2750</v>
      </c>
      <c r="I142" s="13">
        <f t="shared" si="22"/>
        <v>2970</v>
      </c>
      <c r="J142" s="35"/>
    </row>
    <row r="143" spans="1:10" ht="15.75" x14ac:dyDescent="0.3">
      <c r="A143" s="2">
        <v>18</v>
      </c>
      <c r="B143" s="72" t="s">
        <v>109</v>
      </c>
      <c r="C143" s="35" t="s">
        <v>17</v>
      </c>
      <c r="D143" s="73">
        <v>1</v>
      </c>
      <c r="E143" s="74">
        <v>1200</v>
      </c>
      <c r="F143" s="63">
        <f t="shared" si="23"/>
        <v>1296</v>
      </c>
      <c r="G143" s="75">
        <v>0.08</v>
      </c>
      <c r="H143" s="101">
        <f t="shared" si="21"/>
        <v>1200</v>
      </c>
      <c r="I143" s="13">
        <f t="shared" si="22"/>
        <v>1296</v>
      </c>
      <c r="J143" s="35"/>
    </row>
    <row r="144" spans="1:10" ht="28.5" x14ac:dyDescent="0.3">
      <c r="A144" s="2">
        <v>19</v>
      </c>
      <c r="B144" s="33" t="s">
        <v>110</v>
      </c>
      <c r="C144" s="35" t="s">
        <v>17</v>
      </c>
      <c r="D144" s="73">
        <v>1</v>
      </c>
      <c r="E144" s="74">
        <v>1700</v>
      </c>
      <c r="F144" s="63">
        <f t="shared" si="23"/>
        <v>2091</v>
      </c>
      <c r="G144" s="75">
        <v>0.23</v>
      </c>
      <c r="H144" s="101">
        <f t="shared" si="21"/>
        <v>1700</v>
      </c>
      <c r="I144" s="13">
        <f t="shared" si="22"/>
        <v>2091</v>
      </c>
      <c r="J144" s="35"/>
    </row>
    <row r="145" spans="1:10" ht="99.75" x14ac:dyDescent="0.3">
      <c r="A145" s="35">
        <v>20</v>
      </c>
      <c r="B145" s="33" t="s">
        <v>111</v>
      </c>
      <c r="C145" s="36" t="s">
        <v>84</v>
      </c>
      <c r="D145" s="73">
        <v>1</v>
      </c>
      <c r="E145" s="74">
        <v>1100</v>
      </c>
      <c r="F145" s="63">
        <f t="shared" si="23"/>
        <v>1188</v>
      </c>
      <c r="G145" s="75">
        <v>0.08</v>
      </c>
      <c r="H145" s="101">
        <f t="shared" si="21"/>
        <v>1100</v>
      </c>
      <c r="I145" s="13">
        <f t="shared" si="22"/>
        <v>1188</v>
      </c>
      <c r="J145" s="35"/>
    </row>
    <row r="146" spans="1:10" ht="28.5" x14ac:dyDescent="0.3">
      <c r="A146" s="35">
        <v>21</v>
      </c>
      <c r="B146" s="33" t="s">
        <v>112</v>
      </c>
      <c r="C146" s="36" t="s">
        <v>17</v>
      </c>
      <c r="D146" s="73">
        <v>2</v>
      </c>
      <c r="E146" s="74">
        <v>850</v>
      </c>
      <c r="F146" s="63">
        <f t="shared" si="23"/>
        <v>918</v>
      </c>
      <c r="G146" s="75">
        <v>0.08</v>
      </c>
      <c r="H146" s="101">
        <f t="shared" si="21"/>
        <v>1700</v>
      </c>
      <c r="I146" s="13">
        <f t="shared" si="22"/>
        <v>1836</v>
      </c>
      <c r="J146" s="35"/>
    </row>
    <row r="147" spans="1:10" ht="28.5" x14ac:dyDescent="0.3">
      <c r="A147" s="35">
        <v>22</v>
      </c>
      <c r="B147" s="33" t="s">
        <v>113</v>
      </c>
      <c r="C147" s="36" t="s">
        <v>17</v>
      </c>
      <c r="D147" s="73">
        <v>4</v>
      </c>
      <c r="E147" s="74">
        <v>950</v>
      </c>
      <c r="F147" s="63">
        <f t="shared" si="23"/>
        <v>1026</v>
      </c>
      <c r="G147" s="75">
        <v>0.08</v>
      </c>
      <c r="H147" s="101">
        <f t="shared" si="21"/>
        <v>3800</v>
      </c>
      <c r="I147" s="13">
        <f t="shared" si="22"/>
        <v>4104</v>
      </c>
      <c r="J147" s="35"/>
    </row>
    <row r="148" spans="1:10" ht="28.5" x14ac:dyDescent="0.3">
      <c r="A148" s="35">
        <v>23</v>
      </c>
      <c r="B148" s="33" t="s">
        <v>114</v>
      </c>
      <c r="C148" s="36" t="s">
        <v>17</v>
      </c>
      <c r="D148" s="73">
        <v>8</v>
      </c>
      <c r="E148" s="74">
        <v>1050</v>
      </c>
      <c r="F148" s="63">
        <f t="shared" si="23"/>
        <v>1134</v>
      </c>
      <c r="G148" s="75">
        <v>0.08</v>
      </c>
      <c r="H148" s="101">
        <f t="shared" si="21"/>
        <v>8400</v>
      </c>
      <c r="I148" s="13">
        <f t="shared" si="22"/>
        <v>9072</v>
      </c>
      <c r="J148" s="35"/>
    </row>
    <row r="149" spans="1:10" ht="85.5" x14ac:dyDescent="0.3">
      <c r="A149" s="35">
        <v>24</v>
      </c>
      <c r="B149" s="33" t="s">
        <v>115</v>
      </c>
      <c r="C149" s="36" t="s">
        <v>17</v>
      </c>
      <c r="D149" s="73">
        <v>1</v>
      </c>
      <c r="E149" s="74">
        <v>900</v>
      </c>
      <c r="F149" s="63">
        <f t="shared" si="23"/>
        <v>972</v>
      </c>
      <c r="G149" s="75">
        <v>0.08</v>
      </c>
      <c r="H149" s="101">
        <f t="shared" si="21"/>
        <v>900</v>
      </c>
      <c r="I149" s="13">
        <f t="shared" si="22"/>
        <v>972</v>
      </c>
      <c r="J149" s="35"/>
    </row>
    <row r="150" spans="1:10" ht="71.25" x14ac:dyDescent="0.3">
      <c r="A150" s="35">
        <v>25</v>
      </c>
      <c r="B150" s="33" t="s">
        <v>116</v>
      </c>
      <c r="C150" s="36" t="s">
        <v>17</v>
      </c>
      <c r="D150" s="73">
        <v>2</v>
      </c>
      <c r="E150" s="74">
        <v>890</v>
      </c>
      <c r="F150" s="63">
        <f t="shared" si="23"/>
        <v>1094.7</v>
      </c>
      <c r="G150" s="75">
        <v>0.23</v>
      </c>
      <c r="H150" s="101">
        <f t="shared" si="21"/>
        <v>1780</v>
      </c>
      <c r="I150" s="13">
        <f t="shared" si="22"/>
        <v>2189.4</v>
      </c>
      <c r="J150" s="35"/>
    </row>
    <row r="151" spans="1:10" ht="15.75" x14ac:dyDescent="0.3">
      <c r="A151" s="35">
        <v>26</v>
      </c>
      <c r="B151" s="33" t="s">
        <v>117</v>
      </c>
      <c r="C151" s="36" t="s">
        <v>17</v>
      </c>
      <c r="D151" s="73">
        <v>3</v>
      </c>
      <c r="E151" s="74">
        <v>390</v>
      </c>
      <c r="F151" s="79">
        <f t="shared" si="23"/>
        <v>479.7</v>
      </c>
      <c r="G151" s="75">
        <v>0.23</v>
      </c>
      <c r="H151" s="119">
        <f t="shared" si="21"/>
        <v>1170</v>
      </c>
      <c r="I151" s="42">
        <f t="shared" si="22"/>
        <v>1439.1</v>
      </c>
      <c r="J151" s="120"/>
    </row>
    <row r="152" spans="1:10" ht="15.75" x14ac:dyDescent="0.3">
      <c r="A152" s="88"/>
      <c r="B152" s="88"/>
      <c r="C152" s="88"/>
      <c r="D152" s="88"/>
      <c r="E152" s="88"/>
      <c r="F152" s="202" t="s">
        <v>14</v>
      </c>
      <c r="G152" s="203"/>
      <c r="H152" s="121">
        <f>SUM(H126:H151)</f>
        <v>41490</v>
      </c>
      <c r="I152" s="122">
        <f>SUM(I126:I151)</f>
        <v>45506.7</v>
      </c>
      <c r="J152" s="123"/>
    </row>
    <row r="153" spans="1:10" ht="15.75" x14ac:dyDescent="0.3">
      <c r="A153" s="88"/>
      <c r="B153" s="88"/>
      <c r="C153" s="88"/>
      <c r="D153" s="88"/>
      <c r="E153" s="88"/>
      <c r="F153" s="88"/>
      <c r="G153" s="88"/>
      <c r="H153" s="88"/>
      <c r="I153" s="88"/>
      <c r="J153" s="88"/>
    </row>
    <row r="154" spans="1:10" ht="15.75" x14ac:dyDescent="0.3">
      <c r="A154" s="82"/>
      <c r="B154" s="82"/>
      <c r="C154" s="82"/>
      <c r="D154" s="82"/>
      <c r="E154" s="82"/>
      <c r="F154" s="82"/>
      <c r="G154" s="217" t="s">
        <v>78</v>
      </c>
      <c r="H154" s="218"/>
      <c r="I154" s="218"/>
      <c r="J154" s="218"/>
    </row>
    <row r="155" spans="1:10" ht="15.75" x14ac:dyDescent="0.3">
      <c r="A155" s="82"/>
      <c r="B155" s="82"/>
      <c r="C155" s="82"/>
      <c r="D155" s="82"/>
      <c r="E155" s="82"/>
      <c r="F155" s="82"/>
      <c r="G155" s="218"/>
      <c r="H155" s="218"/>
      <c r="I155" s="218"/>
      <c r="J155" s="218"/>
    </row>
    <row r="156" spans="1:10" ht="15.75" x14ac:dyDescent="0.3">
      <c r="A156" s="107"/>
      <c r="B156" s="107"/>
      <c r="C156" s="107"/>
      <c r="D156" s="107"/>
      <c r="E156" s="34"/>
      <c r="F156" s="34"/>
      <c r="G156" s="218"/>
      <c r="H156" s="218"/>
      <c r="I156" s="218"/>
      <c r="J156" s="218"/>
    </row>
    <row r="157" spans="1:10" ht="15.75" x14ac:dyDescent="0.3">
      <c r="A157" s="82"/>
      <c r="B157" s="82"/>
      <c r="C157" s="82"/>
      <c r="D157" s="82"/>
      <c r="E157" s="82"/>
      <c r="F157" s="82"/>
      <c r="G157" s="82"/>
      <c r="H157" s="82"/>
      <c r="I157" s="82"/>
      <c r="J157" s="82"/>
    </row>
    <row r="158" spans="1:10" ht="15.75" x14ac:dyDescent="0.3">
      <c r="A158" s="82"/>
      <c r="B158" s="82"/>
      <c r="C158" s="82"/>
      <c r="D158" s="82"/>
      <c r="E158" s="82"/>
      <c r="F158" s="82"/>
      <c r="G158" s="82"/>
      <c r="H158" s="82"/>
      <c r="I158" s="82"/>
      <c r="J158" s="82"/>
    </row>
    <row r="159" spans="1:10" ht="15.75" x14ac:dyDescent="0.3">
      <c r="A159" s="82"/>
      <c r="B159" s="136" t="s">
        <v>131</v>
      </c>
      <c r="C159" s="82"/>
      <c r="D159" s="82"/>
      <c r="E159" s="82"/>
      <c r="F159" s="82"/>
      <c r="G159" s="82"/>
      <c r="H159" s="82"/>
      <c r="I159" s="82"/>
      <c r="J159" s="82"/>
    </row>
    <row r="160" spans="1:10" ht="15.75" x14ac:dyDescent="0.3">
      <c r="A160" s="82"/>
      <c r="B160" s="82"/>
      <c r="C160" s="82"/>
      <c r="D160" s="82"/>
      <c r="E160" s="82"/>
      <c r="F160" s="82"/>
      <c r="G160" s="82"/>
      <c r="H160" s="82"/>
      <c r="I160" s="82"/>
      <c r="J160" s="82"/>
    </row>
    <row r="161" spans="1:10" ht="40.5" x14ac:dyDescent="0.25">
      <c r="A161" s="94" t="s">
        <v>58</v>
      </c>
      <c r="B161" s="94" t="s">
        <v>70</v>
      </c>
      <c r="C161" s="94" t="s">
        <v>60</v>
      </c>
      <c r="D161" s="94" t="s">
        <v>61</v>
      </c>
      <c r="E161" s="95" t="s">
        <v>71</v>
      </c>
      <c r="F161" s="95" t="s">
        <v>72</v>
      </c>
      <c r="G161" s="95" t="s">
        <v>64</v>
      </c>
      <c r="H161" s="95" t="s">
        <v>65</v>
      </c>
      <c r="I161" s="95" t="s">
        <v>66</v>
      </c>
      <c r="J161" s="94" t="s">
        <v>67</v>
      </c>
    </row>
    <row r="162" spans="1:10" ht="128.25" x14ac:dyDescent="0.25">
      <c r="A162" s="96">
        <v>1</v>
      </c>
      <c r="B162" s="97" t="s">
        <v>135</v>
      </c>
      <c r="C162" s="96" t="s">
        <v>11</v>
      </c>
      <c r="D162" s="98">
        <v>5500</v>
      </c>
      <c r="E162" s="99">
        <v>6</v>
      </c>
      <c r="F162" s="63">
        <f>E162*G162+E162</f>
        <v>6.48</v>
      </c>
      <c r="G162" s="100">
        <v>0.08</v>
      </c>
      <c r="H162" s="101">
        <f t="shared" ref="H162:H164" si="24">D162*E162</f>
        <v>33000</v>
      </c>
      <c r="I162" s="13">
        <f t="shared" ref="I162:I164" si="25">D162*F162</f>
        <v>35640</v>
      </c>
      <c r="J162" s="102"/>
    </row>
    <row r="163" spans="1:10" ht="85.5" x14ac:dyDescent="0.3">
      <c r="A163" s="96">
        <v>2</v>
      </c>
      <c r="B163" s="103" t="s">
        <v>118</v>
      </c>
      <c r="C163" s="96" t="s">
        <v>11</v>
      </c>
      <c r="D163" s="98">
        <v>1000</v>
      </c>
      <c r="E163" s="99">
        <v>9</v>
      </c>
      <c r="F163" s="63">
        <f t="shared" ref="F163:F164" si="26">E163*G163+E163</f>
        <v>9.7200000000000006</v>
      </c>
      <c r="G163" s="100">
        <v>0.08</v>
      </c>
      <c r="H163" s="101">
        <f t="shared" si="24"/>
        <v>9000</v>
      </c>
      <c r="I163" s="13">
        <f t="shared" si="25"/>
        <v>9720</v>
      </c>
      <c r="J163" s="102"/>
    </row>
    <row r="164" spans="1:10" ht="114" x14ac:dyDescent="0.3">
      <c r="A164" s="96">
        <v>3</v>
      </c>
      <c r="B164" s="124" t="s">
        <v>119</v>
      </c>
      <c r="C164" s="96" t="s">
        <v>11</v>
      </c>
      <c r="D164" s="98">
        <v>250</v>
      </c>
      <c r="E164" s="99"/>
      <c r="F164" s="63">
        <f t="shared" si="26"/>
        <v>0</v>
      </c>
      <c r="G164" s="100">
        <v>0.08</v>
      </c>
      <c r="H164" s="101">
        <f t="shared" si="24"/>
        <v>0</v>
      </c>
      <c r="I164" s="13">
        <f t="shared" si="25"/>
        <v>0</v>
      </c>
      <c r="J164" s="102"/>
    </row>
    <row r="165" spans="1:10" ht="15.75" x14ac:dyDescent="0.3">
      <c r="A165" s="107"/>
      <c r="B165" s="107"/>
      <c r="C165" s="107"/>
      <c r="D165" s="107"/>
      <c r="E165" s="34"/>
      <c r="F165" s="200" t="s">
        <v>14</v>
      </c>
      <c r="G165" s="201"/>
      <c r="H165" s="39">
        <f>SUM(H162:H164)</f>
        <v>42000</v>
      </c>
      <c r="I165" s="39">
        <f>SUM(I162:I164)</f>
        <v>45360</v>
      </c>
      <c r="J165" s="125"/>
    </row>
    <row r="166" spans="1:10" ht="15.75" x14ac:dyDescent="0.3">
      <c r="A166" s="82"/>
      <c r="B166" s="82"/>
      <c r="C166" s="82"/>
      <c r="D166" s="82"/>
      <c r="E166" s="82"/>
      <c r="F166" s="82"/>
      <c r="G166" s="82"/>
      <c r="H166" s="82"/>
      <c r="I166" s="82"/>
      <c r="J166" s="82"/>
    </row>
    <row r="167" spans="1:10" ht="15.75" x14ac:dyDescent="0.3">
      <c r="A167" s="82"/>
      <c r="B167" s="82"/>
      <c r="C167" s="82"/>
      <c r="D167" s="82"/>
      <c r="E167" s="82"/>
      <c r="F167" s="82"/>
      <c r="G167" s="82"/>
      <c r="H167" s="217" t="s">
        <v>78</v>
      </c>
      <c r="I167" s="218"/>
      <c r="J167" s="218"/>
    </row>
    <row r="168" spans="1:10" ht="15.75" x14ac:dyDescent="0.3">
      <c r="A168" s="82"/>
      <c r="B168" s="82"/>
      <c r="C168" s="82"/>
      <c r="D168" s="82"/>
      <c r="E168" s="82"/>
      <c r="F168" s="82"/>
      <c r="G168" s="82"/>
      <c r="H168" s="218"/>
      <c r="I168" s="218"/>
      <c r="J168" s="218"/>
    </row>
    <row r="169" spans="1:10" ht="15.75" x14ac:dyDescent="0.3">
      <c r="A169" s="82"/>
      <c r="B169" s="82"/>
      <c r="C169" s="82"/>
      <c r="D169" s="82"/>
      <c r="E169" s="82"/>
      <c r="F169" s="82"/>
      <c r="G169" s="82"/>
      <c r="H169" s="82"/>
      <c r="I169" s="82"/>
      <c r="J169" s="82"/>
    </row>
    <row r="170" spans="1:10" ht="15.75" x14ac:dyDescent="0.3">
      <c r="A170" s="82"/>
      <c r="B170" s="82"/>
      <c r="C170" s="82"/>
      <c r="D170" s="82"/>
      <c r="E170" s="82"/>
      <c r="F170" s="82"/>
      <c r="G170" s="82"/>
      <c r="H170" s="82"/>
      <c r="I170" s="82"/>
      <c r="J170" s="82"/>
    </row>
    <row r="171" spans="1:10" ht="15.75" x14ac:dyDescent="0.3">
      <c r="A171" s="82"/>
      <c r="B171" s="136" t="s">
        <v>132</v>
      </c>
      <c r="C171" s="82"/>
      <c r="D171" s="82"/>
      <c r="E171" s="82"/>
      <c r="F171" s="82"/>
      <c r="G171" s="82"/>
      <c r="H171" s="82"/>
      <c r="I171" s="82"/>
      <c r="J171" s="82"/>
    </row>
    <row r="172" spans="1:10" ht="15.75" x14ac:dyDescent="0.3">
      <c r="A172" s="82"/>
      <c r="B172" s="82"/>
      <c r="C172" s="82"/>
      <c r="D172" s="82"/>
      <c r="E172" s="82"/>
      <c r="F172" s="82"/>
      <c r="G172" s="82"/>
      <c r="H172" s="82"/>
      <c r="I172" s="82"/>
      <c r="J172" s="82"/>
    </row>
    <row r="173" spans="1:10" ht="40.5" x14ac:dyDescent="0.25">
      <c r="A173" s="94" t="s">
        <v>58</v>
      </c>
      <c r="B173" s="94" t="s">
        <v>70</v>
      </c>
      <c r="C173" s="94" t="s">
        <v>60</v>
      </c>
      <c r="D173" s="94" t="s">
        <v>61</v>
      </c>
      <c r="E173" s="95" t="s">
        <v>71</v>
      </c>
      <c r="F173" s="95" t="s">
        <v>72</v>
      </c>
      <c r="G173" s="95" t="s">
        <v>64</v>
      </c>
      <c r="H173" s="95" t="s">
        <v>65</v>
      </c>
      <c r="I173" s="95" t="s">
        <v>66</v>
      </c>
      <c r="J173" s="94" t="s">
        <v>67</v>
      </c>
    </row>
    <row r="174" spans="1:10" ht="128.25" x14ac:dyDescent="0.25">
      <c r="A174" s="96">
        <v>1</v>
      </c>
      <c r="B174" s="97" t="s">
        <v>121</v>
      </c>
      <c r="C174" s="96" t="s">
        <v>17</v>
      </c>
      <c r="D174" s="98">
        <v>400</v>
      </c>
      <c r="E174" s="126">
        <v>5</v>
      </c>
      <c r="F174" s="80">
        <f>E174*G174+E174</f>
        <v>5.4</v>
      </c>
      <c r="G174" s="100">
        <v>0.08</v>
      </c>
      <c r="H174" s="127">
        <f t="shared" ref="H174:H175" si="27">D174*E174</f>
        <v>2000</v>
      </c>
      <c r="I174" s="45">
        <f t="shared" ref="I174:I175" si="28">D174*F174</f>
        <v>2160</v>
      </c>
      <c r="J174" s="102"/>
    </row>
    <row r="175" spans="1:10" ht="213.75" x14ac:dyDescent="0.3">
      <c r="A175" s="96">
        <v>2</v>
      </c>
      <c r="B175" s="137" t="s">
        <v>122</v>
      </c>
      <c r="C175" s="96" t="s">
        <v>17</v>
      </c>
      <c r="D175" s="98">
        <v>100</v>
      </c>
      <c r="E175" s="126">
        <v>0.7</v>
      </c>
      <c r="F175" s="80">
        <f t="shared" ref="F175" si="29">E175*G175+E175</f>
        <v>0.75600000000000001</v>
      </c>
      <c r="G175" s="100">
        <v>0.08</v>
      </c>
      <c r="H175" s="127">
        <f t="shared" si="27"/>
        <v>70</v>
      </c>
      <c r="I175" s="45">
        <f t="shared" si="28"/>
        <v>75.599999999999994</v>
      </c>
      <c r="J175" s="102"/>
    </row>
    <row r="176" spans="1:10" ht="15.75" x14ac:dyDescent="0.3">
      <c r="A176" s="107"/>
      <c r="B176" s="107"/>
      <c r="C176" s="107"/>
      <c r="D176" s="107"/>
      <c r="E176" s="34"/>
      <c r="F176" s="200" t="s">
        <v>14</v>
      </c>
      <c r="G176" s="201"/>
      <c r="H176" s="46">
        <f>SUM(H174:H175)</f>
        <v>2070</v>
      </c>
      <c r="I176" s="46">
        <f>SUM(I174:I175)</f>
        <v>2235.6</v>
      </c>
      <c r="J176" s="107"/>
    </row>
    <row r="177" spans="1:10" ht="15.75" x14ac:dyDescent="0.3">
      <c r="A177" s="82"/>
      <c r="B177" s="82"/>
      <c r="C177" s="82"/>
      <c r="D177" s="82"/>
      <c r="E177" s="82"/>
      <c r="F177" s="82"/>
      <c r="G177" s="82"/>
      <c r="H177" s="82"/>
      <c r="I177" s="82"/>
      <c r="J177" s="82"/>
    </row>
    <row r="178" spans="1:10" ht="15.75" x14ac:dyDescent="0.3">
      <c r="A178" s="82"/>
      <c r="B178" s="82"/>
      <c r="C178" s="82"/>
      <c r="D178" s="82"/>
      <c r="E178" s="82"/>
      <c r="F178" s="82"/>
      <c r="G178" s="82"/>
      <c r="H178" s="217" t="s">
        <v>78</v>
      </c>
      <c r="I178" s="218"/>
      <c r="J178" s="218"/>
    </row>
    <row r="179" spans="1:10" ht="15.75" x14ac:dyDescent="0.3">
      <c r="A179" s="82"/>
      <c r="B179" s="82"/>
      <c r="C179" s="82"/>
      <c r="D179" s="82"/>
      <c r="E179" s="82"/>
      <c r="F179" s="82"/>
      <c r="G179" s="82"/>
      <c r="H179" s="218"/>
      <c r="I179" s="218"/>
      <c r="J179" s="218"/>
    </row>
    <row r="180" spans="1:10" ht="15.75" x14ac:dyDescent="0.3">
      <c r="A180" s="82"/>
      <c r="B180" s="82"/>
      <c r="C180" s="82"/>
      <c r="D180" s="82"/>
      <c r="E180" s="82"/>
      <c r="F180" s="82"/>
      <c r="G180" s="82"/>
      <c r="H180" s="218"/>
      <c r="I180" s="218"/>
      <c r="J180" s="218"/>
    </row>
    <row r="181" spans="1:10" ht="15.75" x14ac:dyDescent="0.3">
      <c r="A181" s="82"/>
      <c r="B181" s="82"/>
      <c r="C181" s="82"/>
      <c r="D181" s="82"/>
      <c r="E181" s="82"/>
      <c r="F181" s="82"/>
      <c r="G181" s="82"/>
      <c r="H181" s="82"/>
      <c r="I181" s="82"/>
      <c r="J181" s="82"/>
    </row>
    <row r="182" spans="1:10" ht="15.75" x14ac:dyDescent="0.3">
      <c r="A182" s="82"/>
      <c r="B182" s="82"/>
      <c r="C182" s="82"/>
      <c r="D182" s="82"/>
      <c r="E182" s="82"/>
      <c r="F182" s="82"/>
      <c r="G182" s="82"/>
      <c r="H182" s="82"/>
      <c r="I182" s="82"/>
      <c r="J182" s="82"/>
    </row>
    <row r="183" spans="1:10" ht="15.75" x14ac:dyDescent="0.3">
      <c r="A183" s="82"/>
      <c r="B183" s="136" t="s">
        <v>148</v>
      </c>
      <c r="C183" s="82"/>
      <c r="D183" s="82"/>
      <c r="E183" s="82"/>
      <c r="F183" s="82"/>
      <c r="G183" s="82"/>
      <c r="H183" s="82"/>
      <c r="I183" s="82"/>
      <c r="J183" s="82"/>
    </row>
    <row r="184" spans="1:10" ht="40.5" x14ac:dyDescent="0.25">
      <c r="A184" s="94" t="s">
        <v>58</v>
      </c>
      <c r="B184" s="129" t="s">
        <v>70</v>
      </c>
      <c r="C184" s="94" t="s">
        <v>60</v>
      </c>
      <c r="D184" s="94" t="s">
        <v>61</v>
      </c>
      <c r="E184" s="95" t="s">
        <v>71</v>
      </c>
      <c r="F184" s="130" t="s">
        <v>72</v>
      </c>
      <c r="G184" s="95" t="s">
        <v>64</v>
      </c>
      <c r="H184" s="95" t="s">
        <v>65</v>
      </c>
      <c r="I184" s="95" t="s">
        <v>66</v>
      </c>
      <c r="J184" s="94" t="s">
        <v>67</v>
      </c>
    </row>
    <row r="185" spans="1:10" ht="409.5" x14ac:dyDescent="0.25">
      <c r="A185" s="96">
        <v>1</v>
      </c>
      <c r="B185" s="97" t="s">
        <v>133</v>
      </c>
      <c r="C185" s="96" t="s">
        <v>11</v>
      </c>
      <c r="D185" s="98">
        <v>150</v>
      </c>
      <c r="E185" s="131">
        <v>14</v>
      </c>
      <c r="F185" s="81">
        <f>E185*G185+E185</f>
        <v>15.120000000000001</v>
      </c>
      <c r="G185" s="132">
        <v>0.08</v>
      </c>
      <c r="H185" s="128">
        <f t="shared" ref="H185" si="30">D185*E185</f>
        <v>2100</v>
      </c>
      <c r="I185" s="44">
        <f t="shared" ref="I185" si="31">D185*F185</f>
        <v>2268</v>
      </c>
      <c r="J185" s="102"/>
    </row>
    <row r="186" spans="1:10" ht="15.75" x14ac:dyDescent="0.3">
      <c r="A186" s="82"/>
      <c r="B186" s="82"/>
      <c r="C186" s="82"/>
      <c r="D186" s="82"/>
      <c r="E186" s="82"/>
      <c r="F186" s="215" t="s">
        <v>14</v>
      </c>
      <c r="G186" s="216"/>
      <c r="H186" s="133">
        <f>SUM(H185)</f>
        <v>2100</v>
      </c>
      <c r="I186" s="133">
        <f>SUM(I185)</f>
        <v>2268</v>
      </c>
      <c r="J186" s="82"/>
    </row>
    <row r="187" spans="1:10" ht="15.75" x14ac:dyDescent="0.3">
      <c r="A187" s="82"/>
      <c r="B187" s="82"/>
      <c r="C187" s="82"/>
      <c r="D187" s="82"/>
      <c r="E187" s="82"/>
      <c r="F187" s="183"/>
      <c r="G187" s="183"/>
      <c r="H187" s="184"/>
      <c r="I187" s="184"/>
      <c r="J187" s="82"/>
    </row>
    <row r="188" spans="1:10" ht="15.75" x14ac:dyDescent="0.3">
      <c r="A188" s="82"/>
      <c r="B188" s="82"/>
      <c r="C188" s="82"/>
      <c r="D188" s="82"/>
      <c r="E188" s="82"/>
      <c r="F188" s="183"/>
      <c r="G188" s="183"/>
      <c r="H188" s="219" t="s">
        <v>78</v>
      </c>
      <c r="I188" s="220"/>
      <c r="J188" s="220"/>
    </row>
    <row r="189" spans="1:10" ht="15.75" x14ac:dyDescent="0.3">
      <c r="A189" s="82"/>
      <c r="B189" s="82"/>
      <c r="C189" s="82"/>
      <c r="D189" s="82"/>
      <c r="E189" s="82"/>
      <c r="F189" s="183"/>
      <c r="G189" s="183"/>
      <c r="H189" s="220"/>
      <c r="I189" s="220"/>
      <c r="J189" s="220"/>
    </row>
    <row r="190" spans="1:10" ht="15.75" x14ac:dyDescent="0.3">
      <c r="A190" s="82"/>
      <c r="B190" s="82"/>
      <c r="C190" s="82"/>
      <c r="D190" s="82"/>
      <c r="E190" s="82"/>
      <c r="F190" s="82"/>
      <c r="G190" s="82"/>
      <c r="H190" s="220"/>
      <c r="I190" s="220"/>
      <c r="J190" s="220"/>
    </row>
    <row r="191" spans="1:10" ht="15.75" x14ac:dyDescent="0.3">
      <c r="A191" s="82"/>
      <c r="B191" s="82"/>
      <c r="C191" s="82"/>
      <c r="D191" s="82"/>
      <c r="E191" s="82"/>
      <c r="F191" s="82"/>
      <c r="G191" s="82"/>
      <c r="H191" s="82"/>
      <c r="I191" s="82"/>
      <c r="J191" s="82"/>
    </row>
    <row r="192" spans="1:10" x14ac:dyDescent="0.25">
      <c r="B192" s="192" t="s">
        <v>149</v>
      </c>
    </row>
    <row r="193" spans="1:10" ht="40.5" x14ac:dyDescent="0.25">
      <c r="A193" s="163" t="s">
        <v>58</v>
      </c>
      <c r="B193" s="163" t="s">
        <v>70</v>
      </c>
      <c r="C193" s="163" t="s">
        <v>60</v>
      </c>
      <c r="D193" s="163" t="s">
        <v>61</v>
      </c>
      <c r="E193" s="164" t="s">
        <v>71</v>
      </c>
      <c r="F193" s="164" t="s">
        <v>72</v>
      </c>
      <c r="G193" s="164" t="s">
        <v>64</v>
      </c>
      <c r="H193" s="164" t="s">
        <v>65</v>
      </c>
      <c r="I193" s="164" t="s">
        <v>66</v>
      </c>
      <c r="J193" s="163" t="s">
        <v>67</v>
      </c>
    </row>
    <row r="194" spans="1:10" ht="57" x14ac:dyDescent="0.25">
      <c r="A194" s="158">
        <v>1</v>
      </c>
      <c r="B194" s="162" t="s">
        <v>141</v>
      </c>
      <c r="C194" s="161" t="s">
        <v>17</v>
      </c>
      <c r="D194" s="160">
        <v>1</v>
      </c>
      <c r="E194" s="159">
        <v>9200</v>
      </c>
      <c r="F194" s="153">
        <f>E194*G194+E194</f>
        <v>9936</v>
      </c>
      <c r="G194" s="152">
        <v>0.08</v>
      </c>
      <c r="H194" s="144">
        <f>D194*E194</f>
        <v>9200</v>
      </c>
      <c r="I194" s="151">
        <f>D194*F194</f>
        <v>9936</v>
      </c>
      <c r="J194" s="158"/>
    </row>
    <row r="195" spans="1:10" ht="28.5" x14ac:dyDescent="0.25">
      <c r="A195" s="148">
        <v>2</v>
      </c>
      <c r="B195" s="157" t="s">
        <v>140</v>
      </c>
      <c r="C195" s="156" t="s">
        <v>17</v>
      </c>
      <c r="D195" s="155">
        <v>4</v>
      </c>
      <c r="E195" s="154">
        <v>700</v>
      </c>
      <c r="F195" s="153">
        <f>E195*G195+E195</f>
        <v>861</v>
      </c>
      <c r="G195" s="152">
        <v>0.23</v>
      </c>
      <c r="H195" s="144">
        <f>D195*E195</f>
        <v>2800</v>
      </c>
      <c r="I195" s="151">
        <f>D195*F195</f>
        <v>3444</v>
      </c>
      <c r="J195" s="150"/>
    </row>
    <row r="196" spans="1:10" ht="85.5" x14ac:dyDescent="0.25">
      <c r="A196" s="182">
        <v>4</v>
      </c>
      <c r="B196" s="149" t="s">
        <v>139</v>
      </c>
      <c r="C196" s="148" t="s">
        <v>17</v>
      </c>
      <c r="D196" s="148">
        <v>10</v>
      </c>
      <c r="E196" s="147">
        <v>1100</v>
      </c>
      <c r="F196" s="146">
        <f>E196*G196+E196</f>
        <v>1188</v>
      </c>
      <c r="G196" s="145">
        <v>0.08</v>
      </c>
      <c r="H196" s="144">
        <f>D196*E196</f>
        <v>11000</v>
      </c>
      <c r="I196" s="143">
        <f>D196*F196</f>
        <v>11880</v>
      </c>
      <c r="J196" s="142"/>
    </row>
    <row r="197" spans="1:10" ht="16.5" x14ac:dyDescent="0.25">
      <c r="A197" s="140"/>
      <c r="B197" s="141"/>
      <c r="C197" s="140"/>
      <c r="D197" s="140"/>
      <c r="E197" s="139"/>
      <c r="F197" s="213" t="s">
        <v>14</v>
      </c>
      <c r="G197" s="214"/>
      <c r="H197" s="180">
        <f>SUM(H194:H196)</f>
        <v>23000</v>
      </c>
      <c r="I197" s="181">
        <f>SUM(I194:I196)</f>
        <v>25260</v>
      </c>
      <c r="J197" s="138"/>
    </row>
    <row r="199" spans="1:10" x14ac:dyDescent="0.25">
      <c r="H199" s="194" t="s">
        <v>78</v>
      </c>
      <c r="I199" s="195"/>
      <c r="J199" s="195"/>
    </row>
    <row r="200" spans="1:10" x14ac:dyDescent="0.25">
      <c r="H200" s="195"/>
      <c r="I200" s="195"/>
      <c r="J200" s="195"/>
    </row>
    <row r="201" spans="1:10" x14ac:dyDescent="0.25">
      <c r="H201" s="195"/>
      <c r="I201" s="195"/>
      <c r="J201" s="195"/>
    </row>
    <row r="202" spans="1:10" x14ac:dyDescent="0.25">
      <c r="H202" s="187"/>
      <c r="I202" s="187"/>
      <c r="J202" s="187"/>
    </row>
    <row r="204" spans="1:10" x14ac:dyDescent="0.25">
      <c r="F204" s="188" t="s">
        <v>146</v>
      </c>
      <c r="G204" s="188"/>
      <c r="H204" s="189">
        <f>H197+H186+H176+H165+H152+H117+H100+H90+H78+H61+H33</f>
        <v>795215.60999999987</v>
      </c>
      <c r="I204" s="190">
        <f>I197+I186+I176+I165+I152+I117+I100+I90+I78+I61+I33</f>
        <v>860653.6128</v>
      </c>
      <c r="J204" s="188"/>
    </row>
    <row r="205" spans="1:10" x14ac:dyDescent="0.25">
      <c r="F205" s="188"/>
      <c r="G205" s="188"/>
      <c r="H205" s="188"/>
      <c r="I205" s="188"/>
      <c r="J205" s="188"/>
    </row>
  </sheetData>
  <mergeCells count="25">
    <mergeCell ref="H188:J190"/>
    <mergeCell ref="C5:I5"/>
    <mergeCell ref="E2:H2"/>
    <mergeCell ref="F165:G165"/>
    <mergeCell ref="F176:G176"/>
    <mergeCell ref="H102:J102"/>
    <mergeCell ref="H119:J120"/>
    <mergeCell ref="G154:J156"/>
    <mergeCell ref="H167:J168"/>
    <mergeCell ref="H199:J201"/>
    <mergeCell ref="A41:B41"/>
    <mergeCell ref="F33:G33"/>
    <mergeCell ref="F37:I37"/>
    <mergeCell ref="F117:G117"/>
    <mergeCell ref="F152:G152"/>
    <mergeCell ref="F61:G61"/>
    <mergeCell ref="F90:G90"/>
    <mergeCell ref="F92:I92"/>
    <mergeCell ref="F100:G100"/>
    <mergeCell ref="F78:G78"/>
    <mergeCell ref="G62:J62"/>
    <mergeCell ref="G63:J66"/>
    <mergeCell ref="F197:G197"/>
    <mergeCell ref="F186:G186"/>
    <mergeCell ref="H178:J180"/>
  </mergeCells>
  <phoneticPr fontId="7" type="noConversion"/>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Mackiewicz</dc:creator>
  <cp:lastModifiedBy>Marta Kin-Malesza</cp:lastModifiedBy>
  <cp:lastPrinted>2022-03-15T13:20:45Z</cp:lastPrinted>
  <dcterms:created xsi:type="dcterms:W3CDTF">2021-07-22T05:54:06Z</dcterms:created>
  <dcterms:modified xsi:type="dcterms:W3CDTF">2022-03-15T13:25:50Z</dcterms:modified>
</cp:coreProperties>
</file>