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</sheets>
  <definedNames>
    <definedName name="Excel_BuiltIn_Print_Area_1" localSheetId="0">'Kosztorys'!$B$5:$E$158</definedName>
    <definedName name="Excel_BuiltIn_Print_Area_1">#REF!</definedName>
    <definedName name="Excel_BuiltIn_Print_Area_11" localSheetId="0">'Kosztorys'!$B$5:$E$153</definedName>
    <definedName name="Excel_BuiltIn_Print_Area_11">#REF!</definedName>
    <definedName name="Excel_BuiltIn_Print_Area_1_1" localSheetId="0">'Kosztorys'!$B$5:$E$222</definedName>
    <definedName name="Excel_BuiltIn_Print_Area_1_1">#REF!</definedName>
    <definedName name="Excel_BuiltIn_Print_Area_1_11" localSheetId="0">'Kosztorys'!$B$5:$E$207</definedName>
    <definedName name="Excel_BuiltIn_Print_Area_1_11">#REF!</definedName>
    <definedName name="Excel_BuiltIn_Print_Area_1_1_1" localSheetId="0">'Kosztorys'!$B$5:$E$203</definedName>
    <definedName name="Excel_BuiltIn_Print_Area_1_1_1">#REF!</definedName>
    <definedName name="Excel_BuiltIn_Print_Area_1_1_11" localSheetId="0">'Kosztorys'!$B$5:$E$180</definedName>
    <definedName name="Excel_BuiltIn_Print_Area_1_1_11">#REF!</definedName>
    <definedName name="Excel_BuiltIn_Print_Area_1_1_1_1" localSheetId="0">'Kosztorys'!$B$5:$E$172</definedName>
    <definedName name="Excel_BuiltIn_Print_Area_1_1_1_1">#REF!</definedName>
    <definedName name="Excel_BuiltIn_Print_Area_1_1_1_1_1" localSheetId="0">'Kosztorys'!$B$5:$E$162</definedName>
    <definedName name="Excel_BuiltIn_Print_Area_1_1_1_1_1">#REF!</definedName>
    <definedName name="Excel_BuiltIn_Print_Area_1_1_1_1_11" localSheetId="0">'Kosztorys'!$B$5:$E$158</definedName>
    <definedName name="Excel_BuiltIn_Print_Area_1_1_1_1_11">#REF!</definedName>
    <definedName name="Excel_BuiltIn_Print_Area_1_1_1_1_1_1" localSheetId="0">'Kosztorys'!$B$5:$E$158</definedName>
    <definedName name="Excel_BuiltIn_Print_Area_1_1_1_1_1_1">#REF!</definedName>
    <definedName name="Excel_BuiltIn_Print_Area_1_1_1_1_1_11" localSheetId="0">'Kosztorys'!$B$5:$E$119</definedName>
    <definedName name="Excel_BuiltIn_Print_Area_1_1_1_1_1_11">#REF!</definedName>
    <definedName name="Excel_BuiltIn_Print_Area_1_1_1_1_1_1_1" localSheetId="0">'Kosztorys'!$B$5:$E$156</definedName>
    <definedName name="Excel_BuiltIn_Print_Area_1_1_1_1_1_1_1">#REF!</definedName>
    <definedName name="Excel_BuiltIn_Print_Area_1_1_1_1_1_1_1_1" localSheetId="0">'Kosztorys'!$B$5:$E$155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'Kosztorys'!$B$5:$E$158</definedName>
    <definedName name="Excel_BuiltIn_Print_Area_2_1">#REF!</definedName>
    <definedName name="Excel_BuiltIn_Print_Area_2_1_1" localSheetId="0">'Kosztorys'!$B$5:$E$166</definedName>
    <definedName name="Excel_BuiltIn_Print_Area_2_1_1">#REF!</definedName>
    <definedName name="Excel_BuiltIn_Print_Area_2_1_1_1" localSheetId="0">'Kosztorys'!$B$5:$E$158</definedName>
    <definedName name="Excel_BuiltIn_Print_Area_2_1_1_1">#REF!</definedName>
    <definedName name="Excel_BuiltIn_Print_Area_2_1_1_1_1" localSheetId="0">'Kosztorys'!$B$5:$E$158</definedName>
    <definedName name="Excel_BuiltIn_Print_Area_2_1_1_1_1">#REF!</definedName>
    <definedName name="Excel_BuiltIn_Print_Area_2_1_1_1_1_1" localSheetId="0">'Kosztorys'!$B$5:$E$158</definedName>
    <definedName name="Excel_BuiltIn_Print_Area_2_1_1_1_1_1">#REF!</definedName>
    <definedName name="Excel_BuiltIn_Print_Area_2_1_1_1_1_1_1_1" localSheetId="0">'Kosztorys'!$B$5:$E$155</definedName>
    <definedName name="Excel_BuiltIn_Print_Area_2_1_1_1_1_1_1_1">#REF!</definedName>
    <definedName name="Excel_BuiltIn_Print_Area_2_1_1_1_1_1_1_1_1" localSheetId="0">'Kosztorys'!$B$5:$E$158</definedName>
    <definedName name="Excel_BuiltIn_Print_Area_2_1_1_1_1_1_1_1_1">#REF!</definedName>
    <definedName name="Excel_BuiltIn_Print_Area_2_1_1_1_1_1_1_1_1_1" localSheetId="0">'Kosztorys'!$B$5:$E$158</definedName>
    <definedName name="Excel_BuiltIn_Print_Area_2_1_1_1_1_1_1_1_1_1">#REF!</definedName>
    <definedName name="Excel_BuiltIn_Print_Area_2_1_1_1_1_1_1_1_1_1_1" localSheetId="0">'Kosztorys'!$B$5:$E$158</definedName>
    <definedName name="Excel_BuiltIn_Print_Area_2_1_1_1_1_1_1_1_1_1_1">#REF!</definedName>
    <definedName name="Excel_BuiltIn_Print_Area_2_1_1_1_1_1_1_1_1_1_1_1" localSheetId="0">'Kosztorys'!$B$5:$E$119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'Kosztorys'!$B$1:$H$322</definedName>
    <definedName name="Z_D3AC4601_A7CA_463E_92E7_9E1048DF6216_.wvu.PrintArea" localSheetId="0" hidden="1">'Kosztorys'!$B$5:$E$119</definedName>
  </definedNames>
  <calcPr fullCalcOnLoad="1"/>
</workbook>
</file>

<file path=xl/sharedStrings.xml><?xml version="1.0" encoding="utf-8"?>
<sst xmlns="http://schemas.openxmlformats.org/spreadsheetml/2006/main" count="1004" uniqueCount="338">
  <si>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</si>
  <si>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</si>
  <si>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</si>
  <si>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</si>
  <si>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</si>
  <si>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</si>
  <si>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</si>
  <si>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>szt.</t>
  </si>
  <si>
    <t>D.01.02.04</t>
  </si>
  <si>
    <t>m</t>
  </si>
  <si>
    <t>D.03.00.00</t>
  </si>
  <si>
    <t>D.04.00.00</t>
  </si>
  <si>
    <t>D.04.01.01</t>
  </si>
  <si>
    <t>D.04.04.02</t>
  </si>
  <si>
    <t>D.04.05.01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</si>
  <si>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</si>
  <si>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</si>
  <si>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</si>
  <si>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</si>
  <si>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</si>
  <si>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D 08.03.01</t>
  </si>
  <si>
    <t>Umocnienie powierzchniowe skarp, rowów , ścieków i terenów zielonych</t>
  </si>
  <si>
    <t xml:space="preserve">Oczyszczenie warstw niebitumicznych </t>
  </si>
  <si>
    <t>Oczyszczenie warstw bitumicznych</t>
  </si>
  <si>
    <t>Skropienie warstw niebitumicznych</t>
  </si>
  <si>
    <t>Skropienie warstw bitumicznych</t>
  </si>
  <si>
    <t>Cena jednostkowa 
[zł]</t>
  </si>
  <si>
    <t>Wartość 
[zł]</t>
  </si>
  <si>
    <t>D. 07.00.00</t>
  </si>
  <si>
    <t>D.07.02.01</t>
  </si>
  <si>
    <t>Oznakowanie pionowe</t>
  </si>
  <si>
    <t>kwota netto [zł]</t>
  </si>
  <si>
    <t>kwota brutto [zł]</t>
  </si>
  <si>
    <t>D. 07.01.02</t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</si>
  <si>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</si>
  <si>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</si>
  <si>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</si>
  <si>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</si>
  <si>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</si>
  <si>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VAT 23% [zł]</t>
  </si>
  <si>
    <t xml:space="preserve">ROBOTY PRZYGOTOWAWCZE </t>
  </si>
  <si>
    <t>ODWODNIENIE KORPUSU DROGOWEGO</t>
  </si>
  <si>
    <t>PODBUDOWY</t>
  </si>
  <si>
    <t>ROBOTY WYKOŃCZENIOWE</t>
  </si>
  <si>
    <t>OZNAKOWANIE DRÓG i URZĄDZENIA BEZPIECZEŃSTWA RUCHU</t>
  </si>
  <si>
    <t>ELEMENTY ULIC</t>
  </si>
  <si>
    <t xml:space="preserve">Rozbiórka elementów dróg  </t>
  </si>
  <si>
    <t>Rozebranie słupków do znaków drogowych</t>
  </si>
  <si>
    <t>D.01.02.01</t>
  </si>
  <si>
    <t>Usunięcie drzew i krzewów</t>
  </si>
  <si>
    <t>kpl.</t>
  </si>
  <si>
    <t>D. 09.00.00</t>
  </si>
  <si>
    <t>Jednostka                            nazwa                ilość</t>
  </si>
  <si>
    <t>Wykonanie warstwy wzmacniającej podłoże z mieszanki kruszywa związanej cementem  C1,5/2,0 (z dowozu)  gr.w warstwy 10 cm</t>
  </si>
  <si>
    <t>D-03.04.01.</t>
  </si>
  <si>
    <t>Regulacja urządzeń podziemnych</t>
  </si>
  <si>
    <t xml:space="preserve">Regulacja pionowa studzienek dla zaworów gazowych, wodociągowych </t>
  </si>
  <si>
    <t>Regulacja pionowa studni telefonicznych</t>
  </si>
  <si>
    <t>m2</t>
  </si>
  <si>
    <t>Ścinanie drzew  o Ø 0-10 cm wraz z karczowaniem pni oraz wywiezieniem dłużyc, gałęzi i karpiny</t>
  </si>
  <si>
    <t>Wznowienie punktów państwowej osnowy geodezyjnej</t>
  </si>
  <si>
    <t>Karczowanie krzaków, podrostów i poszycia wraz z wywiezieniem i spaleniem pozostałosci po karczowaniu</t>
  </si>
  <si>
    <t>Kanalizacja deszczowa</t>
  </si>
  <si>
    <t>Warstwa wzmacniająca lub podbudowa pomocnicza z mieszanki kruszywa związanej cementem</t>
  </si>
  <si>
    <t>D.05.03.05b</t>
  </si>
  <si>
    <t xml:space="preserve">Wykonanie warstwy wiążącej z AC16W gr. 8 cm </t>
  </si>
  <si>
    <t>Profilowanie i zagęszczaniem podłoża
(koryto pod konstrukcje nawierzchni)</t>
  </si>
  <si>
    <t>D.04.03.01a</t>
  </si>
  <si>
    <t>Połaczenie międzywarstwowe nawierzchni drogowej</t>
  </si>
  <si>
    <t>Podbudowa z kruszywa niezwiązanego stabilizowana mechanicznie</t>
  </si>
  <si>
    <t>Obrzeża chodnikowe</t>
  </si>
  <si>
    <t xml:space="preserve">Geodezyjne roboty pomiarowe </t>
  </si>
  <si>
    <t>Rozebranie krawężników betonowych wraz z ławą betonową z odwozem na składowisko Wykonawcy i utylizacją</t>
  </si>
  <si>
    <t>Rozebranie obrzeży betonowych z odwozem na składowisko Wykonawcy i utylizacją</t>
  </si>
  <si>
    <t xml:space="preserve">Wykonanie podbudowy  z mieszanki kruszywa niezwiązanego C90/3 
0/31,5 stabilizowanego mechanicznie gr. 20 cm </t>
  </si>
  <si>
    <t>Wykonanie podbudowy z betonu asfaltowwego AC22P 35/50 gr.w warstwy 8 cm</t>
  </si>
  <si>
    <t>Nawierzchnia z betonu asfaltowego - w.wiążąca</t>
  </si>
  <si>
    <t xml:space="preserve">Wykonanie warstwy wiążącej z AC16W gr. 6 cm </t>
  </si>
  <si>
    <t xml:space="preserve">Wykonanie warstwy ścieralnej z SMA11 gr. 4 cm </t>
  </si>
  <si>
    <t>Ustawienie obrzeży betonowych o wymiarach 8x30 na ławie betonowej C12/15
 z oporem</t>
  </si>
  <si>
    <t>D 08.02.01</t>
  </si>
  <si>
    <t>D. 10.00.00</t>
  </si>
  <si>
    <t>D 08.05.03</t>
  </si>
  <si>
    <t>Wykonanie czynności terenowo-prawnych związanych z wyznaczeniem nowych granic działek objętych podziałem w decyzji ZRID</t>
  </si>
  <si>
    <t>ZIELEŃ DROGOWA</t>
  </si>
  <si>
    <t>Prace geodezyjne</t>
  </si>
  <si>
    <t xml:space="preserve">PRZEBUDOWA I BUDOWA SIECI </t>
  </si>
  <si>
    <t>D-10.07.01</t>
  </si>
  <si>
    <t>D-10.08.01</t>
  </si>
  <si>
    <t xml:space="preserve">Rozebranie podbudowy jezdni gr. 20 cm  ( kruszywo kamienne)
 z odwozem na składowisko Wykonawcy i utylizacją </t>
  </si>
  <si>
    <t>Rozebranie podbudowy jezdni gr. 15 cm  ( kruszywo kamienne)
 z odwozem na składowisko Wykonawcy i utylizacją - zjazdy, miejsca postojowe</t>
  </si>
  <si>
    <t xml:space="preserve">Rozebranie podbudowy jezdni gr. 20 cm  ( kruszywo kamienne i brukowiec)
 z odwozem na składowisko Wykonawcy i utylizacją </t>
  </si>
  <si>
    <t>Rozebranie nawierzchni z kostki betonowej wraz z podsypką
z odwozem na składowisko Wykonawcy i utylizacją - chodniki i zjazdy</t>
  </si>
  <si>
    <t xml:space="preserve">Rozebranie nawierzchni z płyt chodnikowych betonowych wraz zpodsypką
z odwozem na składowisko Wykonawcy i utylizacją </t>
  </si>
  <si>
    <t xml:space="preserve">Rozebranie nawierzchni bitumicznej gr. warstwy do 4 cm z odwozem na składowisko Wykonawcy i utylizacją </t>
  </si>
  <si>
    <t xml:space="preserve">Rozebranie nawierzchni bitumicznej gr. warstwy do 12 cm z odwozem na składowisko Wykonawcy i utylizacją </t>
  </si>
  <si>
    <t xml:space="preserve">Rozebranie nawierzchni gr. 15 cm  z betonu cementowego
 z odwozem na składowisko Wykonawcy i utylizacją </t>
  </si>
  <si>
    <t xml:space="preserve">Rozebranie nawierzchni z kostki kamiennej gr. 10-12 cm wraz z podsypką z odwozem na składowisko Zamawiającego </t>
  </si>
  <si>
    <t>Regulacja pionowa studni kanalizacjyjnych</t>
  </si>
  <si>
    <t xml:space="preserve">Wykonanie podbudowy  z mieszanki kruszywa niezwiązanego C90/3 
0/31,5 stabilizowanego mechanicznie gr. 10 cm </t>
  </si>
  <si>
    <t xml:space="preserve">Wykonanie podbudowy  z mieszanki kruszywa niezwiązanego C90/3 
0/31,5 stabilizowanego mechanicznie gr. 15 cm </t>
  </si>
  <si>
    <t>Wykonanie warstwy wzmacniającej podłoże z mieszanki kruszywa związanej cementem  C1,5/2,0 (z dowozu)  gr.w warstwy 15 cm</t>
  </si>
  <si>
    <t xml:space="preserve">Ustawienie krawężników z betonu </t>
  </si>
  <si>
    <t>Ustawienie krawężników betonowych zwykłych 15x30 cm na ławie z oporem
 z betonu C12/15 - h=+12 cm</t>
  </si>
  <si>
    <t>Ustawienie krawężników betonowych najazdowych 15x22 cm na ławie z oporem z betonu C12/15 - h=+2 cm</t>
  </si>
  <si>
    <t xml:space="preserve">Ustawienie krawężników betonowych przejściowych 15x30/22 cm na ławie  z betonu C12/15 </t>
  </si>
  <si>
    <t>Ściek z kostki betonowej</t>
  </si>
  <si>
    <t>Ułożenie ścieku z kostki betonowej 2x(10x20x8 cm) na podsypce cem.-piask. 1:4 i ławie z betonu cementowego C12/15</t>
  </si>
  <si>
    <t>Ściółkowanie kamieniem łamanym frakcji 16/32 mm gr. 5 cm</t>
  </si>
  <si>
    <t>Sadzenie traw ozdobnych wraz z przygotowaniem podłoża</t>
  </si>
  <si>
    <t xml:space="preserve">Sadzenie drzew wraz z przygotowaniem podłoża </t>
  </si>
  <si>
    <t>Sadzenie krzewów wraz z przygotowaniem podłoża</t>
  </si>
  <si>
    <t>Nawierzchnie z kostki betonowej</t>
  </si>
  <si>
    <t>Nawierzchnie z płyt betonowych i kostki betonowej</t>
  </si>
  <si>
    <t>Ustawienie oporników betonowych 12x25 cm na ławie z oporem z betonu C12/15 - h=0cm</t>
  </si>
  <si>
    <t>Regulacja wysokościowa i odtworzenie istniejącej nawierzchni chodnika (kostka, płyty) wraz zuzupełnieniem podsypki cem.-piask. 1:4 gr. 3 cm</t>
  </si>
  <si>
    <t>Ścinanie drzew  o Ø 11-15 cm wraz z karczowaniem pni oraz wywiezieniem dłużyc, gałęzi i karpiny</t>
  </si>
  <si>
    <t>Ścinanie drzew  o Ø 16-35 cm wraz z karczowaniem pni oraz wywiezieniem dłużyc, gałęzi i karpiny</t>
  </si>
  <si>
    <t>Wykonanie frezowania nawierzchni asfaltowych na zimno, średnia gr. frezowania 4 cm z odwozem nadmiaru na miejsce wskazane przez Zamawiającego</t>
  </si>
  <si>
    <t>D-05.03.11</t>
  </si>
  <si>
    <t>Frezowanie</t>
  </si>
  <si>
    <t xml:space="preserve">Rozebranie nawierzchni z tryllinki z odwozem na składowisko Wykonawcy i utylizacją  </t>
  </si>
  <si>
    <t>Linie ciągłe</t>
  </si>
  <si>
    <t>Linie przerywane</t>
  </si>
  <si>
    <t>Linie na skrzyżowaniach i przejściach</t>
  </si>
  <si>
    <t>Oznakowanie poziome dróg ( cienkowarstwowe)</t>
  </si>
  <si>
    <t>Ustawienie słupków stalowych fi 70 mm</t>
  </si>
  <si>
    <t xml:space="preserve">Ustawienie tabliczek do znaków drogowych (folia 2 generacji) </t>
  </si>
  <si>
    <t xml:space="preserve">Ustawienie znaków zakazu - znak mały  (folia 2 generacji) </t>
  </si>
  <si>
    <t xml:space="preserve">Ustawienie znaków informacyjnych - znaki małe (folia 2 generacji) </t>
  </si>
  <si>
    <t xml:space="preserve">Ustawienie znaków ostrzegawczych - znak  średni (folia 2 generacji) </t>
  </si>
  <si>
    <t>Przestawienie istniejących znaków</t>
  </si>
  <si>
    <t xml:space="preserve">Ustawienie znaków zakazu - znak średni  (folia 2 generacji) </t>
  </si>
  <si>
    <t xml:space="preserve">Ustawienie znaków informacyjnych - znaki średnie (folia 2 generacji) </t>
  </si>
  <si>
    <t>Barwienie nawierzchni na kolor czerwony (farba chemoitwardzalna)</t>
  </si>
  <si>
    <t>m3</t>
  </si>
  <si>
    <t>Podłoża pod kanały i obiekty z materiałów sypkich grub. 20 cm (grunt rodzimy)</t>
  </si>
  <si>
    <t>Kanały z rur PCW o średnicy 200mm łączone na wcisk</t>
  </si>
  <si>
    <t>Kanały z rur PCW o średnicy 315mm łączone na wcisk</t>
  </si>
  <si>
    <t>Studnie rewizyjne z kręgów betonowych i żelbetowych o średnicy 1000mm z osadnikiem</t>
  </si>
  <si>
    <t>szt</t>
  </si>
  <si>
    <t>Studzienki ściekowe uliczne betonowe o średnicy 450mm z osadnikiem</t>
  </si>
  <si>
    <t>Próba wodna szczelności kanałów rurowych o śr.nominalnej 315mm i 200mm - próba na eksfiltrację</t>
  </si>
  <si>
    <t>odc. -1
prób./200mb</t>
  </si>
  <si>
    <t>Próba wodna szczelności kanałów rurowych o śr.nominalnej 160mm - próba ciśnieniowa (rurociąg tłoczny)</t>
  </si>
  <si>
    <t>Inspekcja telewizyjna rurociągów Dn315</t>
  </si>
  <si>
    <t>D-03.03.01.</t>
  </si>
  <si>
    <t>Studnie rewizyjne z kręgów betonowych i żelbetowych o średnicy 1000mm z kinetą</t>
  </si>
  <si>
    <t>Studnie rewizyjne z PP-B o średnicy 630mm z osadnikiem</t>
  </si>
  <si>
    <t>Studnie rewizyjne z PP-B o średnicy 630mm z kinetą</t>
  </si>
  <si>
    <t>Wiercenia otworów o głębokości do I5cm śr, 315mm techniką diamentową w betonie niezbrojonym-wraz z osadzeniem tuleii śr 315mm (włączenie kolektora do istniejącej studni)</t>
  </si>
  <si>
    <t>Przepięcie istniejącej kanalizacji do projektowanego kolektora</t>
  </si>
  <si>
    <t>Usunięcie kolizji z instniejącymi sieciami ENEA</t>
  </si>
  <si>
    <t>KNNR 9 1005-03</t>
  </si>
  <si>
    <t>KNNR 9 1001-07</t>
  </si>
  <si>
    <t>KNNR 5 0701-02</t>
  </si>
  <si>
    <t>KNNR 5 0706-01</t>
  </si>
  <si>
    <t>KNNR 5 0705-01</t>
  </si>
  <si>
    <t>KNNR 5 0723-02</t>
  </si>
  <si>
    <t>KNNR 5 0707-02</t>
  </si>
  <si>
    <t>KNNR 5 0713-02</t>
  </si>
  <si>
    <t>KNR 5-08 0608-07</t>
  </si>
  <si>
    <t>KNNR 5 0605-08</t>
  </si>
  <si>
    <t>KNNR 5 1001-01</t>
  </si>
  <si>
    <t>KNKRB 5 0605-06</t>
  </si>
  <si>
    <t>KNNR 5 1002-02</t>
  </si>
  <si>
    <t>KNNR 5 1004-02</t>
  </si>
  <si>
    <t>KNNR 5 1003-02</t>
  </si>
  <si>
    <t>KNNR 5 0702-02</t>
  </si>
  <si>
    <t>Demontaż opraw oświetlenia zewnętrznego na trzpieniu słupa lub wysięgniku</t>
  </si>
  <si>
    <t>Demontaż słupów oświetleniowych o masie do 100 kg</t>
  </si>
  <si>
    <t>Układanie bednarki w rowach kablowych - bednarka do 120 mm2</t>
  </si>
  <si>
    <t>Montaż i stawianie słupów oświetleniowych o masie do 100 kg</t>
  </si>
  <si>
    <t>Montaż wysięgników o masie do 30 kg na słupie</t>
  </si>
  <si>
    <t>Montaż opraw oświetlenia zewnętrznego na wysięgniku</t>
  </si>
  <si>
    <t>Montaż przewodów do opraw oświetleniowych - wciąganie w słupy, rury osłonowe i wysięgniki przy wysokości latarń do 7 m</t>
  </si>
  <si>
    <t>Numeracja słupów</t>
  </si>
  <si>
    <t>kpl</t>
  </si>
  <si>
    <t>kpl.przew.</t>
  </si>
  <si>
    <t>ZKNR PKRE 0102-04</t>
  </si>
  <si>
    <t>Budowa oświetlenia ulicznego</t>
  </si>
  <si>
    <t>Nasypanie warstwy piasku na dnie rowu kablowego o szerokości do 0.4 m</t>
  </si>
  <si>
    <t>Ułożenie rur osłonowych z PCW o śr.do 140 mm</t>
  </si>
  <si>
    <t>Przewierty mechaniczne dla rury o śr.do 125 mm pod obiektami</t>
  </si>
  <si>
    <t>Układanie kabli o masie do 1.0 kg/m w rowach kablowych ręcznie - YAKY-4x25mm2</t>
  </si>
  <si>
    <t>Układanie kabli o masie do 1.0 kg/m w rurach, pustakach lub kanałach zamkniętych - YAKY-4x25mm2</t>
  </si>
  <si>
    <t>Zarobienie na sucho kabla energetycznego 4-żyłowego o przekroju żył aluminiowych do 50 mm2 do 1 kV w izolacji i powłoce z tworzyw szt.</t>
  </si>
  <si>
    <t>KNR 5-03II 1401-02 
analogia</t>
  </si>
  <si>
    <t>Układanie na dnie wykopu rur winidurowych dwudzielnych o śr.do 160 mm</t>
  </si>
  <si>
    <t>Zabezpieczenie drzew o średnicy ponad 30 cm na okres wykonywnaia robót</t>
  </si>
  <si>
    <t>- ściek przykrawężnikowy z kostki betonowej 20x10x8 cm o szer. 20 cm
wzdłuż jezdni ul.Rybaki: 150+150+23+81=404,0 m</t>
  </si>
  <si>
    <t>D 05.03.23a</t>
  </si>
  <si>
    <t>D 09.01.02</t>
  </si>
  <si>
    <t>Zabezpieczenie drzew</t>
  </si>
  <si>
    <t>- barwienie farbą chemoutwardzalną w kol.czerwonym:   66,0 m2</t>
  </si>
  <si>
    <t>Nawierzchnia z kostki betonowej typu cegła 10x20x8 cm w kol.czerwonym
na podsypce cem-piask. 1:4 gr. 3 cm</t>
  </si>
  <si>
    <t>Nawierzchnia z kostki betonowej typu cegła 10x20x8 cm w kol.szarym
na podsypce cem-piask. 1:4 gr. 3 cm</t>
  </si>
  <si>
    <t>Nawierzchnia z kostki betonowej typu cegła 10x20x8 cm w kol.niebieskim
na podsypce cem-piask. 1:4 gr. 3 cm</t>
  </si>
  <si>
    <t>Zał. nr 6.2 do SWZ nr BZP.271.1.29.2022
Zał. nr 2 umowy  WIM /… /2022</t>
  </si>
  <si>
    <t>WIM.271.1.29.2022</t>
  </si>
  <si>
    <t>Część I - Rozbudowa ulicy Rybaki w Świonujściu</t>
  </si>
  <si>
    <t>Zakres Gminy</t>
  </si>
  <si>
    <t>Łącznie zakres Gminy</t>
  </si>
  <si>
    <t>CVP 45231300-8</t>
  </si>
  <si>
    <t>Roboty rozbiórkowe ul. Rybaki (nawierzchnie utawardzone przy budowie kanalizacji san.)</t>
  </si>
  <si>
    <t>D-6-6.3</t>
  </si>
  <si>
    <t>Roboty pomiarowe przy trasie dróg w terenie równinnym</t>
  </si>
  <si>
    <t>km</t>
  </si>
  <si>
    <t>Rozebranie nawierzchni asfaltowej i zabezpieczenie destruktu</t>
  </si>
  <si>
    <t>m²</t>
  </si>
  <si>
    <t>Chodnik z płyt betonowych 35x35 cm na podsypce piaskowej z wypetnieniem spoin piaskiem</t>
  </si>
  <si>
    <t>Rozebranie obrzeży dla wjazdów</t>
  </si>
  <si>
    <t>Zebrannie i zabezpieczenie darniny</t>
  </si>
  <si>
    <t>Zmiana organizacji ruchu i kierowanie ruchem</t>
  </si>
  <si>
    <t>Roboty rozbiórkowe ul. Grunwaldzka (nawierzchnie utawardzone przy budowie kanalizacji sanitarnej)</t>
  </si>
  <si>
    <t>Rozebranie fragmentu ścieżki rowerowej - nawierzchnie z kostki betonowej kolorowej grub 8 cm na podsypce cementowo-piaskowej</t>
  </si>
  <si>
    <t>Roboty montazowe ul. Rybaki (kanalizacji sanitarnej)</t>
  </si>
  <si>
    <t>Roboty ziemne koparką podsiębierną 1,20 m³ w gruncie kat 1-2 o normalnej
wilgotności z transportem wywrotką 10 Mg na odległość do 1 km</t>
  </si>
  <si>
    <t>m³</t>
  </si>
  <si>
    <t>Dodatek za 1 km transportu gruntu kat 1-4 wywrotką 10 Mg przy przewozie po
drogach utwardzonych</t>
  </si>
  <si>
    <t>Umocnienie pełne wypraskami wraz z rozbiórką ścian wykopu o szer do 1,0 m
i głęb do 3,0 m w gruncie kat 1-4</t>
  </si>
  <si>
    <t>D-6-6.5</t>
  </si>
  <si>
    <t>Kanał z rur kamionkowych ø 250 w wykopie umocnionym</t>
  </si>
  <si>
    <t>Kanał z rur kamionkowych ø 200 w wykopie umocnionym</t>
  </si>
  <si>
    <t>Studnia rewizyjna głębokości do 3 m z kręgów betonowych ø 1200 w gruncie
kategorii 1/2</t>
  </si>
  <si>
    <t>Studnia rewizyjna wykonana metodą studniarską głębokości 3 m z kręgów
betonowych ø 1000 w gruncie kategorii 1/2</t>
  </si>
  <si>
    <t>Studnia rewizyjna wykonana metodą studiarską głębokości 3 m z kręgów
betonowych ø 1500 w gruncie kategorii 1/2</t>
  </si>
  <si>
    <t>Studzienka kanalizacyjna ø 425 ze stożkiem i pokrywą żeliwną</t>
  </si>
  <si>
    <t>Odwodnienie wykopu</t>
  </si>
  <si>
    <t>Tymczasowe pompownie ścieków sanitranych podczas prac montazowych</t>
  </si>
  <si>
    <t>Przygotowanie piasku do zasybki i obsybki wokół rur
kamionkowych (przesypanie przez sito)</t>
  </si>
  <si>
    <t>Zasypanie wykopu spycharką 75 KM z zagęszczeniem spycharką 75 KM
warstwami grub 30 cm w gruncie kat 1-2</t>
  </si>
  <si>
    <t>Zasypanie wykopu pionowego szer 0,8-2,5 m o głęb do 1,5 m z zagęszczeniem
w gruncie kat 1-2</t>
  </si>
  <si>
    <t>Próba szczelności kanałów z rur kamionkowych ø 250 (dł 50 m)</t>
  </si>
  <si>
    <t>Wykonanie inspekcji telewizyjnej kanału</t>
  </si>
  <si>
    <t>Roboty montazowe ul. Grunwaldzka (kanalizacji sanitarnej)</t>
  </si>
  <si>
    <t>Roboty ziemne koparką podsiębierną 1,20 m3 w gruncie kat 1-2 o normalnej wilgotności z transportem wywrotką 10 Mg na odległość do 1 km</t>
  </si>
  <si>
    <t>Dodatek za 1 km transportu gruntu kat 1-4 wywrotką 10 Mg przy przewozie po drogach utwardzonych</t>
  </si>
  <si>
    <t>Umocnienie pełne wypraskami wraz z rozbiórką ścian wykopu o szer do 1,0 m i głęb do 3,0 m w gruncie kat 1-4</t>
  </si>
  <si>
    <t>Kanał z rur kamionkowych fi 250 w wykopie umocnionym</t>
  </si>
  <si>
    <t>Kanał z rur kamionkowych fi 200 w wykopie umocnionym</t>
  </si>
  <si>
    <t>Studnia rewizyjna wykonana metodą studiarską głębokości 3 m z kręgów betonowych fi 1500 w gruncie kategorii 1/2</t>
  </si>
  <si>
    <t xml:space="preserve"> Tymczasowe pompownie ścieków sanitranych podczas prac montazowych</t>
  </si>
  <si>
    <t>Przygotowanie piasku do zasybki i obsybki wokół rur kamionkowych (przesypanie przez sito)</t>
  </si>
  <si>
    <t>Zasypanie wykopu spycharką 75 KM z zagęszczeniem spycharką 75 KM warstwami grub 30 cm w gruncie kat 1-2</t>
  </si>
  <si>
    <t>Zasypanie wykopu pionowego szer 0,8-2,5 m o głęb do 1,5 m z zag. w gruncie kat 1-2</t>
  </si>
  <si>
    <t xml:space="preserve"> Próba szczelności kanałów z rur kamionkowych fi 250 (dł 50 m)</t>
  </si>
  <si>
    <t xml:space="preserve"> Wykonanie inspekcji telewizyjnej kanału</t>
  </si>
  <si>
    <t>Roboty rozbiórkowe ul. Rybaki(likwidacja istniejącej sieci kanalizacji sanitarnej)</t>
  </si>
  <si>
    <t>Likwidacja kanału ø 250 w wykopie umocnionym</t>
  </si>
  <si>
    <t>Likwidacja kanału ø 200 w wykopie umocnionym</t>
  </si>
  <si>
    <t>Likwidacja studni rewizyjnej głębokości do 3 m z kręgów
betonowych ø 1200 w gruncie kategorii 1/2</t>
  </si>
  <si>
    <t>Utylizacja i wywóz destruktu</t>
  </si>
  <si>
    <t>Roboty rozbiórkowe ul. Grunwaldzka(likwidacja istniejącej sieci kanalizacji sanitarnej)</t>
  </si>
  <si>
    <t>Likwidacja kanału fi 250 w wykopie umocnionym</t>
  </si>
  <si>
    <t>Likwidacja studni rewizyjnej głębokości do 3 m z kręgów betonowych fi 1200 w gruncie kategorii 1/2</t>
  </si>
  <si>
    <t xml:space="preserve">CPV 45231300-8 </t>
  </si>
  <si>
    <t>Roboty odtworzeniowe w pasie drogowym ul. Rybaki (sieć kanalizacji sanitarnej)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</si>
  <si>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</si>
  <si>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</si>
  <si>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</si>
  <si>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 samochód 5 Mg</t>
  </si>
  <si>
    <t>Nawierzchnia asfaltowa warstwa ścieralna standard 1 grub 3 cm samochód Mg</t>
  </si>
  <si>
    <t>Wjazd do bram z płyt betonowych kwadratowych grub 15 cm z wypełnieniem
spoin zaprawą cementową</t>
  </si>
  <si>
    <t>Warstwa dolna podbudowy z kruszywa łamanego stabilizowanego
mechanicznie 31,5/63mm grub 24cm pod wjazdy</t>
  </si>
  <si>
    <t>Ułożenie obrzeży dla wjazdów do posesji</t>
  </si>
  <si>
    <t>Roboty odtworzeniowe w pasie drogowym ul. Grunwaldzkiej (sieć kanalizacji sanit.)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</si>
  <si>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</si>
  <si>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</si>
  <si>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Nawierzchnia asfaltowa warstwa ścieralna standard 1 grub 3 cm samochód 5 Mg</t>
  </si>
  <si>
    <t>Warstwa dolna podbudowy z kruszywa łamanego stabilizowanego mechanicznie 31,5/63mm grub 24cm pod wjazdy</t>
  </si>
  <si>
    <t>Ułożenie fragmentu ścieżki rowerowej - nawierzchnie z kostki betonowej kolorowej grub 8 cm na podsypce cementowo-piaskowej</t>
  </si>
  <si>
    <t>Roboty odtworzeniowe poza pasem drogowym (sieć kanalizacji sanitarnej)</t>
  </si>
  <si>
    <t>Wjazdy do bram z kostki betonowej na podsypce cementowo-piaskowej 5 cm</t>
  </si>
  <si>
    <t>Roboty towarzyszące (sieć kanalizacji sanitarnej)</t>
  </si>
  <si>
    <t>Obsługa geodezyjna</t>
  </si>
  <si>
    <t>Wykonanie dokumentacji powykonawczej</t>
  </si>
  <si>
    <t>Wykonanie badań geologicznych zagęszczenia gruntu</t>
  </si>
  <si>
    <t>Sieć wodociągowa</t>
  </si>
  <si>
    <t>CPV 45231300-8</t>
  </si>
  <si>
    <t>Roboty montazowe ul.Rybaki (wodociag)</t>
  </si>
  <si>
    <t>Rurociąg żeliwny ciśnieniowy w wykopie umocnionym ø 100</t>
  </si>
  <si>
    <t>Rurociag żeliwny ciśnieniowy w wykopie umocnionym ø 80</t>
  </si>
  <si>
    <t>Rurociąg żeliwny ciśnieniowy w wykopie umocnionym ø 150</t>
  </si>
  <si>
    <t>Rurociąg żeliwny ciśnieniowy w wykopie skarpowym ø 200</t>
  </si>
  <si>
    <t>Rury ciśnieniowe z PE w wykopie umocnionym ø 110</t>
  </si>
  <si>
    <t>Rury ciśnieniowe z PE w wykopie umocnionym ø 63</t>
  </si>
  <si>
    <t>Rury ciśnieniowe z PE w wykopie umocnionym ø 50</t>
  </si>
  <si>
    <t>Zasuwa żeliwna owalna kołnierzowa z obudową i nasuwką ø 100</t>
  </si>
  <si>
    <t>Zasuwa żeliwna owalna kołnierzowa z obudową i nasuwką ø 150</t>
  </si>
  <si>
    <t>Zasuwa żeliwna owalna kołnierzowa z obudową i nasuwką ø 200</t>
  </si>
  <si>
    <t>Zasuwa żeliwna owalna kołnierzowa z obudową i nasuwką ø 80</t>
  </si>
  <si>
    <t>Zasuwa żeliwna owalna kołnierzowa z obudową i nasuwką ø 50</t>
  </si>
  <si>
    <t>D-6-6.4</t>
  </si>
  <si>
    <t>Hydrant pożarowy nadziemny ø 80</t>
  </si>
  <si>
    <t>Montaż trójnika żeliwnego ciśnieniowego kołnierzowego w wykopie umocnionym ø 200</t>
  </si>
  <si>
    <t>Montaż trójnika żeliwnego ciśnieniowego kołnierzowego w wykopie umocnionym ø 150</t>
  </si>
  <si>
    <t>Kształtki żeliwne ciśnieniowe kołnierzowe w wykopie umocnionym
ø 100 - siodło NWZ 100/65</t>
  </si>
  <si>
    <t>Przygotowanie piasku do zasybki i obsybki wokół rur żeliwnych (przesypanie przez sito)</t>
  </si>
  <si>
    <t>Wymiana przyłącza wewnatrz budynku wraz z robotami naprawczymi wewnatrzpomieszczenia wodmierzowego</t>
  </si>
  <si>
    <t>Próba wodna szczelności sieci wodociągowych (200 m) z rur żeliwnych do ø
100</t>
  </si>
  <si>
    <t>Wykonanie dezynfekcji sieci wodociagowej z pobraniem i wykonaniem badań laboratoryjnych</t>
  </si>
  <si>
    <t>Roboty montazowe ul. Grunwaldzka (wodociag)</t>
  </si>
  <si>
    <t>Dodatek za 1 km transportu gruntu kat 1-4 wywrotką 10 Mg przy przewozie po drogach utw.</t>
  </si>
  <si>
    <t>Rurociąg żeliwny ciśnieniowy w wykopie umocnionym fi 150</t>
  </si>
  <si>
    <t>Zasuwa żeliwna owalna kołnierzowa z obudową i nasuwką fi 150</t>
  </si>
  <si>
    <t>Montaż trójnika żeliwnego ciśnieniowego kołnierzowego w wykopie umocnionym fi 150</t>
  </si>
  <si>
    <t>Roboty rozbiórkowe ul.Rybaki (likwidacja istniejącego wodociagu)</t>
  </si>
  <si>
    <t>Likwidacja wodociagu ciśnieniowy w wykopie umocnionym ø 150</t>
  </si>
  <si>
    <t>Likwidacja zasuwy ø 150</t>
  </si>
  <si>
    <t>Likwidacja zasuwyø 80</t>
  </si>
  <si>
    <t>Likwidacja hydrant pożarowy ø 80</t>
  </si>
  <si>
    <t>Roboty rozbiórkowe ul.Grunwaldzka (likwidacja istniejącego wodociagu)</t>
  </si>
  <si>
    <t>Roboty odtworzeniowe w zakresie pasa drogowego ul. Grunwaldzka(sieć wod.)</t>
  </si>
  <si>
    <t>Odbudowa ścieżki rowerowej</t>
  </si>
  <si>
    <t>Roboty odtworzeniowe poza pasem drogowym (sieć wodociągowa)</t>
  </si>
  <si>
    <t>Roboty towarzyszące (sieć wodociągowa)</t>
  </si>
  <si>
    <t>Kanalizacja Sanitarna</t>
  </si>
  <si>
    <t>Zakres ZWIK</t>
  </si>
  <si>
    <t>Łącznie całość</t>
  </si>
  <si>
    <r>
      <t>m</t>
    </r>
    <r>
      <rPr>
        <vertAlign val="superscript"/>
        <sz val="8"/>
        <rFont val="Calibri"/>
        <family val="2"/>
      </rPr>
      <t>2</t>
    </r>
  </si>
  <si>
    <t>Łącznie zakres ZWIK</t>
  </si>
  <si>
    <t>Chodniki z płyt betonowych 60x60x8 cm ( materiał Zamawiajaćego)  na podsypce cem-piask. 1:4 gr. 3 cm( materiał Wykonawcy)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</si>
  <si>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„Przebudowa dróg gminnych w Świnoujściu : Część I : Rozbudowa ul. Rybaki, Część II: Przebudowa ul. Wyspiańskiego”</t>
    </r>
  </si>
  <si>
    <t xml:space="preserve">Roboty ziemne </t>
  </si>
  <si>
    <t>Ażurowe umocenienie ścian wykopów wraz z rozbiórką palami szalunkowymi stalowymi (wypraskami) w gruntach suchych ; wyk.o szer.do 1 m i głęb.do 3.0 m;</t>
  </si>
  <si>
    <t>Odwodnienie wykopów na czas robót</t>
  </si>
  <si>
    <t>Zasypanie wykopów fund.podłużnych,punktowych, rowów, wykopów obiektowych spycharkami z zagęszcz.mechanicznym ubijakami (gr.warstwy w stanie luźnym 20 cm) 50cm</t>
  </si>
  <si>
    <t>Zasypanie wykopów .fund.podłużnych,punktowych, rowów, wykopów obiektowych spycharkami z zagęszcz.mechanicznym ubijakami (gr.warstwy w stanie luźnym 25 cm)</t>
  </si>
  <si>
    <t>Korytowanie do gł. 47 cm (z wywozem gruntu i utylizacją), profilowanie i zagęszczanie podłoża  wykonywane mechanicznie , - jezdnia</t>
  </si>
  <si>
    <t xml:space="preserve">Korytowanie do gł. 36 cm (z wywozem gruntu i utylizacją), profilowanie i zagęszczanie podłoża  wykonywane mechanicznie , </t>
  </si>
  <si>
    <t xml:space="preserve">Korytowanie do gł. 21 cm (z wywozem gruntu i utylizacją), profilowanie i zagęszczanie podłoża  wykonywane mechanicznie , </t>
  </si>
  <si>
    <t xml:space="preserve">Profilowanie i zagęszczanie podłoża  wykonywane mechanicznie , </t>
  </si>
  <si>
    <t xml:space="preserve">Mechaniczne pogrążanie uziomów pionowych prętowych </t>
  </si>
  <si>
    <t xml:space="preserve">Zasypywanie rowów dla kabli wykonanych ręcznie </t>
  </si>
  <si>
    <t xml:space="preserve">Kopanie rowów dla kabli w sposób ręczny </t>
  </si>
  <si>
    <t>Zasuwa żeliwna owalna kołnierzowa z obudową i nasuwką ø 40</t>
  </si>
  <si>
    <t xml:space="preserve">Istniejące chodniki do odtworzenia po robotach związanych z oświetleniem drogowym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</si>
</sst>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trike/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5" fillId="0" borderId="10" xfId="0" applyFont="1" applyFill="1" applyBorder="1" applyAlignment="1" quotePrefix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vertical="center" wrapText="1"/>
    </xf>
    <xf numFmtId="0" fontId="28" fillId="0" borderId="26" xfId="0" applyFont="1" applyBorder="1" applyAlignment="1">
      <alignment/>
    </xf>
    <xf numFmtId="0" fontId="56" fillId="0" borderId="0" xfId="0" applyFont="1" applyFill="1" applyAlignment="1">
      <alignment horizontal="center"/>
    </xf>
    <xf numFmtId="4" fontId="29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9" fillId="0" borderId="2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" fontId="27" fillId="0" borderId="29" xfId="0" applyNumberFormat="1" applyFont="1" applyFill="1" applyBorder="1" applyAlignment="1">
      <alignment horizontal="center" vertical="center"/>
    </xf>
    <xf numFmtId="4" fontId="29" fillId="0" borderId="30" xfId="0" applyNumberFormat="1" applyFont="1" applyFill="1" applyBorder="1" applyAlignment="1">
      <alignment horizontal="center" vertical="center"/>
    </xf>
    <xf numFmtId="4" fontId="29" fillId="0" borderId="31" xfId="0" applyNumberFormat="1" applyFont="1" applyFill="1" applyBorder="1" applyAlignment="1">
      <alignment horizontal="center" vertical="center"/>
    </xf>
    <xf numFmtId="4" fontId="27" fillId="0" borderId="32" xfId="0" applyNumberFormat="1" applyFont="1" applyFill="1" applyBorder="1" applyAlignment="1">
      <alignment horizontal="center" vertical="center"/>
    </xf>
    <xf numFmtId="4" fontId="27" fillId="0" borderId="3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34" xfId="0" applyFont="1" applyFill="1" applyBorder="1" applyAlignment="1">
      <alignment horizontal="center" vertical="center" wrapText="1"/>
    </xf>
    <xf numFmtId="0" fontId="57" fillId="9" borderId="22" xfId="0" applyFont="1" applyFill="1" applyBorder="1" applyAlignment="1">
      <alignment horizontal="right" vertical="center"/>
    </xf>
    <xf numFmtId="0" fontId="57" fillId="9" borderId="22" xfId="0" applyFont="1" applyFill="1" applyBorder="1" applyAlignment="1">
      <alignment/>
    </xf>
    <xf numFmtId="0" fontId="58" fillId="9" borderId="22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right" vertical="center"/>
    </xf>
    <xf numFmtId="0" fontId="57" fillId="9" borderId="10" xfId="0" applyFont="1" applyFill="1" applyBorder="1" applyAlignment="1">
      <alignment/>
    </xf>
    <xf numFmtId="0" fontId="58" fillId="9" borderId="10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76" fontId="25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58" fillId="0" borderId="10" xfId="0" applyFont="1" applyBorder="1" applyAlignment="1">
      <alignment wrapText="1"/>
    </xf>
    <xf numFmtId="176" fontId="58" fillId="0" borderId="10" xfId="0" applyNumberFormat="1" applyFont="1" applyBorder="1" applyAlignment="1">
      <alignment/>
    </xf>
    <xf numFmtId="0" fontId="57" fillId="9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76" fontId="25" fillId="9" borderId="10" xfId="0" applyNumberFormat="1" applyFont="1" applyFill="1" applyBorder="1" applyAlignment="1">
      <alignment vertical="top"/>
    </xf>
    <xf numFmtId="176" fontId="25" fillId="0" borderId="10" xfId="0" applyNumberFormat="1" applyFont="1" applyBorder="1" applyAlignment="1">
      <alignment horizontal="right"/>
    </xf>
    <xf numFmtId="0" fontId="25" fillId="9" borderId="10" xfId="0" applyFont="1" applyFill="1" applyBorder="1" applyAlignment="1">
      <alignment horizontal="center" vertical="center" wrapText="1"/>
    </xf>
    <xf numFmtId="0" fontId="58" fillId="14" borderId="10" xfId="0" applyFont="1" applyFill="1" applyBorder="1" applyAlignment="1">
      <alignment/>
    </xf>
    <xf numFmtId="0" fontId="57" fillId="14" borderId="10" xfId="0" applyFont="1" applyFill="1" applyBorder="1" applyAlignment="1">
      <alignment/>
    </xf>
    <xf numFmtId="0" fontId="57" fillId="2" borderId="10" xfId="0" applyFont="1" applyFill="1" applyBorder="1" applyAlignment="1">
      <alignment horizontal="right" vertical="center"/>
    </xf>
    <xf numFmtId="0" fontId="57" fillId="2" borderId="10" xfId="0" applyFont="1" applyFill="1" applyBorder="1" applyAlignment="1">
      <alignment/>
    </xf>
    <xf numFmtId="0" fontId="58" fillId="2" borderId="10" xfId="0" applyFont="1" applyFill="1" applyBorder="1" applyAlignment="1">
      <alignment/>
    </xf>
    <xf numFmtId="0" fontId="57" fillId="2" borderId="10" xfId="0" applyFont="1" applyFill="1" applyBorder="1" applyAlignment="1">
      <alignment wrapText="1"/>
    </xf>
    <xf numFmtId="0" fontId="59" fillId="2" borderId="10" xfId="0" applyFont="1" applyFill="1" applyBorder="1" applyAlignment="1">
      <alignment/>
    </xf>
    <xf numFmtId="176" fontId="59" fillId="2" borderId="10" xfId="0" applyNumberFormat="1" applyFont="1" applyFill="1" applyBorder="1" applyAlignment="1">
      <alignment vertical="top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60" fillId="0" borderId="0" xfId="0" applyFont="1" applyAlignment="1">
      <alignment horizontal="left" vertical="center" wrapText="1"/>
    </xf>
    <xf numFmtId="1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right"/>
    </xf>
    <xf numFmtId="0" fontId="28" fillId="0" borderId="38" xfId="0" applyFont="1" applyFill="1" applyBorder="1" applyAlignment="1">
      <alignment/>
    </xf>
    <xf numFmtId="0" fontId="28" fillId="0" borderId="39" xfId="0" applyFont="1" applyFill="1" applyBorder="1" applyAlignment="1">
      <alignment horizontal="right"/>
    </xf>
    <xf numFmtId="0" fontId="28" fillId="0" borderId="40" xfId="0" applyFont="1" applyFill="1" applyBorder="1" applyAlignment="1">
      <alignment/>
    </xf>
    <xf numFmtId="0" fontId="28" fillId="0" borderId="41" xfId="0" applyFont="1" applyFill="1" applyBorder="1" applyAlignment="1">
      <alignment horizontal="right"/>
    </xf>
    <xf numFmtId="0" fontId="28" fillId="0" borderId="42" xfId="0" applyFont="1" applyFill="1" applyBorder="1" applyAlignment="1">
      <alignment/>
    </xf>
    <xf numFmtId="0" fontId="34" fillId="0" borderId="43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right"/>
    </xf>
    <xf numFmtId="0" fontId="28" fillId="0" borderId="46" xfId="0" applyFont="1" applyFill="1" applyBorder="1" applyAlignment="1">
      <alignment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 horizontal="left" vertical="center"/>
    </xf>
    <xf numFmtId="175" fontId="2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175" fontId="61" fillId="0" borderId="0" xfId="0" applyNumberFormat="1" applyFont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right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right"/>
    </xf>
    <xf numFmtId="0" fontId="28" fillId="0" borderId="59" xfId="0" applyFont="1" applyFill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view="pageBreakPreview" zoomScale="145" zoomScaleNormal="140" zoomScaleSheetLayoutView="145" zoomScalePageLayoutView="85" workbookViewId="0" topLeftCell="A301">
      <selection activeCell="B3" sqref="B3:H3"/>
    </sheetView>
  </sheetViews>
  <sheetFormatPr defaultColWidth="9.00390625" defaultRowHeight="12.75"/>
  <cols>
    <col min="1" max="1" width="2.875" style="33" customWidth="1"/>
    <col min="2" max="2" width="3.875" style="33" customWidth="1"/>
    <col min="3" max="3" width="13.125" style="33" customWidth="1"/>
    <col min="4" max="4" width="55.75390625" style="33" customWidth="1"/>
    <col min="5" max="5" width="7.875" style="33" customWidth="1"/>
    <col min="6" max="6" width="8.75390625" style="33" customWidth="1"/>
    <col min="7" max="7" width="9.375" style="33" customWidth="1"/>
    <col min="8" max="8" width="13.125" style="33" customWidth="1"/>
    <col min="9" max="16384" width="9.125" style="33" customWidth="1"/>
  </cols>
  <sheetData>
    <row r="1" spans="2:8" ht="12.75">
      <c r="B1" s="111" t="s">
        <v>199</v>
      </c>
      <c r="C1" s="111"/>
      <c r="D1" s="93"/>
      <c r="E1" s="112" t="s">
        <v>198</v>
      </c>
      <c r="F1" s="112"/>
      <c r="G1" s="112"/>
      <c r="H1" s="112"/>
    </row>
    <row r="2" spans="2:8" ht="12.75">
      <c r="B2" s="94"/>
      <c r="C2" s="95"/>
      <c r="D2" s="93"/>
      <c r="E2" s="112"/>
      <c r="F2" s="112"/>
      <c r="G2" s="112"/>
      <c r="H2" s="112"/>
    </row>
    <row r="3" spans="2:8" ht="46.5" customHeight="1">
      <c r="B3" s="113" t="s">
        <v>323</v>
      </c>
      <c r="C3" s="114"/>
      <c r="D3" s="114"/>
      <c r="E3" s="114"/>
      <c r="F3" s="115"/>
      <c r="G3" s="116"/>
      <c r="H3" s="116"/>
    </row>
    <row r="4" ht="13.5" thickBot="1"/>
    <row r="5" spans="1:8" ht="27.75" customHeight="1">
      <c r="A5" s="34"/>
      <c r="B5" s="108" t="s">
        <v>200</v>
      </c>
      <c r="C5" s="109"/>
      <c r="D5" s="109"/>
      <c r="E5" s="109"/>
      <c r="F5" s="109"/>
      <c r="G5" s="109"/>
      <c r="H5" s="110"/>
    </row>
    <row r="6" spans="1:8" ht="22.5" customHeight="1" thickBot="1">
      <c r="A6" s="35"/>
      <c r="B6" s="121"/>
      <c r="C6" s="122"/>
      <c r="D6" s="122"/>
      <c r="E6" s="122"/>
      <c r="F6" s="122"/>
      <c r="G6" s="122"/>
      <c r="H6" s="123"/>
    </row>
    <row r="7" spans="1:8" ht="39" customHeight="1" thickBot="1">
      <c r="A7" s="35"/>
      <c r="B7" s="23" t="s">
        <v>0</v>
      </c>
      <c r="C7" s="25" t="s">
        <v>1</v>
      </c>
      <c r="D7" s="25" t="s">
        <v>2</v>
      </c>
      <c r="E7" s="124" t="s">
        <v>52</v>
      </c>
      <c r="F7" s="124"/>
      <c r="G7" s="25" t="s">
        <v>26</v>
      </c>
      <c r="H7" s="24" t="s">
        <v>27</v>
      </c>
    </row>
    <row r="8" spans="1:8" ht="15.75" customHeight="1">
      <c r="A8" s="35"/>
      <c r="B8" s="108" t="s">
        <v>201</v>
      </c>
      <c r="C8" s="109"/>
      <c r="D8" s="109"/>
      <c r="E8" s="109"/>
      <c r="F8" s="109"/>
      <c r="G8" s="109"/>
      <c r="H8" s="110"/>
    </row>
    <row r="9" spans="1:8" ht="15" customHeight="1">
      <c r="A9" s="35"/>
      <c r="B9" s="26" t="s">
        <v>3</v>
      </c>
      <c r="C9" s="27" t="s">
        <v>4</v>
      </c>
      <c r="D9" s="28" t="s">
        <v>40</v>
      </c>
      <c r="E9" s="27" t="s">
        <v>5</v>
      </c>
      <c r="F9" s="27" t="s">
        <v>5</v>
      </c>
      <c r="G9" s="27" t="s">
        <v>5</v>
      </c>
      <c r="H9" s="29" t="s">
        <v>5</v>
      </c>
    </row>
    <row r="10" spans="1:8" ht="15" customHeight="1">
      <c r="A10" s="35"/>
      <c r="B10" s="6" t="s">
        <v>3</v>
      </c>
      <c r="C10" s="7" t="s">
        <v>6</v>
      </c>
      <c r="D10" s="8" t="s">
        <v>85</v>
      </c>
      <c r="E10" s="2" t="s">
        <v>5</v>
      </c>
      <c r="F10" s="3" t="s">
        <v>5</v>
      </c>
      <c r="G10" s="3" t="s">
        <v>5</v>
      </c>
      <c r="H10" s="4" t="s">
        <v>5</v>
      </c>
    </row>
    <row r="11" spans="1:8" ht="17.25" customHeight="1">
      <c r="A11" s="35"/>
      <c r="B11" s="5">
        <v>1</v>
      </c>
      <c r="C11" s="2"/>
      <c r="D11" s="16" t="s">
        <v>71</v>
      </c>
      <c r="E11" s="2" t="s">
        <v>50</v>
      </c>
      <c r="F11" s="3">
        <v>1</v>
      </c>
      <c r="G11" s="3"/>
      <c r="H11" s="4"/>
    </row>
    <row r="12" spans="1:8" ht="17.25" customHeight="1">
      <c r="A12" s="35"/>
      <c r="B12" s="5">
        <v>2</v>
      </c>
      <c r="C12" s="2"/>
      <c r="D12" s="16" t="s">
        <v>60</v>
      </c>
      <c r="E12" s="2" t="s">
        <v>7</v>
      </c>
      <c r="F12" s="3">
        <v>1</v>
      </c>
      <c r="G12" s="3"/>
      <c r="H12" s="4"/>
    </row>
    <row r="13" spans="1:8" ht="25.5" customHeight="1">
      <c r="A13" s="35"/>
      <c r="B13" s="5">
        <v>3</v>
      </c>
      <c r="C13" s="2"/>
      <c r="D13" s="16" t="s">
        <v>83</v>
      </c>
      <c r="E13" s="2" t="s">
        <v>7</v>
      </c>
      <c r="F13" s="3">
        <v>8</v>
      </c>
      <c r="G13" s="3"/>
      <c r="H13" s="4"/>
    </row>
    <row r="14" spans="1:8" ht="17.25" customHeight="1">
      <c r="A14" s="35"/>
      <c r="B14" s="6" t="s">
        <v>3</v>
      </c>
      <c r="C14" s="7" t="s">
        <v>48</v>
      </c>
      <c r="D14" s="8" t="s">
        <v>49</v>
      </c>
      <c r="E14" s="9" t="s">
        <v>5</v>
      </c>
      <c r="F14" s="3" t="s">
        <v>5</v>
      </c>
      <c r="G14" s="3" t="s">
        <v>5</v>
      </c>
      <c r="H14" s="4" t="s">
        <v>5</v>
      </c>
    </row>
    <row r="15" spans="1:8" ht="21.75" customHeight="1">
      <c r="A15" s="35"/>
      <c r="B15" s="5">
        <v>4</v>
      </c>
      <c r="C15" s="2"/>
      <c r="D15" s="1" t="s">
        <v>59</v>
      </c>
      <c r="E15" s="2" t="s">
        <v>7</v>
      </c>
      <c r="F15" s="3">
        <v>3</v>
      </c>
      <c r="G15" s="3"/>
      <c r="H15" s="4"/>
    </row>
    <row r="16" spans="1:8" ht="23.25" customHeight="1">
      <c r="A16" s="35"/>
      <c r="B16" s="5">
        <v>5</v>
      </c>
      <c r="C16" s="2"/>
      <c r="D16" s="1" t="s">
        <v>116</v>
      </c>
      <c r="E16" s="2" t="s">
        <v>7</v>
      </c>
      <c r="F16" s="3">
        <v>1</v>
      </c>
      <c r="G16" s="3"/>
      <c r="H16" s="4"/>
    </row>
    <row r="17" spans="1:8" ht="26.25" customHeight="1">
      <c r="A17" s="35"/>
      <c r="B17" s="5">
        <v>6</v>
      </c>
      <c r="C17" s="2"/>
      <c r="D17" s="1" t="s">
        <v>117</v>
      </c>
      <c r="E17" s="2" t="s">
        <v>7</v>
      </c>
      <c r="F17" s="3">
        <v>1</v>
      </c>
      <c r="G17" s="3"/>
      <c r="H17" s="4"/>
    </row>
    <row r="18" spans="1:8" ht="29.25" customHeight="1">
      <c r="A18" s="35"/>
      <c r="B18" s="5">
        <v>7</v>
      </c>
      <c r="C18" s="2"/>
      <c r="D18" s="1" t="s">
        <v>61</v>
      </c>
      <c r="E18" s="2" t="s">
        <v>58</v>
      </c>
      <c r="F18" s="3">
        <v>62</v>
      </c>
      <c r="G18" s="3"/>
      <c r="H18" s="4"/>
    </row>
    <row r="19" spans="1:8" ht="16.5" customHeight="1">
      <c r="A19" s="35"/>
      <c r="B19" s="6" t="s">
        <v>3</v>
      </c>
      <c r="C19" s="7" t="s">
        <v>8</v>
      </c>
      <c r="D19" s="8" t="s">
        <v>46</v>
      </c>
      <c r="E19" s="9" t="s">
        <v>5</v>
      </c>
      <c r="F19" s="3" t="s">
        <v>5</v>
      </c>
      <c r="G19" s="3" t="s">
        <v>5</v>
      </c>
      <c r="H19" s="4" t="s">
        <v>5</v>
      </c>
    </row>
    <row r="20" spans="1:8" ht="22.5">
      <c r="A20" s="35"/>
      <c r="B20" s="5">
        <v>8</v>
      </c>
      <c r="C20" s="2"/>
      <c r="D20" s="16" t="s">
        <v>89</v>
      </c>
      <c r="E20" s="2" t="s">
        <v>320</v>
      </c>
      <c r="F20" s="3">
        <v>465</v>
      </c>
      <c r="G20" s="3"/>
      <c r="H20" s="4"/>
    </row>
    <row r="21" spans="1:8" ht="29.25" customHeight="1">
      <c r="A21" s="35"/>
      <c r="B21" s="5">
        <v>9</v>
      </c>
      <c r="C21" s="2"/>
      <c r="D21" s="16" t="s">
        <v>90</v>
      </c>
      <c r="E21" s="2" t="s">
        <v>320</v>
      </c>
      <c r="F21" s="3">
        <v>456.5</v>
      </c>
      <c r="G21" s="3"/>
      <c r="H21" s="4"/>
    </row>
    <row r="22" spans="1:8" ht="30" customHeight="1">
      <c r="A22" s="35"/>
      <c r="B22" s="5">
        <v>10</v>
      </c>
      <c r="C22" s="2"/>
      <c r="D22" s="16" t="s">
        <v>91</v>
      </c>
      <c r="E22" s="2" t="s">
        <v>320</v>
      </c>
      <c r="F22" s="3">
        <v>1065.5</v>
      </c>
      <c r="G22" s="3"/>
      <c r="H22" s="4"/>
    </row>
    <row r="23" spans="1:8" ht="26.25" customHeight="1">
      <c r="A23" s="35"/>
      <c r="B23" s="5">
        <v>11</v>
      </c>
      <c r="C23" s="2"/>
      <c r="D23" s="16" t="s">
        <v>96</v>
      </c>
      <c r="E23" s="2" t="s">
        <v>320</v>
      </c>
      <c r="F23" s="3">
        <v>10.5</v>
      </c>
      <c r="G23" s="3"/>
      <c r="H23" s="4"/>
    </row>
    <row r="24" spans="1:8" ht="28.5" customHeight="1">
      <c r="A24" s="35"/>
      <c r="B24" s="5">
        <v>12</v>
      </c>
      <c r="C24" s="2"/>
      <c r="D24" s="16" t="s">
        <v>95</v>
      </c>
      <c r="E24" s="2" t="s">
        <v>320</v>
      </c>
      <c r="F24" s="3">
        <v>35</v>
      </c>
      <c r="G24" s="3"/>
      <c r="H24" s="4"/>
    </row>
    <row r="25" spans="1:8" ht="26.25" customHeight="1">
      <c r="A25" s="35"/>
      <c r="B25" s="5">
        <v>13</v>
      </c>
      <c r="C25" s="2"/>
      <c r="D25" s="16" t="s">
        <v>94</v>
      </c>
      <c r="E25" s="2" t="s">
        <v>320</v>
      </c>
      <c r="F25" s="3">
        <v>1065.5</v>
      </c>
      <c r="G25" s="3"/>
      <c r="H25" s="4"/>
    </row>
    <row r="26" spans="1:8" ht="30" customHeight="1">
      <c r="A26" s="35"/>
      <c r="B26" s="5">
        <v>14</v>
      </c>
      <c r="C26" s="2"/>
      <c r="D26" s="16" t="s">
        <v>97</v>
      </c>
      <c r="E26" s="2" t="s">
        <v>320</v>
      </c>
      <c r="F26" s="3">
        <v>430</v>
      </c>
      <c r="G26" s="3"/>
      <c r="H26" s="4"/>
    </row>
    <row r="27" spans="1:8" ht="24.75" customHeight="1">
      <c r="A27" s="35"/>
      <c r="B27" s="5">
        <v>15</v>
      </c>
      <c r="C27" s="2"/>
      <c r="D27" s="16" t="s">
        <v>121</v>
      </c>
      <c r="E27" s="2" t="s">
        <v>320</v>
      </c>
      <c r="F27" s="3">
        <v>414</v>
      </c>
      <c r="G27" s="3"/>
      <c r="H27" s="4"/>
    </row>
    <row r="28" spans="1:8" ht="27.75" customHeight="1">
      <c r="A28" s="35"/>
      <c r="B28" s="5">
        <v>16</v>
      </c>
      <c r="C28" s="2"/>
      <c r="D28" s="16" t="s">
        <v>92</v>
      </c>
      <c r="E28" s="2" t="s">
        <v>320</v>
      </c>
      <c r="F28" s="3">
        <v>196.5</v>
      </c>
      <c r="G28" s="3"/>
      <c r="H28" s="4"/>
    </row>
    <row r="29" spans="1:8" ht="29.25" customHeight="1">
      <c r="A29" s="35"/>
      <c r="B29" s="5">
        <v>17</v>
      </c>
      <c r="C29" s="2"/>
      <c r="D29" s="16" t="s">
        <v>93</v>
      </c>
      <c r="E29" s="2" t="s">
        <v>320</v>
      </c>
      <c r="F29" s="3">
        <v>705.5</v>
      </c>
      <c r="G29" s="3"/>
      <c r="H29" s="4"/>
    </row>
    <row r="30" spans="1:8" ht="30.75" customHeight="1">
      <c r="A30" s="35"/>
      <c r="B30" s="5">
        <v>18</v>
      </c>
      <c r="C30" s="2"/>
      <c r="D30" s="16" t="s">
        <v>72</v>
      </c>
      <c r="E30" s="2" t="s">
        <v>9</v>
      </c>
      <c r="F30" s="3">
        <v>630</v>
      </c>
      <c r="G30" s="3"/>
      <c r="H30" s="4"/>
    </row>
    <row r="31" spans="1:8" ht="22.5" customHeight="1">
      <c r="A31" s="35"/>
      <c r="B31" s="5">
        <v>19</v>
      </c>
      <c r="C31" s="2"/>
      <c r="D31" s="16" t="s">
        <v>73</v>
      </c>
      <c r="E31" s="2" t="s">
        <v>9</v>
      </c>
      <c r="F31" s="3">
        <v>532.5</v>
      </c>
      <c r="G31" s="3"/>
      <c r="H31" s="4"/>
    </row>
    <row r="32" spans="1:8" ht="17.25" customHeight="1">
      <c r="A32" s="35"/>
      <c r="B32" s="5">
        <v>20</v>
      </c>
      <c r="C32" s="2"/>
      <c r="D32" s="1" t="s">
        <v>47</v>
      </c>
      <c r="E32" s="2" t="s">
        <v>7</v>
      </c>
      <c r="F32" s="3">
        <v>2</v>
      </c>
      <c r="G32" s="3"/>
      <c r="H32" s="4"/>
    </row>
    <row r="33" spans="1:8" ht="18" customHeight="1">
      <c r="A33" s="35"/>
      <c r="B33" s="5">
        <v>21</v>
      </c>
      <c r="C33" s="2"/>
      <c r="D33" s="16" t="s">
        <v>34</v>
      </c>
      <c r="E33" s="2" t="s">
        <v>7</v>
      </c>
      <c r="F33" s="3">
        <v>3</v>
      </c>
      <c r="G33" s="3"/>
      <c r="H33" s="4"/>
    </row>
    <row r="34" spans="1:8" ht="15" customHeight="1">
      <c r="A34" s="35"/>
      <c r="B34" s="12" t="s">
        <v>3</v>
      </c>
      <c r="C34" s="10" t="s">
        <v>10</v>
      </c>
      <c r="D34" s="11" t="s">
        <v>41</v>
      </c>
      <c r="E34" s="10" t="s">
        <v>5</v>
      </c>
      <c r="F34" s="10" t="s">
        <v>5</v>
      </c>
      <c r="G34" s="10" t="s">
        <v>5</v>
      </c>
      <c r="H34" s="13" t="s">
        <v>5</v>
      </c>
    </row>
    <row r="35" spans="1:8" ht="15" customHeight="1">
      <c r="A35" s="35"/>
      <c r="B35" s="6" t="s">
        <v>3</v>
      </c>
      <c r="C35" s="7" t="s">
        <v>146</v>
      </c>
      <c r="D35" s="8" t="s">
        <v>62</v>
      </c>
      <c r="E35" s="2" t="s">
        <v>5</v>
      </c>
      <c r="F35" s="3" t="s">
        <v>5</v>
      </c>
      <c r="G35" s="3" t="s">
        <v>5</v>
      </c>
      <c r="H35" s="4" t="s">
        <v>5</v>
      </c>
    </row>
    <row r="36" spans="1:8" ht="25.5" customHeight="1">
      <c r="A36" s="35"/>
      <c r="B36" s="5">
        <v>22</v>
      </c>
      <c r="C36" s="2"/>
      <c r="D36" s="16" t="s">
        <v>324</v>
      </c>
      <c r="E36" s="2" t="s">
        <v>135</v>
      </c>
      <c r="F36" s="3">
        <v>458.1</v>
      </c>
      <c r="G36" s="3"/>
      <c r="H36" s="4"/>
    </row>
    <row r="37" spans="1:8" ht="39" customHeight="1">
      <c r="A37" s="35"/>
      <c r="B37" s="5">
        <v>23</v>
      </c>
      <c r="C37" s="2"/>
      <c r="D37" s="16" t="s">
        <v>325</v>
      </c>
      <c r="E37" s="2" t="s">
        <v>58</v>
      </c>
      <c r="F37" s="3">
        <f>2*2*(F41+F40)</f>
        <v>1157.1200000000001</v>
      </c>
      <c r="G37" s="3"/>
      <c r="H37" s="4"/>
    </row>
    <row r="38" spans="1:8" ht="24.75" customHeight="1">
      <c r="A38" s="35"/>
      <c r="B38" s="5">
        <v>24</v>
      </c>
      <c r="C38" s="2"/>
      <c r="D38" s="16" t="s">
        <v>326</v>
      </c>
      <c r="E38" s="2" t="s">
        <v>177</v>
      </c>
      <c r="F38" s="3">
        <v>1</v>
      </c>
      <c r="G38" s="3"/>
      <c r="H38" s="4"/>
    </row>
    <row r="39" spans="1:8" ht="15" customHeight="1">
      <c r="A39" s="35"/>
      <c r="B39" s="5">
        <v>26</v>
      </c>
      <c r="C39" s="2"/>
      <c r="D39" s="16" t="s">
        <v>136</v>
      </c>
      <c r="E39" s="2" t="s">
        <v>135</v>
      </c>
      <c r="F39" s="3">
        <f>(F40+F41)*1*0.2</f>
        <v>57.85600000000001</v>
      </c>
      <c r="G39" s="3"/>
      <c r="H39" s="4"/>
    </row>
    <row r="40" spans="1:8" ht="15" customHeight="1">
      <c r="A40" s="35"/>
      <c r="B40" s="5">
        <v>27</v>
      </c>
      <c r="C40" s="2"/>
      <c r="D40" s="16" t="s">
        <v>137</v>
      </c>
      <c r="E40" s="2" t="s">
        <v>9</v>
      </c>
      <c r="F40" s="3">
        <v>49.88</v>
      </c>
      <c r="G40" s="3"/>
      <c r="H40" s="4"/>
    </row>
    <row r="41" spans="1:8" ht="15" customHeight="1">
      <c r="A41" s="35"/>
      <c r="B41" s="5">
        <v>28</v>
      </c>
      <c r="C41" s="2"/>
      <c r="D41" s="16" t="s">
        <v>138</v>
      </c>
      <c r="E41" s="2" t="s">
        <v>9</v>
      </c>
      <c r="F41" s="3">
        <v>239.4</v>
      </c>
      <c r="G41" s="3"/>
      <c r="H41" s="4"/>
    </row>
    <row r="42" spans="1:8" ht="21" customHeight="1">
      <c r="A42" s="35"/>
      <c r="B42" s="5">
        <v>29</v>
      </c>
      <c r="C42" s="2"/>
      <c r="D42" s="16" t="s">
        <v>139</v>
      </c>
      <c r="E42" s="2" t="s">
        <v>140</v>
      </c>
      <c r="F42" s="3">
        <v>11</v>
      </c>
      <c r="G42" s="3"/>
      <c r="H42" s="4"/>
    </row>
    <row r="43" spans="1:8" ht="15" customHeight="1">
      <c r="A43" s="35"/>
      <c r="B43" s="5">
        <v>30</v>
      </c>
      <c r="C43" s="2"/>
      <c r="D43" s="16" t="s">
        <v>147</v>
      </c>
      <c r="E43" s="2" t="s">
        <v>140</v>
      </c>
      <c r="F43" s="3">
        <v>2</v>
      </c>
      <c r="G43" s="3"/>
      <c r="H43" s="4"/>
    </row>
    <row r="44" spans="1:8" ht="15" customHeight="1">
      <c r="A44" s="35"/>
      <c r="B44" s="5">
        <v>31</v>
      </c>
      <c r="C44" s="2"/>
      <c r="D44" s="16" t="s">
        <v>141</v>
      </c>
      <c r="E44" s="2" t="s">
        <v>140</v>
      </c>
      <c r="F44" s="3">
        <v>14</v>
      </c>
      <c r="G44" s="3"/>
      <c r="H44" s="4"/>
    </row>
    <row r="45" spans="1:8" ht="15" customHeight="1">
      <c r="A45" s="35"/>
      <c r="B45" s="5">
        <v>32</v>
      </c>
      <c r="C45" s="2"/>
      <c r="D45" s="16" t="s">
        <v>148</v>
      </c>
      <c r="E45" s="2" t="s">
        <v>140</v>
      </c>
      <c r="F45" s="3">
        <v>1</v>
      </c>
      <c r="G45" s="3"/>
      <c r="H45" s="4"/>
    </row>
    <row r="46" spans="1:8" ht="15" customHeight="1">
      <c r="A46" s="35"/>
      <c r="B46" s="5">
        <v>33</v>
      </c>
      <c r="C46" s="2"/>
      <c r="D46" s="16" t="s">
        <v>149</v>
      </c>
      <c r="E46" s="2" t="s">
        <v>140</v>
      </c>
      <c r="F46" s="3">
        <v>3</v>
      </c>
      <c r="G46" s="3"/>
      <c r="H46" s="4"/>
    </row>
    <row r="47" spans="1:8" ht="33" customHeight="1">
      <c r="A47" s="35"/>
      <c r="B47" s="5">
        <v>34</v>
      </c>
      <c r="C47" s="2"/>
      <c r="D47" s="16" t="s">
        <v>150</v>
      </c>
      <c r="E47" s="2" t="s">
        <v>140</v>
      </c>
      <c r="F47" s="3">
        <v>1</v>
      </c>
      <c r="G47" s="3"/>
      <c r="H47" s="4"/>
    </row>
    <row r="48" spans="1:8" ht="15" customHeight="1">
      <c r="A48" s="35"/>
      <c r="B48" s="5">
        <v>35</v>
      </c>
      <c r="C48" s="2"/>
      <c r="D48" s="16" t="s">
        <v>151</v>
      </c>
      <c r="E48" s="2" t="s">
        <v>140</v>
      </c>
      <c r="F48" s="3">
        <v>6</v>
      </c>
      <c r="G48" s="3"/>
      <c r="H48" s="4"/>
    </row>
    <row r="49" spans="1:8" ht="36" customHeight="1">
      <c r="A49" s="35"/>
      <c r="B49" s="5">
        <v>36</v>
      </c>
      <c r="C49" s="2"/>
      <c r="D49" s="16" t="s">
        <v>327</v>
      </c>
      <c r="E49" s="2" t="s">
        <v>135</v>
      </c>
      <c r="F49" s="3">
        <f>(F40+F41)*1*0.5</f>
        <v>144.64000000000001</v>
      </c>
      <c r="G49" s="3"/>
      <c r="H49" s="4"/>
    </row>
    <row r="50" spans="1:8" ht="34.5" customHeight="1">
      <c r="A50" s="35"/>
      <c r="B50" s="5">
        <v>37</v>
      </c>
      <c r="C50" s="2"/>
      <c r="D50" s="16" t="s">
        <v>328</v>
      </c>
      <c r="E50" s="2" t="s">
        <v>135</v>
      </c>
      <c r="F50" s="3">
        <f>F36-F49-F39</f>
        <v>255.60400000000004</v>
      </c>
      <c r="G50" s="3"/>
      <c r="H50" s="4"/>
    </row>
    <row r="51" spans="1:8" ht="23.25" customHeight="1">
      <c r="A51" s="35"/>
      <c r="B51" s="5">
        <v>38</v>
      </c>
      <c r="C51" s="2"/>
      <c r="D51" s="16" t="s">
        <v>142</v>
      </c>
      <c r="E51" s="2" t="s">
        <v>143</v>
      </c>
      <c r="F51" s="3">
        <v>2</v>
      </c>
      <c r="G51" s="3"/>
      <c r="H51" s="4"/>
    </row>
    <row r="52" spans="1:8" ht="24.75" customHeight="1">
      <c r="A52" s="35"/>
      <c r="B52" s="5">
        <v>39</v>
      </c>
      <c r="C52" s="2"/>
      <c r="D52" s="16" t="s">
        <v>144</v>
      </c>
      <c r="E52" s="2" t="s">
        <v>143</v>
      </c>
      <c r="F52" s="3">
        <v>1</v>
      </c>
      <c r="G52" s="3"/>
      <c r="H52" s="4"/>
    </row>
    <row r="53" spans="1:8" ht="15" customHeight="1">
      <c r="A53" s="35"/>
      <c r="B53" s="5">
        <v>40</v>
      </c>
      <c r="C53" s="2"/>
      <c r="D53" s="16" t="s">
        <v>145</v>
      </c>
      <c r="E53" s="2" t="s">
        <v>9</v>
      </c>
      <c r="F53" s="3">
        <f>F41</f>
        <v>239.4</v>
      </c>
      <c r="G53" s="3"/>
      <c r="H53" s="4"/>
    </row>
    <row r="54" spans="1:8" ht="15" customHeight="1">
      <c r="A54" s="35"/>
      <c r="B54" s="6" t="s">
        <v>3</v>
      </c>
      <c r="C54" s="7" t="s">
        <v>54</v>
      </c>
      <c r="D54" s="8" t="s">
        <v>55</v>
      </c>
      <c r="E54" s="2" t="s">
        <v>5</v>
      </c>
      <c r="F54" s="3" t="s">
        <v>5</v>
      </c>
      <c r="G54" s="10" t="s">
        <v>5</v>
      </c>
      <c r="H54" s="13" t="s">
        <v>5</v>
      </c>
    </row>
    <row r="55" spans="1:8" ht="15" customHeight="1">
      <c r="A55" s="35"/>
      <c r="B55" s="5">
        <v>41</v>
      </c>
      <c r="C55" s="2"/>
      <c r="D55" s="16" t="s">
        <v>56</v>
      </c>
      <c r="E55" s="2" t="s">
        <v>7</v>
      </c>
      <c r="F55" s="3">
        <v>40</v>
      </c>
      <c r="G55" s="3"/>
      <c r="H55" s="4"/>
    </row>
    <row r="56" spans="1:8" ht="15" customHeight="1">
      <c r="A56" s="35"/>
      <c r="B56" s="5">
        <v>42</v>
      </c>
      <c r="C56" s="2"/>
      <c r="D56" s="16" t="s">
        <v>57</v>
      </c>
      <c r="E56" s="2" t="s">
        <v>7</v>
      </c>
      <c r="F56" s="3">
        <v>5</v>
      </c>
      <c r="G56" s="3"/>
      <c r="H56" s="4"/>
    </row>
    <row r="57" spans="1:8" ht="15" customHeight="1">
      <c r="A57" s="35"/>
      <c r="B57" s="5">
        <v>43</v>
      </c>
      <c r="C57" s="2"/>
      <c r="D57" s="16" t="s">
        <v>98</v>
      </c>
      <c r="E57" s="2" t="s">
        <v>7</v>
      </c>
      <c r="F57" s="3">
        <v>5</v>
      </c>
      <c r="G57" s="3"/>
      <c r="H57" s="4"/>
    </row>
    <row r="58" spans="1:8" ht="21.75" customHeight="1">
      <c r="A58" s="35"/>
      <c r="B58" s="12" t="s">
        <v>3</v>
      </c>
      <c r="C58" s="10" t="s">
        <v>11</v>
      </c>
      <c r="D58" s="11" t="s">
        <v>42</v>
      </c>
      <c r="E58" s="10" t="s">
        <v>5</v>
      </c>
      <c r="F58" s="10" t="s">
        <v>5</v>
      </c>
      <c r="G58" s="10" t="s">
        <v>5</v>
      </c>
      <c r="H58" s="13" t="s">
        <v>5</v>
      </c>
    </row>
    <row r="59" spans="1:8" ht="24" customHeight="1">
      <c r="A59" s="35"/>
      <c r="B59" s="6" t="s">
        <v>3</v>
      </c>
      <c r="C59" s="7" t="s">
        <v>12</v>
      </c>
      <c r="D59" s="8" t="s">
        <v>66</v>
      </c>
      <c r="E59" s="2" t="s">
        <v>5</v>
      </c>
      <c r="F59" s="3" t="s">
        <v>5</v>
      </c>
      <c r="G59" s="3" t="s">
        <v>5</v>
      </c>
      <c r="H59" s="4" t="s">
        <v>5</v>
      </c>
    </row>
    <row r="60" spans="1:8" ht="30" customHeight="1">
      <c r="A60" s="35"/>
      <c r="B60" s="5">
        <v>44</v>
      </c>
      <c r="C60" s="2"/>
      <c r="D60" s="16" t="s">
        <v>329</v>
      </c>
      <c r="E60" s="9" t="s">
        <v>320</v>
      </c>
      <c r="F60" s="3">
        <v>1389</v>
      </c>
      <c r="G60" s="3"/>
      <c r="H60" s="4"/>
    </row>
    <row r="61" spans="1:8" ht="29.25" customHeight="1">
      <c r="A61" s="35"/>
      <c r="B61" s="5">
        <v>45</v>
      </c>
      <c r="C61" s="2"/>
      <c r="D61" s="16" t="s">
        <v>330</v>
      </c>
      <c r="E61" s="9" t="s">
        <v>320</v>
      </c>
      <c r="F61" s="3">
        <v>410.5</v>
      </c>
      <c r="G61" s="3"/>
      <c r="H61" s="4"/>
    </row>
    <row r="62" spans="1:8" ht="27.75" customHeight="1">
      <c r="A62" s="35"/>
      <c r="B62" s="5">
        <v>46</v>
      </c>
      <c r="C62" s="2"/>
      <c r="D62" s="16" t="s">
        <v>331</v>
      </c>
      <c r="E62" s="9" t="s">
        <v>320</v>
      </c>
      <c r="F62" s="3">
        <v>1010</v>
      </c>
      <c r="G62" s="3"/>
      <c r="H62" s="4"/>
    </row>
    <row r="63" spans="1:8" ht="21" customHeight="1">
      <c r="A63" s="35"/>
      <c r="B63" s="5">
        <v>47</v>
      </c>
      <c r="C63" s="2"/>
      <c r="D63" s="16" t="s">
        <v>332</v>
      </c>
      <c r="E63" s="9" t="s">
        <v>320</v>
      </c>
      <c r="F63" s="3">
        <v>330</v>
      </c>
      <c r="G63" s="3"/>
      <c r="H63" s="4"/>
    </row>
    <row r="64" spans="1:8" ht="19.5" customHeight="1">
      <c r="A64" s="35"/>
      <c r="B64" s="6" t="s">
        <v>3</v>
      </c>
      <c r="C64" s="7" t="s">
        <v>67</v>
      </c>
      <c r="D64" s="8" t="s">
        <v>68</v>
      </c>
      <c r="E64" s="9" t="s">
        <v>5</v>
      </c>
      <c r="F64" s="3" t="s">
        <v>5</v>
      </c>
      <c r="G64" s="3" t="s">
        <v>5</v>
      </c>
      <c r="H64" s="4" t="s">
        <v>5</v>
      </c>
    </row>
    <row r="65" spans="1:8" ht="17.25" customHeight="1">
      <c r="A65" s="35"/>
      <c r="B65" s="5">
        <v>48</v>
      </c>
      <c r="C65" s="2"/>
      <c r="D65" s="16" t="s">
        <v>22</v>
      </c>
      <c r="E65" s="9" t="s">
        <v>320</v>
      </c>
      <c r="F65" s="3">
        <v>1424</v>
      </c>
      <c r="G65" s="3"/>
      <c r="H65" s="4"/>
    </row>
    <row r="66" spans="1:8" ht="18" customHeight="1">
      <c r="A66" s="35"/>
      <c r="B66" s="5">
        <v>49</v>
      </c>
      <c r="C66" s="2"/>
      <c r="D66" s="16" t="s">
        <v>23</v>
      </c>
      <c r="E66" s="9" t="s">
        <v>320</v>
      </c>
      <c r="F66" s="3">
        <v>1879</v>
      </c>
      <c r="G66" s="3"/>
      <c r="H66" s="4"/>
    </row>
    <row r="67" spans="1:8" ht="15.75" customHeight="1">
      <c r="A67" s="35"/>
      <c r="B67" s="5">
        <v>50</v>
      </c>
      <c r="C67" s="2"/>
      <c r="D67" s="16" t="s">
        <v>24</v>
      </c>
      <c r="E67" s="9" t="s">
        <v>320</v>
      </c>
      <c r="F67" s="3">
        <v>1424</v>
      </c>
      <c r="G67" s="3"/>
      <c r="H67" s="4"/>
    </row>
    <row r="68" spans="1:8" ht="16.5" customHeight="1">
      <c r="A68" s="35"/>
      <c r="B68" s="5">
        <v>51</v>
      </c>
      <c r="C68" s="2"/>
      <c r="D68" s="16" t="s">
        <v>25</v>
      </c>
      <c r="E68" s="9" t="s">
        <v>320</v>
      </c>
      <c r="F68" s="3">
        <v>1879</v>
      </c>
      <c r="G68" s="3"/>
      <c r="H68" s="4"/>
    </row>
    <row r="69" spans="1:8" ht="17.25" customHeight="1">
      <c r="A69" s="35"/>
      <c r="B69" s="6" t="s">
        <v>3</v>
      </c>
      <c r="C69" s="14" t="s">
        <v>13</v>
      </c>
      <c r="D69" s="8" t="s">
        <v>69</v>
      </c>
      <c r="E69" s="9" t="s">
        <v>5</v>
      </c>
      <c r="F69" s="3" t="s">
        <v>5</v>
      </c>
      <c r="G69" s="3" t="s">
        <v>5</v>
      </c>
      <c r="H69" s="4" t="s">
        <v>5</v>
      </c>
    </row>
    <row r="70" spans="1:8" ht="28.5" customHeight="1">
      <c r="A70" s="35"/>
      <c r="B70" s="5">
        <v>52</v>
      </c>
      <c r="C70" s="2"/>
      <c r="D70" s="16" t="s">
        <v>99</v>
      </c>
      <c r="E70" s="9" t="s">
        <v>320</v>
      </c>
      <c r="F70" s="3">
        <v>1050</v>
      </c>
      <c r="G70" s="3"/>
      <c r="H70" s="4"/>
    </row>
    <row r="71" spans="1:8" ht="28.5" customHeight="1">
      <c r="A71" s="35"/>
      <c r="B71" s="5">
        <v>53</v>
      </c>
      <c r="C71" s="2"/>
      <c r="D71" s="16" t="s">
        <v>100</v>
      </c>
      <c r="E71" s="9" t="s">
        <v>320</v>
      </c>
      <c r="F71" s="3">
        <v>410.5</v>
      </c>
      <c r="G71" s="3"/>
      <c r="H71" s="4"/>
    </row>
    <row r="72" spans="1:8" ht="28.5" customHeight="1">
      <c r="A72" s="35"/>
      <c r="B72" s="5">
        <v>54</v>
      </c>
      <c r="C72" s="2"/>
      <c r="D72" s="16" t="s">
        <v>74</v>
      </c>
      <c r="E72" s="9" t="s">
        <v>320</v>
      </c>
      <c r="F72" s="3">
        <v>1424</v>
      </c>
      <c r="G72" s="3"/>
      <c r="H72" s="4"/>
    </row>
    <row r="73" spans="1:8" ht="27.75" customHeight="1">
      <c r="A73" s="35"/>
      <c r="B73" s="6" t="s">
        <v>3</v>
      </c>
      <c r="C73" s="14" t="s">
        <v>14</v>
      </c>
      <c r="D73" s="8" t="s">
        <v>63</v>
      </c>
      <c r="E73" s="9" t="s">
        <v>5</v>
      </c>
      <c r="F73" s="3" t="s">
        <v>5</v>
      </c>
      <c r="G73" s="3" t="s">
        <v>5</v>
      </c>
      <c r="H73" s="4" t="s">
        <v>5</v>
      </c>
    </row>
    <row r="74" spans="1:8" ht="27.75" customHeight="1">
      <c r="A74" s="35"/>
      <c r="B74" s="5">
        <v>55</v>
      </c>
      <c r="C74" s="2"/>
      <c r="D74" s="16" t="s">
        <v>53</v>
      </c>
      <c r="E74" s="9" t="s">
        <v>320</v>
      </c>
      <c r="F74" s="3">
        <v>410.5</v>
      </c>
      <c r="G74" s="3"/>
      <c r="H74" s="4"/>
    </row>
    <row r="75" spans="1:8" ht="27.75" customHeight="1">
      <c r="A75" s="35"/>
      <c r="B75" s="5">
        <v>56</v>
      </c>
      <c r="C75" s="2"/>
      <c r="D75" s="16" t="s">
        <v>101</v>
      </c>
      <c r="E75" s="9" t="s">
        <v>320</v>
      </c>
      <c r="F75" s="3">
        <v>1424</v>
      </c>
      <c r="G75" s="3"/>
      <c r="H75" s="4"/>
    </row>
    <row r="76" spans="1:8" ht="20.25" customHeight="1">
      <c r="A76" s="35"/>
      <c r="B76" s="6" t="s">
        <v>3</v>
      </c>
      <c r="C76" s="14" t="s">
        <v>36</v>
      </c>
      <c r="D76" s="8" t="s">
        <v>35</v>
      </c>
      <c r="E76" s="9" t="s">
        <v>5</v>
      </c>
      <c r="F76" s="3" t="s">
        <v>5</v>
      </c>
      <c r="G76" s="3" t="s">
        <v>5</v>
      </c>
      <c r="H76" s="4" t="s">
        <v>5</v>
      </c>
    </row>
    <row r="77" spans="1:8" ht="19.5" customHeight="1">
      <c r="A77" s="35"/>
      <c r="B77" s="5">
        <v>57</v>
      </c>
      <c r="C77" s="2"/>
      <c r="D77" s="16" t="s">
        <v>75</v>
      </c>
      <c r="E77" s="9" t="s">
        <v>320</v>
      </c>
      <c r="F77" s="3">
        <v>35</v>
      </c>
      <c r="G77" s="3"/>
      <c r="H77" s="4"/>
    </row>
    <row r="78" spans="1:8" ht="22.5" customHeight="1">
      <c r="A78" s="35"/>
      <c r="B78" s="6" t="s">
        <v>3</v>
      </c>
      <c r="C78" s="7" t="s">
        <v>64</v>
      </c>
      <c r="D78" s="8" t="s">
        <v>76</v>
      </c>
      <c r="E78" s="9" t="s">
        <v>5</v>
      </c>
      <c r="F78" s="3" t="s">
        <v>5</v>
      </c>
      <c r="G78" s="3" t="s">
        <v>5</v>
      </c>
      <c r="H78" s="4" t="s">
        <v>5</v>
      </c>
    </row>
    <row r="79" spans="1:8" ht="15.75" customHeight="1">
      <c r="A79" s="35"/>
      <c r="B79" s="5">
        <v>58</v>
      </c>
      <c r="C79" s="14"/>
      <c r="D79" s="16" t="s">
        <v>77</v>
      </c>
      <c r="E79" s="9" t="s">
        <v>58</v>
      </c>
      <c r="F79" s="3">
        <v>35</v>
      </c>
      <c r="G79" s="3"/>
      <c r="H79" s="4"/>
    </row>
    <row r="80" spans="1:8" ht="18" customHeight="1">
      <c r="A80" s="35"/>
      <c r="B80" s="5">
        <v>59</v>
      </c>
      <c r="C80" s="14"/>
      <c r="D80" s="16" t="s">
        <v>65</v>
      </c>
      <c r="E80" s="9" t="s">
        <v>58</v>
      </c>
      <c r="F80" s="3">
        <v>1389</v>
      </c>
      <c r="G80" s="3"/>
      <c r="H80" s="4"/>
    </row>
    <row r="81" spans="1:8" ht="20.25" customHeight="1">
      <c r="A81" s="35"/>
      <c r="B81" s="6" t="s">
        <v>3</v>
      </c>
      <c r="C81" s="7" t="s">
        <v>119</v>
      </c>
      <c r="D81" s="8" t="s">
        <v>120</v>
      </c>
      <c r="E81" s="9" t="s">
        <v>5</v>
      </c>
      <c r="F81" s="3" t="s">
        <v>5</v>
      </c>
      <c r="G81" s="3" t="s">
        <v>5</v>
      </c>
      <c r="H81" s="4" t="s">
        <v>5</v>
      </c>
    </row>
    <row r="82" spans="1:8" ht="29.25" customHeight="1">
      <c r="A82" s="35"/>
      <c r="B82" s="5">
        <v>60</v>
      </c>
      <c r="C82" s="14"/>
      <c r="D82" s="16" t="s">
        <v>118</v>
      </c>
      <c r="E82" s="9" t="s">
        <v>320</v>
      </c>
      <c r="F82" s="3">
        <v>35</v>
      </c>
      <c r="G82" s="3"/>
      <c r="H82" s="4"/>
    </row>
    <row r="83" spans="1:8" ht="21" customHeight="1">
      <c r="A83" s="35"/>
      <c r="B83" s="6" t="s">
        <v>3</v>
      </c>
      <c r="C83" s="7" t="s">
        <v>37</v>
      </c>
      <c r="D83" s="8" t="s">
        <v>38</v>
      </c>
      <c r="E83" s="9" t="s">
        <v>5</v>
      </c>
      <c r="F83" s="3" t="s">
        <v>5</v>
      </c>
      <c r="G83" s="3" t="s">
        <v>5</v>
      </c>
      <c r="H83" s="4" t="s">
        <v>5</v>
      </c>
    </row>
    <row r="84" spans="1:8" ht="16.5" customHeight="1">
      <c r="A84" s="35"/>
      <c r="B84" s="5">
        <v>61</v>
      </c>
      <c r="C84" s="14"/>
      <c r="D84" s="16" t="s">
        <v>78</v>
      </c>
      <c r="E84" s="9" t="s">
        <v>320</v>
      </c>
      <c r="F84" s="3">
        <v>1809</v>
      </c>
      <c r="G84" s="3"/>
      <c r="H84" s="4"/>
    </row>
    <row r="85" spans="1:8" ht="15.75" customHeight="1">
      <c r="A85" s="35"/>
      <c r="B85" s="6" t="s">
        <v>3</v>
      </c>
      <c r="C85" s="7" t="s">
        <v>191</v>
      </c>
      <c r="D85" s="8" t="s">
        <v>112</v>
      </c>
      <c r="E85" s="9" t="s">
        <v>5</v>
      </c>
      <c r="F85" s="3" t="s">
        <v>5</v>
      </c>
      <c r="G85" s="36"/>
      <c r="H85" s="37"/>
    </row>
    <row r="86" spans="1:8" ht="22.5">
      <c r="A86" s="35"/>
      <c r="B86" s="5">
        <v>62</v>
      </c>
      <c r="C86" s="2"/>
      <c r="D86" s="16" t="s">
        <v>196</v>
      </c>
      <c r="E86" s="9" t="s">
        <v>320</v>
      </c>
      <c r="F86" s="3">
        <v>210</v>
      </c>
      <c r="G86" s="3"/>
      <c r="H86" s="4"/>
    </row>
    <row r="87" spans="1:8" ht="22.5">
      <c r="A87" s="35"/>
      <c r="B87" s="5">
        <v>63</v>
      </c>
      <c r="C87" s="2"/>
      <c r="D87" s="16" t="s">
        <v>195</v>
      </c>
      <c r="E87" s="9" t="s">
        <v>320</v>
      </c>
      <c r="F87" s="3">
        <v>190</v>
      </c>
      <c r="G87" s="3"/>
      <c r="H87" s="4"/>
    </row>
    <row r="88" spans="1:8" ht="22.5">
      <c r="A88" s="35"/>
      <c r="B88" s="5">
        <v>64</v>
      </c>
      <c r="C88" s="2"/>
      <c r="D88" s="16" t="s">
        <v>197</v>
      </c>
      <c r="E88" s="9" t="s">
        <v>320</v>
      </c>
      <c r="F88" s="3">
        <v>10.5</v>
      </c>
      <c r="G88" s="3"/>
      <c r="H88" s="4"/>
    </row>
    <row r="89" spans="1:8" ht="20.25" customHeight="1">
      <c r="A89" s="35"/>
      <c r="B89" s="12" t="s">
        <v>3</v>
      </c>
      <c r="C89" s="10" t="s">
        <v>15</v>
      </c>
      <c r="D89" s="11" t="s">
        <v>43</v>
      </c>
      <c r="E89" s="10" t="s">
        <v>5</v>
      </c>
      <c r="F89" s="10" t="s">
        <v>5</v>
      </c>
      <c r="G89" s="10" t="s">
        <v>5</v>
      </c>
      <c r="H89" s="13" t="s">
        <v>5</v>
      </c>
    </row>
    <row r="90" spans="1:8" ht="19.5" customHeight="1">
      <c r="A90" s="35"/>
      <c r="B90" s="6" t="s">
        <v>3</v>
      </c>
      <c r="C90" s="7" t="s">
        <v>16</v>
      </c>
      <c r="D90" s="8" t="s">
        <v>21</v>
      </c>
      <c r="E90" s="9" t="s">
        <v>5</v>
      </c>
      <c r="F90" s="3" t="s">
        <v>5</v>
      </c>
      <c r="G90" s="3" t="s">
        <v>5</v>
      </c>
      <c r="H90" s="4" t="s">
        <v>5</v>
      </c>
    </row>
    <row r="91" spans="1:8" ht="18" customHeight="1">
      <c r="A91" s="35"/>
      <c r="B91" s="5">
        <v>65</v>
      </c>
      <c r="C91" s="2"/>
      <c r="D91" s="16" t="s">
        <v>17</v>
      </c>
      <c r="E91" s="9" t="s">
        <v>320</v>
      </c>
      <c r="F91" s="3">
        <v>250</v>
      </c>
      <c r="G91" s="3"/>
      <c r="H91" s="4"/>
    </row>
    <row r="92" spans="1:8" ht="15.75" customHeight="1">
      <c r="A92" s="35"/>
      <c r="B92" s="12" t="s">
        <v>3</v>
      </c>
      <c r="C92" s="10" t="s">
        <v>28</v>
      </c>
      <c r="D92" s="15" t="s">
        <v>44</v>
      </c>
      <c r="E92" s="10" t="s">
        <v>5</v>
      </c>
      <c r="F92" s="10" t="s">
        <v>5</v>
      </c>
      <c r="G92" s="10" t="s">
        <v>5</v>
      </c>
      <c r="H92" s="13" t="s">
        <v>5</v>
      </c>
    </row>
    <row r="93" spans="1:8" ht="15" customHeight="1">
      <c r="A93" s="35"/>
      <c r="B93" s="6" t="s">
        <v>3</v>
      </c>
      <c r="C93" s="7" t="s">
        <v>33</v>
      </c>
      <c r="D93" s="8" t="s">
        <v>125</v>
      </c>
      <c r="E93" s="9" t="s">
        <v>5</v>
      </c>
      <c r="F93" s="3" t="s">
        <v>5</v>
      </c>
      <c r="G93" s="3" t="s">
        <v>5</v>
      </c>
      <c r="H93" s="4" t="s">
        <v>5</v>
      </c>
    </row>
    <row r="94" spans="1:8" ht="19.5" customHeight="1">
      <c r="A94" s="35"/>
      <c r="B94" s="5">
        <v>66</v>
      </c>
      <c r="C94" s="2"/>
      <c r="D94" s="16" t="s">
        <v>123</v>
      </c>
      <c r="E94" s="9" t="s">
        <v>320</v>
      </c>
      <c r="F94" s="3">
        <v>5.28</v>
      </c>
      <c r="G94" s="3"/>
      <c r="H94" s="4"/>
    </row>
    <row r="95" spans="1:8" ht="19.5" customHeight="1">
      <c r="A95" s="35"/>
      <c r="B95" s="5">
        <v>67</v>
      </c>
      <c r="C95" s="2"/>
      <c r="D95" s="16" t="s">
        <v>122</v>
      </c>
      <c r="E95" s="9" t="s">
        <v>320</v>
      </c>
      <c r="F95" s="3">
        <v>8.64</v>
      </c>
      <c r="G95" s="3"/>
      <c r="H95" s="4"/>
    </row>
    <row r="96" spans="1:8" ht="19.5" customHeight="1">
      <c r="A96" s="35"/>
      <c r="B96" s="5">
        <v>68</v>
      </c>
      <c r="C96" s="2"/>
      <c r="D96" s="16" t="s">
        <v>124</v>
      </c>
      <c r="E96" s="9" t="s">
        <v>320</v>
      </c>
      <c r="F96" s="3">
        <v>63.05</v>
      </c>
      <c r="G96" s="3"/>
      <c r="H96" s="4"/>
    </row>
    <row r="97" spans="1:8" ht="15.75" customHeight="1">
      <c r="A97" s="35"/>
      <c r="B97" s="5">
        <v>69</v>
      </c>
      <c r="C97" s="2"/>
      <c r="D97" s="16" t="s">
        <v>134</v>
      </c>
      <c r="E97" s="9" t="s">
        <v>320</v>
      </c>
      <c r="F97" s="3">
        <v>66</v>
      </c>
      <c r="G97" s="3"/>
      <c r="H97" s="4"/>
    </row>
    <row r="98" spans="1:8" ht="15.75" customHeight="1">
      <c r="A98" s="35"/>
      <c r="B98" s="5" t="s">
        <v>5</v>
      </c>
      <c r="C98" s="2" t="s">
        <v>5</v>
      </c>
      <c r="D98" s="1" t="s">
        <v>194</v>
      </c>
      <c r="E98" s="9" t="s">
        <v>5</v>
      </c>
      <c r="F98" s="3"/>
      <c r="G98" s="3" t="s">
        <v>5</v>
      </c>
      <c r="H98" s="4" t="s">
        <v>5</v>
      </c>
    </row>
    <row r="99" spans="1:8" ht="18" customHeight="1">
      <c r="A99" s="35"/>
      <c r="B99" s="6" t="s">
        <v>3</v>
      </c>
      <c r="C99" s="7" t="s">
        <v>29</v>
      </c>
      <c r="D99" s="8" t="s">
        <v>30</v>
      </c>
      <c r="E99" s="9" t="s">
        <v>5</v>
      </c>
      <c r="F99" s="3" t="s">
        <v>5</v>
      </c>
      <c r="G99" s="3" t="s">
        <v>5</v>
      </c>
      <c r="H99" s="4" t="s">
        <v>5</v>
      </c>
    </row>
    <row r="100" spans="1:8" ht="18" customHeight="1">
      <c r="A100" s="35"/>
      <c r="B100" s="5">
        <v>70</v>
      </c>
      <c r="C100" s="2"/>
      <c r="D100" s="16" t="s">
        <v>126</v>
      </c>
      <c r="E100" s="9" t="s">
        <v>7</v>
      </c>
      <c r="F100" s="3">
        <v>16</v>
      </c>
      <c r="G100" s="3"/>
      <c r="H100" s="4"/>
    </row>
    <row r="101" spans="1:8" ht="18" customHeight="1">
      <c r="A101" s="35"/>
      <c r="B101" s="5">
        <v>71</v>
      </c>
      <c r="C101" s="2"/>
      <c r="D101" s="16" t="s">
        <v>131</v>
      </c>
      <c r="E101" s="9" t="s">
        <v>7</v>
      </c>
      <c r="F101" s="3">
        <v>2</v>
      </c>
      <c r="G101" s="3"/>
      <c r="H101" s="4"/>
    </row>
    <row r="102" spans="1:8" ht="16.5" customHeight="1">
      <c r="A102" s="35"/>
      <c r="B102" s="5">
        <v>72</v>
      </c>
      <c r="C102" s="2"/>
      <c r="D102" s="16" t="s">
        <v>130</v>
      </c>
      <c r="E102" s="9" t="s">
        <v>7</v>
      </c>
      <c r="F102" s="3">
        <v>2</v>
      </c>
      <c r="G102" s="3"/>
      <c r="H102" s="4"/>
    </row>
    <row r="103" spans="1:8" ht="18" customHeight="1">
      <c r="A103" s="35"/>
      <c r="B103" s="5">
        <v>73</v>
      </c>
      <c r="C103" s="2"/>
      <c r="D103" s="16" t="s">
        <v>128</v>
      </c>
      <c r="E103" s="9" t="s">
        <v>7</v>
      </c>
      <c r="F103" s="3">
        <v>5</v>
      </c>
      <c r="G103" s="3"/>
      <c r="H103" s="4"/>
    </row>
    <row r="104" spans="1:8" ht="18" customHeight="1">
      <c r="A104" s="35"/>
      <c r="B104" s="5">
        <v>74</v>
      </c>
      <c r="C104" s="2"/>
      <c r="D104" s="16" t="s">
        <v>132</v>
      </c>
      <c r="E104" s="9" t="s">
        <v>7</v>
      </c>
      <c r="F104" s="3">
        <v>4</v>
      </c>
      <c r="G104" s="3"/>
      <c r="H104" s="4"/>
    </row>
    <row r="105" spans="1:8" ht="18" customHeight="1">
      <c r="A105" s="35"/>
      <c r="B105" s="5">
        <v>75</v>
      </c>
      <c r="C105" s="2"/>
      <c r="D105" s="16" t="s">
        <v>129</v>
      </c>
      <c r="E105" s="9" t="s">
        <v>7</v>
      </c>
      <c r="F105" s="3">
        <v>5</v>
      </c>
      <c r="G105" s="3"/>
      <c r="H105" s="4"/>
    </row>
    <row r="106" spans="1:8" ht="18" customHeight="1">
      <c r="A106" s="35"/>
      <c r="B106" s="5">
        <v>76</v>
      </c>
      <c r="C106" s="2"/>
      <c r="D106" s="16" t="s">
        <v>133</v>
      </c>
      <c r="E106" s="9" t="s">
        <v>7</v>
      </c>
      <c r="F106" s="3">
        <v>8</v>
      </c>
      <c r="G106" s="3"/>
      <c r="H106" s="4"/>
    </row>
    <row r="107" spans="1:8" ht="18" customHeight="1">
      <c r="A107" s="35"/>
      <c r="B107" s="5">
        <v>77</v>
      </c>
      <c r="C107" s="2"/>
      <c r="D107" s="16" t="s">
        <v>127</v>
      </c>
      <c r="E107" s="9" t="s">
        <v>7</v>
      </c>
      <c r="F107" s="3">
        <v>4</v>
      </c>
      <c r="G107" s="3"/>
      <c r="H107" s="4"/>
    </row>
    <row r="108" spans="1:8" ht="22.5" customHeight="1">
      <c r="A108" s="35"/>
      <c r="B108" s="12" t="s">
        <v>3</v>
      </c>
      <c r="C108" s="10" t="s">
        <v>18</v>
      </c>
      <c r="D108" s="15" t="s">
        <v>45</v>
      </c>
      <c r="E108" s="10" t="s">
        <v>5</v>
      </c>
      <c r="F108" s="10" t="s">
        <v>5</v>
      </c>
      <c r="G108" s="10" t="s">
        <v>5</v>
      </c>
      <c r="H108" s="13" t="s">
        <v>5</v>
      </c>
    </row>
    <row r="109" spans="1:8" ht="21" customHeight="1">
      <c r="A109" s="35"/>
      <c r="B109" s="6" t="s">
        <v>3</v>
      </c>
      <c r="C109" s="7" t="s">
        <v>19</v>
      </c>
      <c r="D109" s="8" t="s">
        <v>102</v>
      </c>
      <c r="E109" s="9" t="s">
        <v>5</v>
      </c>
      <c r="F109" s="3" t="s">
        <v>5</v>
      </c>
      <c r="G109" s="3" t="s">
        <v>5</v>
      </c>
      <c r="H109" s="4" t="s">
        <v>5</v>
      </c>
    </row>
    <row r="110" spans="1:8" ht="24.75" customHeight="1">
      <c r="A110" s="35"/>
      <c r="B110" s="5">
        <v>78</v>
      </c>
      <c r="C110" s="2"/>
      <c r="D110" s="16" t="s">
        <v>103</v>
      </c>
      <c r="E110" s="2" t="s">
        <v>9</v>
      </c>
      <c r="F110" s="3">
        <v>505</v>
      </c>
      <c r="G110" s="3"/>
      <c r="H110" s="4"/>
    </row>
    <row r="111" spans="1:8" ht="30.75" customHeight="1">
      <c r="A111" s="35"/>
      <c r="B111" s="5">
        <v>79</v>
      </c>
      <c r="C111" s="2"/>
      <c r="D111" s="16" t="s">
        <v>104</v>
      </c>
      <c r="E111" s="2" t="s">
        <v>9</v>
      </c>
      <c r="F111" s="3">
        <v>165</v>
      </c>
      <c r="G111" s="3"/>
      <c r="H111" s="4"/>
    </row>
    <row r="112" spans="1:8" ht="24.75" customHeight="1">
      <c r="A112" s="35"/>
      <c r="B112" s="5">
        <v>80</v>
      </c>
      <c r="C112" s="2"/>
      <c r="D112" s="16" t="s">
        <v>105</v>
      </c>
      <c r="E112" s="2" t="s">
        <v>9</v>
      </c>
      <c r="F112" s="3">
        <v>25</v>
      </c>
      <c r="G112" s="3"/>
      <c r="H112" s="4"/>
    </row>
    <row r="113" spans="1:8" ht="24.75" customHeight="1">
      <c r="A113" s="35"/>
      <c r="B113" s="5">
        <v>81</v>
      </c>
      <c r="C113" s="2"/>
      <c r="D113" s="16" t="s">
        <v>114</v>
      </c>
      <c r="E113" s="2" t="s">
        <v>9</v>
      </c>
      <c r="F113" s="3">
        <v>60</v>
      </c>
      <c r="G113" s="3"/>
      <c r="H113" s="4"/>
    </row>
    <row r="114" spans="1:8" ht="20.25" customHeight="1">
      <c r="A114" s="35"/>
      <c r="B114" s="6" t="s">
        <v>3</v>
      </c>
      <c r="C114" s="7" t="s">
        <v>20</v>
      </c>
      <c r="D114" s="8" t="s">
        <v>70</v>
      </c>
      <c r="E114" s="9" t="s">
        <v>5</v>
      </c>
      <c r="F114" s="3" t="s">
        <v>5</v>
      </c>
      <c r="G114" s="3" t="s">
        <v>5</v>
      </c>
      <c r="H114" s="4" t="s">
        <v>5</v>
      </c>
    </row>
    <row r="115" spans="1:8" ht="24.75" customHeight="1">
      <c r="A115" s="35"/>
      <c r="B115" s="5">
        <v>82</v>
      </c>
      <c r="C115" s="2"/>
      <c r="D115" s="16" t="s">
        <v>79</v>
      </c>
      <c r="E115" s="9" t="s">
        <v>9</v>
      </c>
      <c r="F115" s="3">
        <v>510</v>
      </c>
      <c r="G115" s="3"/>
      <c r="H115" s="4"/>
    </row>
    <row r="116" spans="1:8" ht="23.25" customHeight="1">
      <c r="A116" s="35"/>
      <c r="B116" s="6" t="s">
        <v>3</v>
      </c>
      <c r="C116" s="7" t="s">
        <v>80</v>
      </c>
      <c r="D116" s="8" t="s">
        <v>113</v>
      </c>
      <c r="E116" s="9" t="s">
        <v>5</v>
      </c>
      <c r="F116" s="3" t="s">
        <v>5</v>
      </c>
      <c r="G116" s="3" t="s">
        <v>5</v>
      </c>
      <c r="H116" s="4" t="s">
        <v>5</v>
      </c>
    </row>
    <row r="117" spans="1:8" ht="21" customHeight="1">
      <c r="A117" s="35"/>
      <c r="B117" s="5">
        <v>83</v>
      </c>
      <c r="C117" s="2"/>
      <c r="D117" s="16" t="s">
        <v>322</v>
      </c>
      <c r="E117" s="9" t="s">
        <v>58</v>
      </c>
      <c r="F117" s="3">
        <v>1010</v>
      </c>
      <c r="G117" s="3"/>
      <c r="H117" s="4"/>
    </row>
    <row r="118" spans="1:8" ht="29.25" customHeight="1">
      <c r="A118" s="35"/>
      <c r="B118" s="5">
        <v>84</v>
      </c>
      <c r="C118" s="2"/>
      <c r="D118" s="16" t="s">
        <v>115</v>
      </c>
      <c r="E118" s="9" t="s">
        <v>58</v>
      </c>
      <c r="F118" s="3">
        <v>295</v>
      </c>
      <c r="G118" s="3"/>
      <c r="H118" s="4"/>
    </row>
    <row r="119" spans="1:8" ht="40.5" customHeight="1">
      <c r="A119" s="35"/>
      <c r="B119" s="5">
        <v>85</v>
      </c>
      <c r="C119" s="38"/>
      <c r="D119" s="39" t="s">
        <v>337</v>
      </c>
      <c r="E119" s="9" t="s">
        <v>58</v>
      </c>
      <c r="F119" s="36">
        <v>40</v>
      </c>
      <c r="G119" s="36" t="s">
        <v>5</v>
      </c>
      <c r="H119" s="37" t="s">
        <v>5</v>
      </c>
    </row>
    <row r="120" spans="1:8" ht="20.25" customHeight="1">
      <c r="A120" s="35"/>
      <c r="B120" s="6" t="s">
        <v>3</v>
      </c>
      <c r="C120" s="7" t="s">
        <v>82</v>
      </c>
      <c r="D120" s="8" t="s">
        <v>106</v>
      </c>
      <c r="E120" s="9" t="s">
        <v>5</v>
      </c>
      <c r="F120" s="3" t="s">
        <v>5</v>
      </c>
      <c r="G120" s="3" t="s">
        <v>5</v>
      </c>
      <c r="H120" s="4" t="s">
        <v>5</v>
      </c>
    </row>
    <row r="121" spans="1:8" ht="27" customHeight="1">
      <c r="A121" s="35"/>
      <c r="B121" s="5">
        <v>86</v>
      </c>
      <c r="C121" s="2"/>
      <c r="D121" s="16" t="s">
        <v>107</v>
      </c>
      <c r="E121" s="9" t="s">
        <v>9</v>
      </c>
      <c r="F121" s="3">
        <v>404</v>
      </c>
      <c r="G121" s="3"/>
      <c r="H121" s="4"/>
    </row>
    <row r="122" spans="1:8" ht="25.5" customHeight="1">
      <c r="A122" s="35"/>
      <c r="B122" s="5" t="s">
        <v>5</v>
      </c>
      <c r="C122" s="2" t="s">
        <v>5</v>
      </c>
      <c r="D122" s="39" t="s">
        <v>190</v>
      </c>
      <c r="E122" s="9" t="s">
        <v>5</v>
      </c>
      <c r="F122" s="3" t="s">
        <v>5</v>
      </c>
      <c r="G122" s="3" t="s">
        <v>5</v>
      </c>
      <c r="H122" s="4" t="s">
        <v>5</v>
      </c>
    </row>
    <row r="123" spans="1:8" ht="17.25" customHeight="1">
      <c r="A123" s="35"/>
      <c r="B123" s="12" t="s">
        <v>3</v>
      </c>
      <c r="C123" s="10" t="s">
        <v>51</v>
      </c>
      <c r="D123" s="15" t="s">
        <v>84</v>
      </c>
      <c r="E123" s="9" t="s">
        <v>5</v>
      </c>
      <c r="F123" s="3" t="s">
        <v>5</v>
      </c>
      <c r="G123" s="3" t="s">
        <v>5</v>
      </c>
      <c r="H123" s="4" t="s">
        <v>5</v>
      </c>
    </row>
    <row r="124" spans="1:8" ht="23.25" customHeight="1">
      <c r="A124" s="35"/>
      <c r="B124" s="5">
        <v>87</v>
      </c>
      <c r="C124" s="2"/>
      <c r="D124" s="16" t="s">
        <v>110</v>
      </c>
      <c r="E124" s="9" t="s">
        <v>7</v>
      </c>
      <c r="F124" s="3">
        <v>1</v>
      </c>
      <c r="G124" s="3"/>
      <c r="H124" s="4"/>
    </row>
    <row r="125" spans="1:8" ht="17.25" customHeight="1">
      <c r="A125" s="35"/>
      <c r="B125" s="5">
        <v>88</v>
      </c>
      <c r="C125" s="2"/>
      <c r="D125" s="16" t="s">
        <v>111</v>
      </c>
      <c r="E125" s="9" t="s">
        <v>7</v>
      </c>
      <c r="F125" s="3">
        <v>281</v>
      </c>
      <c r="G125" s="3"/>
      <c r="H125" s="4"/>
    </row>
    <row r="126" spans="1:8" ht="17.25" customHeight="1">
      <c r="A126" s="35"/>
      <c r="B126" s="5">
        <v>89</v>
      </c>
      <c r="C126" s="2"/>
      <c r="D126" s="16" t="s">
        <v>109</v>
      </c>
      <c r="E126" s="9" t="s">
        <v>7</v>
      </c>
      <c r="F126" s="3">
        <v>294</v>
      </c>
      <c r="G126" s="3"/>
      <c r="H126" s="4"/>
    </row>
    <row r="127" spans="1:8" ht="17.25" customHeight="1">
      <c r="A127" s="35"/>
      <c r="B127" s="5">
        <v>90</v>
      </c>
      <c r="C127" s="2"/>
      <c r="D127" s="16" t="s">
        <v>108</v>
      </c>
      <c r="E127" s="9" t="s">
        <v>320</v>
      </c>
      <c r="F127" s="3">
        <v>290</v>
      </c>
      <c r="G127" s="3"/>
      <c r="H127" s="4"/>
    </row>
    <row r="128" spans="1:8" ht="21" customHeight="1">
      <c r="A128" s="35"/>
      <c r="B128" s="6" t="s">
        <v>3</v>
      </c>
      <c r="C128" s="7" t="s">
        <v>192</v>
      </c>
      <c r="D128" s="8" t="s">
        <v>193</v>
      </c>
      <c r="E128" s="9" t="s">
        <v>5</v>
      </c>
      <c r="F128" s="3" t="s">
        <v>5</v>
      </c>
      <c r="G128" s="3" t="s">
        <v>5</v>
      </c>
      <c r="H128" s="4" t="s">
        <v>5</v>
      </c>
    </row>
    <row r="129" spans="1:8" ht="21" customHeight="1">
      <c r="A129" s="35"/>
      <c r="B129" s="5">
        <v>91</v>
      </c>
      <c r="C129" s="2"/>
      <c r="D129" s="16" t="s">
        <v>189</v>
      </c>
      <c r="E129" s="9" t="s">
        <v>7</v>
      </c>
      <c r="F129" s="3">
        <v>6</v>
      </c>
      <c r="G129" s="3"/>
      <c r="H129" s="4"/>
    </row>
    <row r="130" spans="1:8" ht="17.25" customHeight="1">
      <c r="A130" s="35"/>
      <c r="B130" s="12" t="s">
        <v>3</v>
      </c>
      <c r="C130" s="10" t="s">
        <v>81</v>
      </c>
      <c r="D130" s="15" t="s">
        <v>86</v>
      </c>
      <c r="E130" s="9" t="s">
        <v>5</v>
      </c>
      <c r="F130" s="3" t="s">
        <v>5</v>
      </c>
      <c r="G130" s="3" t="s">
        <v>5</v>
      </c>
      <c r="H130" s="4" t="s">
        <v>5</v>
      </c>
    </row>
    <row r="131" spans="1:8" ht="17.25" customHeight="1">
      <c r="A131" s="35"/>
      <c r="B131" s="6" t="s">
        <v>3</v>
      </c>
      <c r="C131" s="7" t="s">
        <v>87</v>
      </c>
      <c r="D131" s="8" t="s">
        <v>180</v>
      </c>
      <c r="E131" s="9" t="s">
        <v>5</v>
      </c>
      <c r="F131" s="3" t="s">
        <v>5</v>
      </c>
      <c r="G131" s="3" t="s">
        <v>5</v>
      </c>
      <c r="H131" s="4" t="s">
        <v>5</v>
      </c>
    </row>
    <row r="132" spans="1:8" ht="17.25" customHeight="1">
      <c r="A132" s="35"/>
      <c r="B132" s="5">
        <v>92</v>
      </c>
      <c r="C132" s="2" t="s">
        <v>153</v>
      </c>
      <c r="D132" s="16" t="s">
        <v>169</v>
      </c>
      <c r="E132" s="9" t="s">
        <v>177</v>
      </c>
      <c r="F132" s="3">
        <v>9</v>
      </c>
      <c r="G132" s="3"/>
      <c r="H132" s="4"/>
    </row>
    <row r="133" spans="1:8" ht="17.25" customHeight="1">
      <c r="A133" s="35"/>
      <c r="B133" s="5">
        <v>93</v>
      </c>
      <c r="C133" s="2" t="s">
        <v>154</v>
      </c>
      <c r="D133" s="16" t="s">
        <v>170</v>
      </c>
      <c r="E133" s="9" t="s">
        <v>140</v>
      </c>
      <c r="F133" s="3">
        <v>9</v>
      </c>
      <c r="G133" s="3"/>
      <c r="H133" s="4"/>
    </row>
    <row r="134" spans="1:8" ht="17.25" customHeight="1">
      <c r="A134" s="35"/>
      <c r="B134" s="5">
        <v>94</v>
      </c>
      <c r="C134" s="2" t="s">
        <v>155</v>
      </c>
      <c r="D134" s="16" t="s">
        <v>335</v>
      </c>
      <c r="E134" s="9" t="s">
        <v>135</v>
      </c>
      <c r="F134" s="3">
        <v>107.2</v>
      </c>
      <c r="G134" s="3"/>
      <c r="H134" s="4"/>
    </row>
    <row r="135" spans="1:8" ht="17.25" customHeight="1">
      <c r="A135" s="35"/>
      <c r="B135" s="5">
        <v>95</v>
      </c>
      <c r="C135" s="2" t="s">
        <v>156</v>
      </c>
      <c r="D135" s="16" t="s">
        <v>181</v>
      </c>
      <c r="E135" s="9" t="s">
        <v>9</v>
      </c>
      <c r="F135" s="3">
        <v>670</v>
      </c>
      <c r="G135" s="3"/>
      <c r="H135" s="4"/>
    </row>
    <row r="136" spans="1:8" ht="17.25" customHeight="1">
      <c r="A136" s="35"/>
      <c r="B136" s="5">
        <v>96</v>
      </c>
      <c r="C136" s="2" t="s">
        <v>157</v>
      </c>
      <c r="D136" s="16" t="s">
        <v>182</v>
      </c>
      <c r="E136" s="9" t="s">
        <v>9</v>
      </c>
      <c r="F136" s="3">
        <v>75</v>
      </c>
      <c r="G136" s="3"/>
      <c r="H136" s="4"/>
    </row>
    <row r="137" spans="1:8" ht="17.25" customHeight="1">
      <c r="A137" s="35"/>
      <c r="B137" s="5">
        <v>97</v>
      </c>
      <c r="C137" s="2" t="s">
        <v>158</v>
      </c>
      <c r="D137" s="16" t="s">
        <v>183</v>
      </c>
      <c r="E137" s="9" t="s">
        <v>9</v>
      </c>
      <c r="F137" s="3">
        <v>22</v>
      </c>
      <c r="G137" s="3"/>
      <c r="H137" s="4"/>
    </row>
    <row r="138" spans="1:8" ht="17.25" customHeight="1">
      <c r="A138" s="35"/>
      <c r="B138" s="5">
        <v>98</v>
      </c>
      <c r="C138" s="2" t="s">
        <v>159</v>
      </c>
      <c r="D138" s="16" t="s">
        <v>184</v>
      </c>
      <c r="E138" s="9" t="s">
        <v>9</v>
      </c>
      <c r="F138" s="3">
        <v>342</v>
      </c>
      <c r="G138" s="3"/>
      <c r="H138" s="4"/>
    </row>
    <row r="139" spans="1:8" ht="28.5" customHeight="1">
      <c r="A139" s="35"/>
      <c r="B139" s="5">
        <v>99</v>
      </c>
      <c r="C139" s="2" t="s">
        <v>160</v>
      </c>
      <c r="D139" s="16" t="s">
        <v>185</v>
      </c>
      <c r="E139" s="9" t="s">
        <v>9</v>
      </c>
      <c r="F139" s="3">
        <v>97</v>
      </c>
      <c r="G139" s="3"/>
      <c r="H139" s="4"/>
    </row>
    <row r="140" spans="1:8" ht="17.25" customHeight="1">
      <c r="A140" s="35"/>
      <c r="B140" s="5">
        <v>100</v>
      </c>
      <c r="C140" s="2" t="s">
        <v>161</v>
      </c>
      <c r="D140" s="16" t="s">
        <v>171</v>
      </c>
      <c r="E140" s="9" t="s">
        <v>9</v>
      </c>
      <c r="F140" s="3">
        <v>368</v>
      </c>
      <c r="G140" s="3"/>
      <c r="H140" s="4"/>
    </row>
    <row r="141" spans="1:8" ht="17.25" customHeight="1">
      <c r="A141" s="35"/>
      <c r="B141" s="5">
        <v>101</v>
      </c>
      <c r="C141" s="2" t="s">
        <v>162</v>
      </c>
      <c r="D141" s="16" t="s">
        <v>333</v>
      </c>
      <c r="E141" s="9" t="s">
        <v>140</v>
      </c>
      <c r="F141" s="3">
        <v>2</v>
      </c>
      <c r="G141" s="3"/>
      <c r="H141" s="4"/>
    </row>
    <row r="142" spans="1:8" ht="17.25" customHeight="1">
      <c r="A142" s="35"/>
      <c r="B142" s="5">
        <v>102</v>
      </c>
      <c r="C142" s="2" t="s">
        <v>163</v>
      </c>
      <c r="D142" s="16" t="s">
        <v>172</v>
      </c>
      <c r="E142" s="9" t="s">
        <v>7</v>
      </c>
      <c r="F142" s="3">
        <v>11</v>
      </c>
      <c r="G142" s="3"/>
      <c r="H142" s="4"/>
    </row>
    <row r="143" spans="1:8" ht="24" customHeight="1">
      <c r="A143" s="35"/>
      <c r="B143" s="5">
        <v>103</v>
      </c>
      <c r="C143" s="2" t="s">
        <v>164</v>
      </c>
      <c r="D143" s="16" t="s">
        <v>186</v>
      </c>
      <c r="E143" s="9" t="s">
        <v>7</v>
      </c>
      <c r="F143" s="3">
        <v>22</v>
      </c>
      <c r="G143" s="3"/>
      <c r="H143" s="4"/>
    </row>
    <row r="144" spans="1:8" ht="17.25" customHeight="1">
      <c r="A144" s="35"/>
      <c r="B144" s="5">
        <v>104</v>
      </c>
      <c r="C144" s="2" t="s">
        <v>165</v>
      </c>
      <c r="D144" s="16" t="s">
        <v>173</v>
      </c>
      <c r="E144" s="9" t="s">
        <v>7</v>
      </c>
      <c r="F144" s="3">
        <v>11</v>
      </c>
      <c r="G144" s="3"/>
      <c r="H144" s="4"/>
    </row>
    <row r="145" spans="1:8" ht="17.25" customHeight="1">
      <c r="A145" s="35"/>
      <c r="B145" s="5">
        <v>105</v>
      </c>
      <c r="C145" s="2" t="s">
        <v>166</v>
      </c>
      <c r="D145" s="16" t="s">
        <v>174</v>
      </c>
      <c r="E145" s="9" t="s">
        <v>7</v>
      </c>
      <c r="F145" s="3">
        <v>11</v>
      </c>
      <c r="G145" s="3"/>
      <c r="H145" s="4"/>
    </row>
    <row r="146" spans="1:8" ht="23.25" customHeight="1">
      <c r="A146" s="35"/>
      <c r="B146" s="5">
        <v>106</v>
      </c>
      <c r="C146" s="2" t="s">
        <v>167</v>
      </c>
      <c r="D146" s="16" t="s">
        <v>175</v>
      </c>
      <c r="E146" s="9" t="s">
        <v>178</v>
      </c>
      <c r="F146" s="3">
        <v>11</v>
      </c>
      <c r="G146" s="3"/>
      <c r="H146" s="4"/>
    </row>
    <row r="147" spans="1:8" ht="17.25" customHeight="1">
      <c r="A147" s="35"/>
      <c r="B147" s="5">
        <v>107</v>
      </c>
      <c r="C147" s="2" t="s">
        <v>168</v>
      </c>
      <c r="D147" s="16" t="s">
        <v>334</v>
      </c>
      <c r="E147" s="9" t="s">
        <v>135</v>
      </c>
      <c r="F147" s="3">
        <v>80.4</v>
      </c>
      <c r="G147" s="3"/>
      <c r="H147" s="4"/>
    </row>
    <row r="148" spans="1:8" ht="35.25" customHeight="1">
      <c r="A148" s="35"/>
      <c r="B148" s="5">
        <v>108</v>
      </c>
      <c r="C148" s="9" t="s">
        <v>187</v>
      </c>
      <c r="D148" s="16" t="s">
        <v>176</v>
      </c>
      <c r="E148" s="9" t="s">
        <v>7</v>
      </c>
      <c r="F148" s="3">
        <v>11</v>
      </c>
      <c r="G148" s="3"/>
      <c r="H148" s="4"/>
    </row>
    <row r="149" spans="1:8" ht="17.25" customHeight="1">
      <c r="A149" s="35"/>
      <c r="B149" s="6" t="s">
        <v>3</v>
      </c>
      <c r="C149" s="7" t="s">
        <v>88</v>
      </c>
      <c r="D149" s="8" t="s">
        <v>152</v>
      </c>
      <c r="E149" s="9" t="s">
        <v>5</v>
      </c>
      <c r="F149" s="3" t="s">
        <v>5</v>
      </c>
      <c r="G149" s="3" t="s">
        <v>5</v>
      </c>
      <c r="H149" s="4" t="s">
        <v>5</v>
      </c>
    </row>
    <row r="150" spans="1:8" ht="17.25" customHeight="1">
      <c r="A150" s="35"/>
      <c r="B150" s="5">
        <v>109</v>
      </c>
      <c r="C150" s="2" t="s">
        <v>155</v>
      </c>
      <c r="D150" s="16" t="s">
        <v>335</v>
      </c>
      <c r="E150" s="9" t="s">
        <v>135</v>
      </c>
      <c r="F150" s="3">
        <v>19.6</v>
      </c>
      <c r="G150" s="3"/>
      <c r="H150" s="4"/>
    </row>
    <row r="151" spans="1:8" ht="17.25" customHeight="1">
      <c r="A151" s="35"/>
      <c r="B151" s="5">
        <v>110</v>
      </c>
      <c r="C151" s="2" t="s">
        <v>179</v>
      </c>
      <c r="D151" s="16" t="s">
        <v>188</v>
      </c>
      <c r="E151" s="9" t="s">
        <v>9</v>
      </c>
      <c r="F151" s="3">
        <v>49</v>
      </c>
      <c r="G151" s="3"/>
      <c r="H151" s="4"/>
    </row>
    <row r="152" spans="1:8" ht="17.25" customHeight="1" thickBot="1">
      <c r="A152" s="40"/>
      <c r="B152" s="17">
        <v>111</v>
      </c>
      <c r="C152" s="18" t="s">
        <v>168</v>
      </c>
      <c r="D152" s="22" t="s">
        <v>334</v>
      </c>
      <c r="E152" s="19" t="s">
        <v>135</v>
      </c>
      <c r="F152" s="20">
        <v>19.6</v>
      </c>
      <c r="G152" s="20"/>
      <c r="H152" s="21"/>
    </row>
    <row r="153" spans="2:8" ht="20.25" customHeight="1" thickBot="1">
      <c r="B153" s="41"/>
      <c r="C153" s="41"/>
      <c r="D153" s="125" t="s">
        <v>202</v>
      </c>
      <c r="E153" s="126"/>
      <c r="F153" s="127" t="s">
        <v>31</v>
      </c>
      <c r="G153" s="99"/>
      <c r="H153" s="42">
        <f>SUM(H9:H152)</f>
        <v>0</v>
      </c>
    </row>
    <row r="154" spans="2:8" ht="12.75">
      <c r="B154" s="41"/>
      <c r="C154" s="41"/>
      <c r="D154" s="43"/>
      <c r="E154" s="44"/>
      <c r="F154" s="128" t="s">
        <v>39</v>
      </c>
      <c r="G154" s="101"/>
      <c r="H154" s="45">
        <f>H153*0.23</f>
        <v>0</v>
      </c>
    </row>
    <row r="155" spans="2:8" ht="13.5" thickBot="1">
      <c r="B155" s="41"/>
      <c r="C155" s="41"/>
      <c r="D155" s="46"/>
      <c r="E155" s="43"/>
      <c r="F155" s="120" t="s">
        <v>32</v>
      </c>
      <c r="G155" s="103"/>
      <c r="H155" s="47">
        <f>SUM(H153:H154)</f>
        <v>0</v>
      </c>
    </row>
    <row r="156" spans="1:8" ht="15.75" customHeight="1" thickBot="1">
      <c r="A156" s="35"/>
      <c r="B156" s="117" t="s">
        <v>318</v>
      </c>
      <c r="C156" s="118"/>
      <c r="D156" s="118"/>
      <c r="E156" s="118"/>
      <c r="F156" s="118"/>
      <c r="G156" s="118"/>
      <c r="H156" s="119"/>
    </row>
    <row r="157" spans="1:8" s="57" customFormat="1" ht="15.75" customHeight="1">
      <c r="A157" s="52"/>
      <c r="B157" s="53"/>
      <c r="C157" s="54"/>
      <c r="D157" s="55" t="s">
        <v>317</v>
      </c>
      <c r="E157" s="56"/>
      <c r="F157" s="56"/>
      <c r="G157" s="31" t="s">
        <v>5</v>
      </c>
      <c r="H157" s="32" t="s">
        <v>5</v>
      </c>
    </row>
    <row r="158" spans="2:8" s="57" customFormat="1" ht="11.25">
      <c r="B158" s="58" t="s">
        <v>3</v>
      </c>
      <c r="C158" s="59" t="s">
        <v>203</v>
      </c>
      <c r="D158" s="60" t="s">
        <v>204</v>
      </c>
      <c r="E158" s="61"/>
      <c r="F158" s="61"/>
      <c r="G158" s="3" t="s">
        <v>5</v>
      </c>
      <c r="H158" s="4" t="s">
        <v>5</v>
      </c>
    </row>
    <row r="159" spans="2:8" s="57" customFormat="1" ht="11.25">
      <c r="B159" s="62">
        <f>B152+1</f>
        <v>112</v>
      </c>
      <c r="C159" s="63" t="s">
        <v>205</v>
      </c>
      <c r="D159" s="64" t="s">
        <v>206</v>
      </c>
      <c r="E159" s="65" t="s">
        <v>207</v>
      </c>
      <c r="F159" s="66">
        <v>0.307</v>
      </c>
      <c r="G159" s="67">
        <v>0</v>
      </c>
      <c r="H159" s="68">
        <v>0</v>
      </c>
    </row>
    <row r="160" spans="2:8" s="57" customFormat="1" ht="11.25">
      <c r="B160" s="62">
        <f>B159+1</f>
        <v>113</v>
      </c>
      <c r="C160" s="63" t="s">
        <v>205</v>
      </c>
      <c r="D160" s="64" t="s">
        <v>208</v>
      </c>
      <c r="E160" s="65" t="s">
        <v>209</v>
      </c>
      <c r="F160" s="66">
        <v>153.512</v>
      </c>
      <c r="G160" s="67">
        <v>0</v>
      </c>
      <c r="H160" s="68">
        <v>0</v>
      </c>
    </row>
    <row r="161" spans="2:8" s="57" customFormat="1" ht="22.5">
      <c r="B161" s="62">
        <f>B160+1</f>
        <v>114</v>
      </c>
      <c r="C161" s="63" t="s">
        <v>205</v>
      </c>
      <c r="D161" s="69" t="s">
        <v>210</v>
      </c>
      <c r="E161" s="65" t="s">
        <v>209</v>
      </c>
      <c r="F161" s="65">
        <v>136.71</v>
      </c>
      <c r="G161" s="67">
        <v>0</v>
      </c>
      <c r="H161" s="68">
        <v>0</v>
      </c>
    </row>
    <row r="162" spans="2:8" s="57" customFormat="1" ht="11.25">
      <c r="B162" s="62">
        <f>B161+1</f>
        <v>115</v>
      </c>
      <c r="C162" s="63" t="s">
        <v>205</v>
      </c>
      <c r="D162" s="64" t="s">
        <v>211</v>
      </c>
      <c r="E162" s="65" t="s">
        <v>9</v>
      </c>
      <c r="F162" s="70">
        <v>22</v>
      </c>
      <c r="G162" s="67">
        <v>0</v>
      </c>
      <c r="H162" s="68">
        <v>0</v>
      </c>
    </row>
    <row r="163" spans="2:8" s="57" customFormat="1" ht="11.25">
      <c r="B163" s="62">
        <f>B162+1</f>
        <v>116</v>
      </c>
      <c r="C163" s="63" t="s">
        <v>205</v>
      </c>
      <c r="D163" s="64" t="s">
        <v>212</v>
      </c>
      <c r="E163" s="65" t="s">
        <v>209</v>
      </c>
      <c r="F163" s="65">
        <v>106.55</v>
      </c>
      <c r="G163" s="67">
        <v>0</v>
      </c>
      <c r="H163" s="68">
        <v>0</v>
      </c>
    </row>
    <row r="164" spans="2:8" s="57" customFormat="1" ht="11.25">
      <c r="B164" s="62">
        <f>B163+1</f>
        <v>117</v>
      </c>
      <c r="C164" s="63" t="s">
        <v>205</v>
      </c>
      <c r="D164" s="64" t="s">
        <v>213</v>
      </c>
      <c r="E164" s="65" t="s">
        <v>50</v>
      </c>
      <c r="F164" s="65">
        <v>1</v>
      </c>
      <c r="G164" s="67">
        <v>0</v>
      </c>
      <c r="H164" s="68">
        <v>0</v>
      </c>
    </row>
    <row r="165" spans="2:8" s="57" customFormat="1" ht="22.5">
      <c r="B165" s="62" t="s">
        <v>3</v>
      </c>
      <c r="C165" s="59" t="s">
        <v>203</v>
      </c>
      <c r="D165" s="71" t="s">
        <v>214</v>
      </c>
      <c r="E165" s="61"/>
      <c r="F165" s="61"/>
      <c r="G165" s="3" t="s">
        <v>5</v>
      </c>
      <c r="H165" s="4" t="s">
        <v>5</v>
      </c>
    </row>
    <row r="166" spans="2:8" s="57" customFormat="1" ht="11.25">
      <c r="B166" s="62">
        <f>B164+1</f>
        <v>118</v>
      </c>
      <c r="C166" s="63" t="s">
        <v>205</v>
      </c>
      <c r="D166" s="64" t="s">
        <v>206</v>
      </c>
      <c r="E166" s="65" t="s">
        <v>207</v>
      </c>
      <c r="F166" s="66">
        <v>0.03</v>
      </c>
      <c r="G166" s="67">
        <v>0</v>
      </c>
      <c r="H166" s="68">
        <v>0</v>
      </c>
    </row>
    <row r="167" spans="2:8" s="57" customFormat="1" ht="11.25">
      <c r="B167" s="62">
        <f>B166+1</f>
        <v>119</v>
      </c>
      <c r="C167" s="63" t="s">
        <v>205</v>
      </c>
      <c r="D167" s="64" t="s">
        <v>208</v>
      </c>
      <c r="E167" s="65" t="s">
        <v>209</v>
      </c>
      <c r="F167" s="66">
        <v>45.548</v>
      </c>
      <c r="G167" s="67">
        <v>0</v>
      </c>
      <c r="H167" s="68">
        <v>0</v>
      </c>
    </row>
    <row r="168" spans="2:8" s="57" customFormat="1" ht="22.5">
      <c r="B168" s="62">
        <f>B167+1</f>
        <v>120</v>
      </c>
      <c r="C168" s="63" t="s">
        <v>205</v>
      </c>
      <c r="D168" s="69" t="s">
        <v>215</v>
      </c>
      <c r="E168" s="65" t="s">
        <v>209</v>
      </c>
      <c r="F168" s="66">
        <v>1.25</v>
      </c>
      <c r="G168" s="67">
        <v>0</v>
      </c>
      <c r="H168" s="68">
        <v>0</v>
      </c>
    </row>
    <row r="169" spans="2:8" s="57" customFormat="1" ht="11.25">
      <c r="B169" s="62">
        <f>B168+1</f>
        <v>121</v>
      </c>
      <c r="C169" s="63" t="s">
        <v>205</v>
      </c>
      <c r="D169" s="64" t="s">
        <v>213</v>
      </c>
      <c r="E169" s="65" t="s">
        <v>50</v>
      </c>
      <c r="F169" s="66">
        <v>1</v>
      </c>
      <c r="G169" s="67">
        <v>0</v>
      </c>
      <c r="H169" s="68">
        <v>0</v>
      </c>
    </row>
    <row r="170" spans="2:8" s="57" customFormat="1" ht="11.25">
      <c r="B170" s="62" t="s">
        <v>3</v>
      </c>
      <c r="C170" s="59" t="s">
        <v>203</v>
      </c>
      <c r="D170" s="60" t="s">
        <v>216</v>
      </c>
      <c r="E170" s="61"/>
      <c r="F170" s="61"/>
      <c r="G170" s="3" t="s">
        <v>5</v>
      </c>
      <c r="H170" s="4" t="s">
        <v>5</v>
      </c>
    </row>
    <row r="171" spans="2:8" s="57" customFormat="1" ht="22.5">
      <c r="B171" s="62">
        <f>B169+1</f>
        <v>122</v>
      </c>
      <c r="C171" s="72" t="s">
        <v>205</v>
      </c>
      <c r="D171" s="69" t="s">
        <v>217</v>
      </c>
      <c r="E171" s="65" t="s">
        <v>218</v>
      </c>
      <c r="F171" s="66">
        <v>1427.666</v>
      </c>
      <c r="G171" s="67">
        <v>0</v>
      </c>
      <c r="H171" s="68">
        <v>0</v>
      </c>
    </row>
    <row r="172" spans="2:8" s="57" customFormat="1" ht="22.5">
      <c r="B172" s="62">
        <f>B171+1</f>
        <v>123</v>
      </c>
      <c r="C172" s="72" t="s">
        <v>205</v>
      </c>
      <c r="D172" s="69" t="s">
        <v>219</v>
      </c>
      <c r="E172" s="65" t="s">
        <v>218</v>
      </c>
      <c r="F172" s="66">
        <v>1427.666</v>
      </c>
      <c r="G172" s="67">
        <v>0</v>
      </c>
      <c r="H172" s="68">
        <v>0</v>
      </c>
    </row>
    <row r="173" spans="2:8" s="57" customFormat="1" ht="22.5">
      <c r="B173" s="62">
        <f aca="true" t="shared" si="0" ref="B173:B186">B172+1</f>
        <v>124</v>
      </c>
      <c r="C173" s="72" t="s">
        <v>205</v>
      </c>
      <c r="D173" s="69" t="s">
        <v>220</v>
      </c>
      <c r="E173" s="65" t="s">
        <v>209</v>
      </c>
      <c r="F173" s="66">
        <v>1842.149</v>
      </c>
      <c r="G173" s="67">
        <v>0</v>
      </c>
      <c r="H173" s="68">
        <v>0</v>
      </c>
    </row>
    <row r="174" spans="2:8" s="57" customFormat="1" ht="11.25">
      <c r="B174" s="62">
        <f t="shared" si="0"/>
        <v>125</v>
      </c>
      <c r="C174" s="72" t="s">
        <v>221</v>
      </c>
      <c r="D174" s="64" t="s">
        <v>222</v>
      </c>
      <c r="E174" s="65" t="s">
        <v>9</v>
      </c>
      <c r="F174" s="66">
        <v>268.951</v>
      </c>
      <c r="G174" s="67">
        <v>0</v>
      </c>
      <c r="H174" s="68">
        <v>0</v>
      </c>
    </row>
    <row r="175" spans="2:8" s="57" customFormat="1" ht="11.25">
      <c r="B175" s="62">
        <f t="shared" si="0"/>
        <v>126</v>
      </c>
      <c r="C175" s="72" t="s">
        <v>221</v>
      </c>
      <c r="D175" s="64" t="s">
        <v>223</v>
      </c>
      <c r="E175" s="65" t="s">
        <v>9</v>
      </c>
      <c r="F175" s="65">
        <v>134.98</v>
      </c>
      <c r="G175" s="67">
        <v>0</v>
      </c>
      <c r="H175" s="68">
        <v>0</v>
      </c>
    </row>
    <row r="176" spans="2:8" s="57" customFormat="1" ht="22.5">
      <c r="B176" s="62">
        <f t="shared" si="0"/>
        <v>127</v>
      </c>
      <c r="C176" s="63" t="s">
        <v>221</v>
      </c>
      <c r="D176" s="69" t="s">
        <v>224</v>
      </c>
      <c r="E176" s="65" t="s">
        <v>7</v>
      </c>
      <c r="F176" s="65">
        <v>8</v>
      </c>
      <c r="G176" s="67">
        <v>0</v>
      </c>
      <c r="H176" s="68">
        <v>0</v>
      </c>
    </row>
    <row r="177" spans="2:8" s="57" customFormat="1" ht="22.5">
      <c r="B177" s="62">
        <f t="shared" si="0"/>
        <v>128</v>
      </c>
      <c r="C177" s="63" t="s">
        <v>221</v>
      </c>
      <c r="D177" s="69" t="s">
        <v>225</v>
      </c>
      <c r="E177" s="65" t="s">
        <v>7</v>
      </c>
      <c r="F177" s="65">
        <v>2</v>
      </c>
      <c r="G177" s="67">
        <v>0</v>
      </c>
      <c r="H177" s="68">
        <v>0</v>
      </c>
    </row>
    <row r="178" spans="2:8" s="57" customFormat="1" ht="22.5">
      <c r="B178" s="62">
        <f t="shared" si="0"/>
        <v>129</v>
      </c>
      <c r="C178" s="63" t="s">
        <v>221</v>
      </c>
      <c r="D178" s="69" t="s">
        <v>226</v>
      </c>
      <c r="E178" s="65" t="s">
        <v>7</v>
      </c>
      <c r="F178" s="65">
        <v>1</v>
      </c>
      <c r="G178" s="67">
        <v>0</v>
      </c>
      <c r="H178" s="68">
        <v>0</v>
      </c>
    </row>
    <row r="179" spans="2:8" s="57" customFormat="1" ht="11.25">
      <c r="B179" s="62">
        <f t="shared" si="0"/>
        <v>130</v>
      </c>
      <c r="C179" s="63" t="s">
        <v>221</v>
      </c>
      <c r="D179" s="64" t="s">
        <v>227</v>
      </c>
      <c r="E179" s="65" t="s">
        <v>7</v>
      </c>
      <c r="F179" s="65">
        <v>6</v>
      </c>
      <c r="G179" s="67">
        <v>0</v>
      </c>
      <c r="H179" s="68">
        <v>0</v>
      </c>
    </row>
    <row r="180" spans="2:8" s="57" customFormat="1" ht="11.25">
      <c r="B180" s="62">
        <f t="shared" si="0"/>
        <v>131</v>
      </c>
      <c r="C180" s="63" t="s">
        <v>205</v>
      </c>
      <c r="D180" s="64" t="s">
        <v>228</v>
      </c>
      <c r="E180" s="65" t="s">
        <v>50</v>
      </c>
      <c r="F180" s="65">
        <v>1</v>
      </c>
      <c r="G180" s="67">
        <v>0</v>
      </c>
      <c r="H180" s="68">
        <v>0</v>
      </c>
    </row>
    <row r="181" spans="2:8" s="57" customFormat="1" ht="11.25">
      <c r="B181" s="62">
        <f t="shared" si="0"/>
        <v>132</v>
      </c>
      <c r="C181" s="72" t="s">
        <v>205</v>
      </c>
      <c r="D181" s="69" t="s">
        <v>229</v>
      </c>
      <c r="E181" s="65" t="s">
        <v>50</v>
      </c>
      <c r="F181" s="65">
        <v>1</v>
      </c>
      <c r="G181" s="67">
        <v>0</v>
      </c>
      <c r="H181" s="68">
        <v>0</v>
      </c>
    </row>
    <row r="182" spans="2:8" s="57" customFormat="1" ht="22.5">
      <c r="B182" s="62">
        <f t="shared" si="0"/>
        <v>133</v>
      </c>
      <c r="C182" s="72" t="s">
        <v>205</v>
      </c>
      <c r="D182" s="69" t="s">
        <v>230</v>
      </c>
      <c r="E182" s="65" t="s">
        <v>218</v>
      </c>
      <c r="F182" s="66">
        <v>142.77</v>
      </c>
      <c r="G182" s="67">
        <v>0</v>
      </c>
      <c r="H182" s="68">
        <v>0</v>
      </c>
    </row>
    <row r="183" spans="2:8" s="57" customFormat="1" ht="22.5">
      <c r="B183" s="62">
        <f t="shared" si="0"/>
        <v>134</v>
      </c>
      <c r="C183" s="72" t="s">
        <v>205</v>
      </c>
      <c r="D183" s="69" t="s">
        <v>231</v>
      </c>
      <c r="E183" s="65" t="s">
        <v>218</v>
      </c>
      <c r="F183" s="66">
        <v>642.448</v>
      </c>
      <c r="G183" s="67">
        <v>0</v>
      </c>
      <c r="H183" s="68">
        <v>0</v>
      </c>
    </row>
    <row r="184" spans="2:8" s="57" customFormat="1" ht="22.5">
      <c r="B184" s="62">
        <f t="shared" si="0"/>
        <v>135</v>
      </c>
      <c r="C184" s="72" t="s">
        <v>205</v>
      </c>
      <c r="D184" s="69" t="s">
        <v>232</v>
      </c>
      <c r="E184" s="65" t="s">
        <v>218</v>
      </c>
      <c r="F184" s="66">
        <v>642.448</v>
      </c>
      <c r="G184" s="67">
        <v>0</v>
      </c>
      <c r="H184" s="68">
        <v>0</v>
      </c>
    </row>
    <row r="185" spans="2:8" s="57" customFormat="1" ht="11.25">
      <c r="B185" s="62">
        <f t="shared" si="0"/>
        <v>136</v>
      </c>
      <c r="C185" s="72" t="s">
        <v>221</v>
      </c>
      <c r="D185" s="64" t="s">
        <v>233</v>
      </c>
      <c r="E185" s="65" t="s">
        <v>7</v>
      </c>
      <c r="F185" s="66">
        <v>5.379</v>
      </c>
      <c r="G185" s="67">
        <v>0</v>
      </c>
      <c r="H185" s="68">
        <v>0</v>
      </c>
    </row>
    <row r="186" spans="2:8" s="57" customFormat="1" ht="11.25">
      <c r="B186" s="62">
        <f t="shared" si="0"/>
        <v>137</v>
      </c>
      <c r="C186" s="72" t="s">
        <v>205</v>
      </c>
      <c r="D186" s="64" t="s">
        <v>234</v>
      </c>
      <c r="E186" s="65" t="s">
        <v>9</v>
      </c>
      <c r="F186" s="66">
        <v>403.931</v>
      </c>
      <c r="G186" s="67">
        <v>0</v>
      </c>
      <c r="H186" s="68">
        <v>0</v>
      </c>
    </row>
    <row r="187" spans="2:8" s="57" customFormat="1" ht="11.25">
      <c r="B187" s="62" t="s">
        <v>3</v>
      </c>
      <c r="C187" s="59" t="s">
        <v>203</v>
      </c>
      <c r="D187" s="60" t="s">
        <v>235</v>
      </c>
      <c r="E187" s="61"/>
      <c r="F187" s="73"/>
      <c r="G187" s="3" t="s">
        <v>5</v>
      </c>
      <c r="H187" s="4" t="s">
        <v>5</v>
      </c>
    </row>
    <row r="188" spans="2:8" s="57" customFormat="1" ht="22.5">
      <c r="B188" s="62">
        <f>B186+1</f>
        <v>138</v>
      </c>
      <c r="C188" s="72" t="s">
        <v>205</v>
      </c>
      <c r="D188" s="69" t="s">
        <v>236</v>
      </c>
      <c r="E188" s="65" t="s">
        <v>218</v>
      </c>
      <c r="F188" s="66">
        <v>141.198</v>
      </c>
      <c r="G188" s="67">
        <v>0</v>
      </c>
      <c r="H188" s="68">
        <v>0</v>
      </c>
    </row>
    <row r="189" spans="2:8" s="57" customFormat="1" ht="22.5">
      <c r="B189" s="62">
        <f>B188+1</f>
        <v>139</v>
      </c>
      <c r="C189" s="72" t="s">
        <v>205</v>
      </c>
      <c r="D189" s="69" t="s">
        <v>237</v>
      </c>
      <c r="E189" s="65" t="s">
        <v>218</v>
      </c>
      <c r="F189" s="66">
        <v>141.198</v>
      </c>
      <c r="G189" s="67">
        <v>0</v>
      </c>
      <c r="H189" s="68">
        <v>0</v>
      </c>
    </row>
    <row r="190" spans="2:8" s="57" customFormat="1" ht="22.5">
      <c r="B190" s="62">
        <f aca="true" t="shared" si="1" ref="B190:B200">B189+1</f>
        <v>140</v>
      </c>
      <c r="C190" s="72" t="s">
        <v>205</v>
      </c>
      <c r="D190" s="69" t="s">
        <v>238</v>
      </c>
      <c r="E190" s="65" t="s">
        <v>209</v>
      </c>
      <c r="F190" s="66">
        <v>182.191</v>
      </c>
      <c r="G190" s="67">
        <v>0</v>
      </c>
      <c r="H190" s="68">
        <v>0</v>
      </c>
    </row>
    <row r="191" spans="2:8" s="57" customFormat="1" ht="11.25">
      <c r="B191" s="62">
        <f t="shared" si="1"/>
        <v>141</v>
      </c>
      <c r="C191" s="72" t="s">
        <v>221</v>
      </c>
      <c r="D191" s="64" t="s">
        <v>239</v>
      </c>
      <c r="E191" s="65" t="s">
        <v>9</v>
      </c>
      <c r="F191" s="66">
        <v>30</v>
      </c>
      <c r="G191" s="67">
        <v>0</v>
      </c>
      <c r="H191" s="68">
        <v>0</v>
      </c>
    </row>
    <row r="192" spans="2:8" s="57" customFormat="1" ht="11.25">
      <c r="B192" s="62">
        <f t="shared" si="1"/>
        <v>142</v>
      </c>
      <c r="C192" s="72" t="s">
        <v>221</v>
      </c>
      <c r="D192" s="64" t="s">
        <v>240</v>
      </c>
      <c r="E192" s="65" t="s">
        <v>9</v>
      </c>
      <c r="F192" s="66">
        <v>134.98</v>
      </c>
      <c r="G192" s="67">
        <v>0</v>
      </c>
      <c r="H192" s="68">
        <v>0</v>
      </c>
    </row>
    <row r="193" spans="2:8" s="57" customFormat="1" ht="22.5">
      <c r="B193" s="62">
        <f t="shared" si="1"/>
        <v>143</v>
      </c>
      <c r="C193" s="72" t="s">
        <v>221</v>
      </c>
      <c r="D193" s="69" t="s">
        <v>241</v>
      </c>
      <c r="E193" s="65" t="s">
        <v>7</v>
      </c>
      <c r="F193" s="74">
        <v>1</v>
      </c>
      <c r="G193" s="67">
        <v>0</v>
      </c>
      <c r="H193" s="68">
        <v>0</v>
      </c>
    </row>
    <row r="194" spans="2:8" s="57" customFormat="1" ht="11.25">
      <c r="B194" s="62">
        <f t="shared" si="1"/>
        <v>144</v>
      </c>
      <c r="C194" s="72" t="s">
        <v>221</v>
      </c>
      <c r="D194" s="64" t="s">
        <v>228</v>
      </c>
      <c r="E194" s="65" t="s">
        <v>50</v>
      </c>
      <c r="F194" s="66">
        <v>1</v>
      </c>
      <c r="G194" s="67">
        <v>0</v>
      </c>
      <c r="H194" s="68">
        <v>0</v>
      </c>
    </row>
    <row r="195" spans="2:8" s="57" customFormat="1" ht="11.25">
      <c r="B195" s="62">
        <f t="shared" si="1"/>
        <v>145</v>
      </c>
      <c r="C195" s="72"/>
      <c r="D195" s="64" t="s">
        <v>242</v>
      </c>
      <c r="E195" s="65" t="s">
        <v>50</v>
      </c>
      <c r="F195" s="66">
        <v>1</v>
      </c>
      <c r="G195" s="67">
        <v>0</v>
      </c>
      <c r="H195" s="68">
        <v>0</v>
      </c>
    </row>
    <row r="196" spans="2:8" s="57" customFormat="1" ht="11.25">
      <c r="B196" s="62">
        <f t="shared" si="1"/>
        <v>146</v>
      </c>
      <c r="C196" s="72" t="s">
        <v>221</v>
      </c>
      <c r="D196" s="64" t="s">
        <v>243</v>
      </c>
      <c r="E196" s="65" t="s">
        <v>218</v>
      </c>
      <c r="F196" s="66">
        <v>14.12</v>
      </c>
      <c r="G196" s="67">
        <v>0</v>
      </c>
      <c r="H196" s="68">
        <v>0</v>
      </c>
    </row>
    <row r="197" spans="2:8" s="57" customFormat="1" ht="22.5">
      <c r="B197" s="62">
        <f t="shared" si="1"/>
        <v>147</v>
      </c>
      <c r="C197" s="72" t="s">
        <v>221</v>
      </c>
      <c r="D197" s="69" t="s">
        <v>244</v>
      </c>
      <c r="E197" s="65" t="s">
        <v>218</v>
      </c>
      <c r="F197" s="66">
        <v>63.539</v>
      </c>
      <c r="G197" s="67">
        <v>0</v>
      </c>
      <c r="H197" s="68">
        <v>0</v>
      </c>
    </row>
    <row r="198" spans="2:8" s="57" customFormat="1" ht="22.5">
      <c r="B198" s="62">
        <f t="shared" si="1"/>
        <v>148</v>
      </c>
      <c r="C198" s="72" t="s">
        <v>221</v>
      </c>
      <c r="D198" s="69" t="s">
        <v>245</v>
      </c>
      <c r="E198" s="65" t="s">
        <v>218</v>
      </c>
      <c r="F198" s="66">
        <v>63.539</v>
      </c>
      <c r="G198" s="67">
        <v>0</v>
      </c>
      <c r="H198" s="68">
        <v>0</v>
      </c>
    </row>
    <row r="199" spans="2:8" s="57" customFormat="1" ht="11.25">
      <c r="B199" s="62">
        <f t="shared" si="1"/>
        <v>149</v>
      </c>
      <c r="C199" s="72" t="s">
        <v>221</v>
      </c>
      <c r="D199" s="69" t="s">
        <v>246</v>
      </c>
      <c r="E199" s="65" t="s">
        <v>7</v>
      </c>
      <c r="F199" s="66">
        <v>0.532</v>
      </c>
      <c r="G199" s="67">
        <v>0</v>
      </c>
      <c r="H199" s="68">
        <v>0</v>
      </c>
    </row>
    <row r="200" spans="2:8" s="57" customFormat="1" ht="11.25">
      <c r="B200" s="62">
        <f t="shared" si="1"/>
        <v>150</v>
      </c>
      <c r="C200" s="72" t="s">
        <v>221</v>
      </c>
      <c r="D200" s="64" t="s">
        <v>247</v>
      </c>
      <c r="E200" s="65" t="s">
        <v>9</v>
      </c>
      <c r="F200" s="66">
        <v>30</v>
      </c>
      <c r="G200" s="67">
        <v>0</v>
      </c>
      <c r="H200" s="68">
        <v>0</v>
      </c>
    </row>
    <row r="201" spans="2:8" s="57" customFormat="1" ht="11.25">
      <c r="B201" s="62" t="s">
        <v>3</v>
      </c>
      <c r="C201" s="75"/>
      <c r="D201" s="60" t="s">
        <v>248</v>
      </c>
      <c r="E201" s="61"/>
      <c r="F201" s="73"/>
      <c r="G201" s="3" t="s">
        <v>5</v>
      </c>
      <c r="H201" s="4" t="s">
        <v>5</v>
      </c>
    </row>
    <row r="202" spans="2:8" s="57" customFormat="1" ht="11.25">
      <c r="B202" s="62">
        <f>B200+1</f>
        <v>151</v>
      </c>
      <c r="C202" s="72" t="s">
        <v>221</v>
      </c>
      <c r="D202" s="64" t="s">
        <v>249</v>
      </c>
      <c r="E202" s="65" t="s">
        <v>9</v>
      </c>
      <c r="F202" s="66">
        <v>268.951</v>
      </c>
      <c r="G202" s="67">
        <v>0</v>
      </c>
      <c r="H202" s="68">
        <v>0</v>
      </c>
    </row>
    <row r="203" spans="2:8" s="57" customFormat="1" ht="11.25">
      <c r="B203" s="62">
        <f>B202+1</f>
        <v>152</v>
      </c>
      <c r="C203" s="72" t="s">
        <v>221</v>
      </c>
      <c r="D203" s="64" t="s">
        <v>250</v>
      </c>
      <c r="E203" s="65" t="s">
        <v>9</v>
      </c>
      <c r="F203" s="65">
        <v>41.84</v>
      </c>
      <c r="G203" s="67">
        <v>0</v>
      </c>
      <c r="H203" s="68">
        <v>0</v>
      </c>
    </row>
    <row r="204" spans="2:8" s="57" customFormat="1" ht="22.5">
      <c r="B204" s="62">
        <f>B203+1</f>
        <v>153</v>
      </c>
      <c r="C204" s="72" t="s">
        <v>221</v>
      </c>
      <c r="D204" s="69" t="s">
        <v>251</v>
      </c>
      <c r="E204" s="65" t="s">
        <v>7</v>
      </c>
      <c r="F204" s="65">
        <v>4</v>
      </c>
      <c r="G204" s="67">
        <v>0</v>
      </c>
      <c r="H204" s="68">
        <v>0</v>
      </c>
    </row>
    <row r="205" spans="2:8" s="57" customFormat="1" ht="11.25">
      <c r="B205" s="62">
        <f>B204+1</f>
        <v>154</v>
      </c>
      <c r="C205" s="72" t="s">
        <v>205</v>
      </c>
      <c r="D205" s="64" t="s">
        <v>252</v>
      </c>
      <c r="E205" s="65" t="s">
        <v>50</v>
      </c>
      <c r="F205" s="65">
        <v>1</v>
      </c>
      <c r="G205" s="67">
        <v>0</v>
      </c>
      <c r="H205" s="68">
        <v>0</v>
      </c>
    </row>
    <row r="206" spans="2:8" s="57" customFormat="1" ht="11.25">
      <c r="B206" s="62" t="s">
        <v>3</v>
      </c>
      <c r="C206" s="75"/>
      <c r="D206" s="60" t="s">
        <v>253</v>
      </c>
      <c r="E206" s="61"/>
      <c r="F206" s="61"/>
      <c r="G206" s="3" t="s">
        <v>5</v>
      </c>
      <c r="H206" s="4" t="s">
        <v>5</v>
      </c>
    </row>
    <row r="207" spans="2:8" s="57" customFormat="1" ht="11.25">
      <c r="B207" s="62">
        <v>155</v>
      </c>
      <c r="C207" s="72" t="s">
        <v>221</v>
      </c>
      <c r="D207" s="64" t="s">
        <v>254</v>
      </c>
      <c r="E207" s="65" t="s">
        <v>9</v>
      </c>
      <c r="F207" s="65">
        <v>30</v>
      </c>
      <c r="G207" s="67">
        <v>0</v>
      </c>
      <c r="H207" s="68">
        <v>0</v>
      </c>
    </row>
    <row r="208" spans="2:8" s="57" customFormat="1" ht="22.5">
      <c r="B208" s="62">
        <v>156</v>
      </c>
      <c r="C208" s="72" t="s">
        <v>221</v>
      </c>
      <c r="D208" s="69" t="s">
        <v>255</v>
      </c>
      <c r="E208" s="65" t="s">
        <v>7</v>
      </c>
      <c r="F208" s="65">
        <v>4</v>
      </c>
      <c r="G208" s="67">
        <v>0</v>
      </c>
      <c r="H208" s="68">
        <v>0</v>
      </c>
    </row>
    <row r="209" spans="2:8" s="57" customFormat="1" ht="11.25">
      <c r="B209" s="62">
        <v>157</v>
      </c>
      <c r="C209" s="63" t="s">
        <v>205</v>
      </c>
      <c r="D209" s="64" t="s">
        <v>252</v>
      </c>
      <c r="E209" s="65" t="s">
        <v>50</v>
      </c>
      <c r="F209" s="65">
        <v>0.3</v>
      </c>
      <c r="G209" s="67">
        <v>0</v>
      </c>
      <c r="H209" s="68">
        <v>0</v>
      </c>
    </row>
    <row r="210" spans="2:8" s="57" customFormat="1" ht="11.25">
      <c r="B210" s="62" t="s">
        <v>3</v>
      </c>
      <c r="C210" s="59" t="s">
        <v>256</v>
      </c>
      <c r="D210" s="60" t="s">
        <v>257</v>
      </c>
      <c r="E210" s="61"/>
      <c r="F210" s="61"/>
      <c r="G210" s="3" t="s">
        <v>5</v>
      </c>
      <c r="H210" s="4" t="s">
        <v>5</v>
      </c>
    </row>
    <row r="211" spans="2:8" s="57" customFormat="1" ht="11.25">
      <c r="B211" s="62">
        <f>B209+1</f>
        <v>158</v>
      </c>
      <c r="C211" s="63" t="s">
        <v>205</v>
      </c>
      <c r="D211" s="64" t="s">
        <v>206</v>
      </c>
      <c r="E211" s="65" t="s">
        <v>207</v>
      </c>
      <c r="F211" s="66">
        <v>0.307</v>
      </c>
      <c r="G211" s="67">
        <v>0</v>
      </c>
      <c r="H211" s="68">
        <v>0</v>
      </c>
    </row>
    <row r="212" spans="2:8" s="57" customFormat="1" ht="11.25">
      <c r="B212" s="62">
        <f>B211+1</f>
        <v>159</v>
      </c>
      <c r="C212" s="63" t="s">
        <v>205</v>
      </c>
      <c r="D212" s="64" t="s">
        <v>258</v>
      </c>
      <c r="E212" s="65" t="s">
        <v>209</v>
      </c>
      <c r="F212" s="66">
        <v>106.55</v>
      </c>
      <c r="G212" s="67">
        <v>0</v>
      </c>
      <c r="H212" s="68">
        <v>0</v>
      </c>
    </row>
    <row r="213" spans="2:8" s="57" customFormat="1" ht="22.5">
      <c r="B213" s="62">
        <f aca="true" t="shared" si="2" ref="B213:B219">B212+1</f>
        <v>160</v>
      </c>
      <c r="C213" s="63" t="s">
        <v>205</v>
      </c>
      <c r="D213" s="69" t="s">
        <v>259</v>
      </c>
      <c r="E213" s="65" t="s">
        <v>209</v>
      </c>
      <c r="F213" s="66">
        <v>153.512</v>
      </c>
      <c r="G213" s="67">
        <v>0</v>
      </c>
      <c r="H213" s="68">
        <v>0</v>
      </c>
    </row>
    <row r="214" spans="2:8" s="57" customFormat="1" ht="33.75">
      <c r="B214" s="62">
        <f t="shared" si="2"/>
        <v>161</v>
      </c>
      <c r="C214" s="63" t="s">
        <v>205</v>
      </c>
      <c r="D214" s="69" t="s">
        <v>260</v>
      </c>
      <c r="E214" s="65" t="s">
        <v>209</v>
      </c>
      <c r="F214" s="66">
        <v>153.512</v>
      </c>
      <c r="G214" s="67">
        <v>0</v>
      </c>
      <c r="H214" s="68">
        <v>0</v>
      </c>
    </row>
    <row r="215" spans="2:8" s="57" customFormat="1" ht="11.25">
      <c r="B215" s="62">
        <f t="shared" si="2"/>
        <v>162</v>
      </c>
      <c r="C215" s="63" t="s">
        <v>205</v>
      </c>
      <c r="D215" s="64" t="s">
        <v>261</v>
      </c>
      <c r="E215" s="65" t="s">
        <v>209</v>
      </c>
      <c r="F215" s="66">
        <v>153.512</v>
      </c>
      <c r="G215" s="67">
        <v>0</v>
      </c>
      <c r="H215" s="68">
        <v>0</v>
      </c>
    </row>
    <row r="216" spans="2:8" s="57" customFormat="1" ht="11.25">
      <c r="B216" s="62">
        <f t="shared" si="2"/>
        <v>163</v>
      </c>
      <c r="C216" s="63" t="s">
        <v>205</v>
      </c>
      <c r="D216" s="69" t="s">
        <v>262</v>
      </c>
      <c r="E216" s="65" t="s">
        <v>209</v>
      </c>
      <c r="F216" s="66">
        <v>153.512</v>
      </c>
      <c r="G216" s="67">
        <v>0</v>
      </c>
      <c r="H216" s="68">
        <v>0</v>
      </c>
    </row>
    <row r="217" spans="2:8" s="57" customFormat="1" ht="22.5">
      <c r="B217" s="62">
        <f t="shared" si="2"/>
        <v>164</v>
      </c>
      <c r="C217" s="63" t="s">
        <v>205</v>
      </c>
      <c r="D217" s="69" t="s">
        <v>263</v>
      </c>
      <c r="E217" s="65" t="s">
        <v>209</v>
      </c>
      <c r="F217" s="65">
        <v>136.71</v>
      </c>
      <c r="G217" s="67">
        <v>0</v>
      </c>
      <c r="H217" s="68">
        <v>0</v>
      </c>
    </row>
    <row r="218" spans="2:8" s="57" customFormat="1" ht="22.5">
      <c r="B218" s="62">
        <f t="shared" si="2"/>
        <v>165</v>
      </c>
      <c r="C218" s="63" t="s">
        <v>205</v>
      </c>
      <c r="D218" s="69" t="s">
        <v>264</v>
      </c>
      <c r="E218" s="65" t="s">
        <v>209</v>
      </c>
      <c r="F218" s="65">
        <v>136.71</v>
      </c>
      <c r="G218" s="67">
        <v>0</v>
      </c>
      <c r="H218" s="68">
        <v>0</v>
      </c>
    </row>
    <row r="219" spans="2:8" s="57" customFormat="1" ht="11.25">
      <c r="B219" s="62">
        <f t="shared" si="2"/>
        <v>166</v>
      </c>
      <c r="C219" s="63" t="s">
        <v>205</v>
      </c>
      <c r="D219" s="64" t="s">
        <v>265</v>
      </c>
      <c r="E219" s="65" t="s">
        <v>9</v>
      </c>
      <c r="F219" s="65">
        <v>22</v>
      </c>
      <c r="G219" s="67">
        <v>0</v>
      </c>
      <c r="H219" s="68">
        <v>0</v>
      </c>
    </row>
    <row r="220" spans="2:8" s="57" customFormat="1" ht="11.25">
      <c r="B220" s="62" t="s">
        <v>3</v>
      </c>
      <c r="C220" s="75"/>
      <c r="D220" s="60" t="s">
        <v>266</v>
      </c>
      <c r="E220" s="61"/>
      <c r="F220" s="61"/>
      <c r="G220" s="3" t="s">
        <v>5</v>
      </c>
      <c r="H220" s="4" t="s">
        <v>5</v>
      </c>
    </row>
    <row r="221" spans="2:8" s="57" customFormat="1" ht="11.25">
      <c r="B221" s="62">
        <f>B219+1</f>
        <v>167</v>
      </c>
      <c r="C221" s="63" t="s">
        <v>205</v>
      </c>
      <c r="D221" s="64" t="s">
        <v>206</v>
      </c>
      <c r="E221" s="65" t="s">
        <v>207</v>
      </c>
      <c r="F221" s="65">
        <v>0.3</v>
      </c>
      <c r="G221" s="67">
        <v>0</v>
      </c>
      <c r="H221" s="68">
        <v>0</v>
      </c>
    </row>
    <row r="222" spans="2:8" s="57" customFormat="1" ht="22.5">
      <c r="B222" s="62">
        <f aca="true" t="shared" si="3" ref="B222:B227">B221+1</f>
        <v>168</v>
      </c>
      <c r="C222" s="63" t="s">
        <v>205</v>
      </c>
      <c r="D222" s="69" t="s">
        <v>267</v>
      </c>
      <c r="E222" s="65" t="s">
        <v>209</v>
      </c>
      <c r="F222" s="66">
        <v>45.548</v>
      </c>
      <c r="G222" s="67">
        <v>0</v>
      </c>
      <c r="H222" s="68">
        <v>0</v>
      </c>
    </row>
    <row r="223" spans="2:8" s="57" customFormat="1" ht="33.75">
      <c r="B223" s="62">
        <f t="shared" si="3"/>
        <v>169</v>
      </c>
      <c r="C223" s="63" t="s">
        <v>205</v>
      </c>
      <c r="D223" s="69" t="s">
        <v>268</v>
      </c>
      <c r="E223" s="65" t="s">
        <v>209</v>
      </c>
      <c r="F223" s="66">
        <v>45.548</v>
      </c>
      <c r="G223" s="67">
        <v>0</v>
      </c>
      <c r="H223" s="68">
        <v>0</v>
      </c>
    </row>
    <row r="224" spans="2:8" s="57" customFormat="1" ht="11.25">
      <c r="B224" s="62">
        <f t="shared" si="3"/>
        <v>170</v>
      </c>
      <c r="C224" s="63" t="s">
        <v>205</v>
      </c>
      <c r="D224" s="64" t="s">
        <v>261</v>
      </c>
      <c r="E224" s="65" t="s">
        <v>209</v>
      </c>
      <c r="F224" s="66">
        <v>45.548</v>
      </c>
      <c r="G224" s="67">
        <v>0</v>
      </c>
      <c r="H224" s="68">
        <v>0</v>
      </c>
    </row>
    <row r="225" spans="2:8" s="57" customFormat="1" ht="11.25">
      <c r="B225" s="62">
        <f t="shared" si="3"/>
        <v>171</v>
      </c>
      <c r="C225" s="63" t="s">
        <v>205</v>
      </c>
      <c r="D225" s="64" t="s">
        <v>269</v>
      </c>
      <c r="E225" s="65" t="s">
        <v>209</v>
      </c>
      <c r="F225" s="66">
        <v>45.548</v>
      </c>
      <c r="G225" s="67">
        <v>0</v>
      </c>
      <c r="H225" s="68">
        <v>0</v>
      </c>
    </row>
    <row r="226" spans="2:8" s="57" customFormat="1" ht="22.5">
      <c r="B226" s="62">
        <f t="shared" si="3"/>
        <v>172</v>
      </c>
      <c r="C226" s="63" t="s">
        <v>205</v>
      </c>
      <c r="D226" s="69" t="s">
        <v>270</v>
      </c>
      <c r="E226" s="65" t="s">
        <v>209</v>
      </c>
      <c r="F226" s="74">
        <v>12.304</v>
      </c>
      <c r="G226" s="67">
        <v>0</v>
      </c>
      <c r="H226" s="68">
        <v>0</v>
      </c>
    </row>
    <row r="227" spans="2:8" s="57" customFormat="1" ht="22.5">
      <c r="B227" s="62">
        <f t="shared" si="3"/>
        <v>173</v>
      </c>
      <c r="C227" s="63" t="s">
        <v>205</v>
      </c>
      <c r="D227" s="69" t="s">
        <v>271</v>
      </c>
      <c r="E227" s="65" t="s">
        <v>209</v>
      </c>
      <c r="F227" s="74">
        <v>1.25</v>
      </c>
      <c r="G227" s="67">
        <v>0</v>
      </c>
      <c r="H227" s="68">
        <v>0</v>
      </c>
    </row>
    <row r="228" spans="2:8" s="57" customFormat="1" ht="11.25">
      <c r="B228" s="62" t="s">
        <v>3</v>
      </c>
      <c r="C228" s="61"/>
      <c r="D228" s="60" t="s">
        <v>272</v>
      </c>
      <c r="E228" s="61"/>
      <c r="F228" s="61"/>
      <c r="G228" s="3" t="s">
        <v>5</v>
      </c>
      <c r="H228" s="4" t="s">
        <v>5</v>
      </c>
    </row>
    <row r="229" spans="2:8" s="57" customFormat="1" ht="11.25">
      <c r="B229" s="62">
        <f>B227+1</f>
        <v>174</v>
      </c>
      <c r="C229" s="72" t="s">
        <v>205</v>
      </c>
      <c r="D229" s="64" t="s">
        <v>206</v>
      </c>
      <c r="E229" s="65" t="s">
        <v>207</v>
      </c>
      <c r="F229" s="65">
        <v>0.093</v>
      </c>
      <c r="G229" s="67">
        <v>0</v>
      </c>
      <c r="H229" s="68">
        <v>0</v>
      </c>
    </row>
    <row r="230" spans="2:8" s="57" customFormat="1" ht="11.25">
      <c r="B230" s="62">
        <f>B229+1</f>
        <v>175</v>
      </c>
      <c r="C230" s="72" t="s">
        <v>205</v>
      </c>
      <c r="D230" s="64" t="s">
        <v>258</v>
      </c>
      <c r="E230" s="65" t="s">
        <v>209</v>
      </c>
      <c r="F230" s="65">
        <v>271</v>
      </c>
      <c r="G230" s="67">
        <v>0</v>
      </c>
      <c r="H230" s="68">
        <v>0</v>
      </c>
    </row>
    <row r="231" spans="2:8" s="57" customFormat="1" ht="11.25">
      <c r="B231" s="62">
        <f>B230+1</f>
        <v>176</v>
      </c>
      <c r="C231" s="72" t="s">
        <v>205</v>
      </c>
      <c r="D231" s="64" t="s">
        <v>273</v>
      </c>
      <c r="E231" s="65" t="s">
        <v>209</v>
      </c>
      <c r="F231" s="65">
        <v>24.6</v>
      </c>
      <c r="G231" s="67">
        <v>0</v>
      </c>
      <c r="H231" s="68">
        <v>0</v>
      </c>
    </row>
    <row r="232" spans="2:8" s="57" customFormat="1" ht="22.5">
      <c r="B232" s="62">
        <f>B231+1</f>
        <v>177</v>
      </c>
      <c r="C232" s="72" t="s">
        <v>205</v>
      </c>
      <c r="D232" s="69" t="s">
        <v>270</v>
      </c>
      <c r="E232" s="65" t="s">
        <v>209</v>
      </c>
      <c r="F232" s="65">
        <v>24.6</v>
      </c>
      <c r="G232" s="67">
        <v>0</v>
      </c>
      <c r="H232" s="68">
        <v>0</v>
      </c>
    </row>
    <row r="233" spans="2:8" s="57" customFormat="1" ht="11.25">
      <c r="B233" s="62" t="s">
        <v>3</v>
      </c>
      <c r="C233" s="59" t="s">
        <v>256</v>
      </c>
      <c r="D233" s="71" t="s">
        <v>274</v>
      </c>
      <c r="E233" s="61"/>
      <c r="F233" s="61"/>
      <c r="G233" s="3" t="s">
        <v>5</v>
      </c>
      <c r="H233" s="4" t="s">
        <v>5</v>
      </c>
    </row>
    <row r="234" spans="2:8" s="57" customFormat="1" ht="11.25">
      <c r="B234" s="62">
        <f>B232+1</f>
        <v>178</v>
      </c>
      <c r="C234" s="72" t="s">
        <v>205</v>
      </c>
      <c r="D234" s="64" t="s">
        <v>275</v>
      </c>
      <c r="E234" s="65" t="s">
        <v>50</v>
      </c>
      <c r="F234" s="65">
        <v>1</v>
      </c>
      <c r="G234" s="67">
        <v>0</v>
      </c>
      <c r="H234" s="68">
        <v>0</v>
      </c>
    </row>
    <row r="235" spans="2:8" s="57" customFormat="1" ht="11.25">
      <c r="B235" s="62">
        <f>B234+1</f>
        <v>179</v>
      </c>
      <c r="C235" s="72" t="s">
        <v>205</v>
      </c>
      <c r="D235" s="64" t="s">
        <v>276</v>
      </c>
      <c r="E235" s="65" t="s">
        <v>50</v>
      </c>
      <c r="F235" s="65">
        <v>1</v>
      </c>
      <c r="G235" s="67">
        <v>0</v>
      </c>
      <c r="H235" s="68">
        <v>0</v>
      </c>
    </row>
    <row r="236" spans="2:8" s="57" customFormat="1" ht="11.25">
      <c r="B236" s="62">
        <f>B235+1</f>
        <v>180</v>
      </c>
      <c r="C236" s="72" t="s">
        <v>205</v>
      </c>
      <c r="D236" s="64" t="s">
        <v>277</v>
      </c>
      <c r="E236" s="65" t="s">
        <v>50</v>
      </c>
      <c r="F236" s="65">
        <v>1</v>
      </c>
      <c r="G236" s="67">
        <v>0</v>
      </c>
      <c r="H236" s="68">
        <v>0</v>
      </c>
    </row>
    <row r="237" spans="2:8" s="57" customFormat="1" ht="11.25">
      <c r="B237" s="62" t="s">
        <v>3</v>
      </c>
      <c r="C237" s="76"/>
      <c r="D237" s="77" t="s">
        <v>278</v>
      </c>
      <c r="E237" s="76"/>
      <c r="F237" s="76"/>
      <c r="G237" s="3" t="s">
        <v>5</v>
      </c>
      <c r="H237" s="4" t="s">
        <v>5</v>
      </c>
    </row>
    <row r="238" spans="2:8" s="57" customFormat="1" ht="11.25">
      <c r="B238" s="62" t="s">
        <v>3</v>
      </c>
      <c r="C238" s="78" t="s">
        <v>279</v>
      </c>
      <c r="D238" s="79" t="s">
        <v>280</v>
      </c>
      <c r="E238" s="80"/>
      <c r="F238" s="80"/>
      <c r="G238" s="3" t="s">
        <v>5</v>
      </c>
      <c r="H238" s="4" t="s">
        <v>5</v>
      </c>
    </row>
    <row r="239" spans="2:8" s="57" customFormat="1" ht="22.5">
      <c r="B239" s="62">
        <f>B236+1</f>
        <v>181</v>
      </c>
      <c r="C239" s="72" t="s">
        <v>205</v>
      </c>
      <c r="D239" s="69" t="s">
        <v>217</v>
      </c>
      <c r="E239" s="65" t="s">
        <v>218</v>
      </c>
      <c r="F239" s="74">
        <v>861.727</v>
      </c>
      <c r="G239" s="67">
        <v>0</v>
      </c>
      <c r="H239" s="68">
        <v>0</v>
      </c>
    </row>
    <row r="240" spans="2:8" s="57" customFormat="1" ht="22.5">
      <c r="B240" s="62">
        <f>B239+1</f>
        <v>182</v>
      </c>
      <c r="C240" s="72" t="s">
        <v>205</v>
      </c>
      <c r="D240" s="69" t="s">
        <v>219</v>
      </c>
      <c r="E240" s="65" t="s">
        <v>218</v>
      </c>
      <c r="F240" s="74">
        <v>861.727</v>
      </c>
      <c r="G240" s="67">
        <v>0</v>
      </c>
      <c r="H240" s="68">
        <v>0</v>
      </c>
    </row>
    <row r="241" spans="2:8" s="57" customFormat="1" ht="22.5">
      <c r="B241" s="62">
        <f aca="true" t="shared" si="4" ref="B241:B265">B240+1</f>
        <v>183</v>
      </c>
      <c r="C241" s="72" t="s">
        <v>205</v>
      </c>
      <c r="D241" s="69" t="s">
        <v>220</v>
      </c>
      <c r="E241" s="65" t="s">
        <v>209</v>
      </c>
      <c r="F241" s="74">
        <v>1723.453</v>
      </c>
      <c r="G241" s="67">
        <v>0</v>
      </c>
      <c r="H241" s="68">
        <v>0</v>
      </c>
    </row>
    <row r="242" spans="2:8" s="57" customFormat="1" ht="11.25">
      <c r="B242" s="62">
        <f t="shared" si="4"/>
        <v>184</v>
      </c>
      <c r="C242" s="72" t="s">
        <v>221</v>
      </c>
      <c r="D242" s="64" t="s">
        <v>281</v>
      </c>
      <c r="E242" s="65" t="s">
        <v>9</v>
      </c>
      <c r="F242" s="74">
        <v>17.47</v>
      </c>
      <c r="G242" s="67">
        <v>0</v>
      </c>
      <c r="H242" s="68">
        <v>0</v>
      </c>
    </row>
    <row r="243" spans="2:8" s="57" customFormat="1" ht="11.25">
      <c r="B243" s="62">
        <f t="shared" si="4"/>
        <v>185</v>
      </c>
      <c r="C243" s="72" t="s">
        <v>221</v>
      </c>
      <c r="D243" s="64" t="s">
        <v>282</v>
      </c>
      <c r="E243" s="65" t="s">
        <v>9</v>
      </c>
      <c r="F243" s="74">
        <v>11.5</v>
      </c>
      <c r="G243" s="67">
        <v>0</v>
      </c>
      <c r="H243" s="68">
        <v>0</v>
      </c>
    </row>
    <row r="244" spans="2:8" s="57" customFormat="1" ht="11.25">
      <c r="B244" s="62">
        <f t="shared" si="4"/>
        <v>186</v>
      </c>
      <c r="C244" s="72" t="s">
        <v>221</v>
      </c>
      <c r="D244" s="64" t="s">
        <v>283</v>
      </c>
      <c r="E244" s="65" t="s">
        <v>9</v>
      </c>
      <c r="F244" s="74">
        <v>196.083</v>
      </c>
      <c r="G244" s="67">
        <v>0</v>
      </c>
      <c r="H244" s="68">
        <v>0</v>
      </c>
    </row>
    <row r="245" spans="2:8" s="57" customFormat="1" ht="11.25">
      <c r="B245" s="62">
        <f t="shared" si="4"/>
        <v>187</v>
      </c>
      <c r="C245" s="72" t="s">
        <v>221</v>
      </c>
      <c r="D245" s="64" t="s">
        <v>284</v>
      </c>
      <c r="E245" s="65" t="s">
        <v>9</v>
      </c>
      <c r="F245" s="74">
        <v>18.49</v>
      </c>
      <c r="G245" s="67">
        <v>0</v>
      </c>
      <c r="H245" s="68">
        <v>0</v>
      </c>
    </row>
    <row r="246" spans="2:8" s="57" customFormat="1" ht="11.25">
      <c r="B246" s="62">
        <f t="shared" si="4"/>
        <v>188</v>
      </c>
      <c r="C246" s="72" t="s">
        <v>221</v>
      </c>
      <c r="D246" s="64" t="s">
        <v>285</v>
      </c>
      <c r="E246" s="65" t="s">
        <v>9</v>
      </c>
      <c r="F246" s="74">
        <v>39.25</v>
      </c>
      <c r="G246" s="67">
        <v>0</v>
      </c>
      <c r="H246" s="68">
        <v>0</v>
      </c>
    </row>
    <row r="247" spans="2:8" s="57" customFormat="1" ht="11.25">
      <c r="B247" s="62">
        <f t="shared" si="4"/>
        <v>189</v>
      </c>
      <c r="C247" s="72" t="s">
        <v>221</v>
      </c>
      <c r="D247" s="64" t="s">
        <v>286</v>
      </c>
      <c r="E247" s="65" t="s">
        <v>9</v>
      </c>
      <c r="F247" s="74">
        <v>100.22</v>
      </c>
      <c r="G247" s="67">
        <v>0</v>
      </c>
      <c r="H247" s="68">
        <v>0</v>
      </c>
    </row>
    <row r="248" spans="2:8" s="57" customFormat="1" ht="11.25">
      <c r="B248" s="62">
        <f t="shared" si="4"/>
        <v>190</v>
      </c>
      <c r="C248" s="72" t="s">
        <v>221</v>
      </c>
      <c r="D248" s="64" t="s">
        <v>287</v>
      </c>
      <c r="E248" s="65" t="s">
        <v>9</v>
      </c>
      <c r="F248" s="74">
        <v>158.42</v>
      </c>
      <c r="G248" s="67">
        <v>0</v>
      </c>
      <c r="H248" s="68">
        <v>0</v>
      </c>
    </row>
    <row r="249" spans="2:8" s="57" customFormat="1" ht="11.25">
      <c r="B249" s="62">
        <f t="shared" si="4"/>
        <v>191</v>
      </c>
      <c r="C249" s="72" t="s">
        <v>221</v>
      </c>
      <c r="D249" s="64" t="s">
        <v>288</v>
      </c>
      <c r="E249" s="65" t="s">
        <v>177</v>
      </c>
      <c r="F249" s="74">
        <v>3</v>
      </c>
      <c r="G249" s="67">
        <v>0</v>
      </c>
      <c r="H249" s="68">
        <v>0</v>
      </c>
    </row>
    <row r="250" spans="2:8" s="57" customFormat="1" ht="11.25">
      <c r="B250" s="62">
        <f t="shared" si="4"/>
        <v>192</v>
      </c>
      <c r="C250" s="72" t="s">
        <v>221</v>
      </c>
      <c r="D250" s="64" t="s">
        <v>289</v>
      </c>
      <c r="E250" s="65" t="s">
        <v>177</v>
      </c>
      <c r="F250" s="74">
        <v>3</v>
      </c>
      <c r="G250" s="67">
        <v>0</v>
      </c>
      <c r="H250" s="68">
        <v>0</v>
      </c>
    </row>
    <row r="251" spans="2:8" s="57" customFormat="1" ht="11.25">
      <c r="B251" s="62">
        <f t="shared" si="4"/>
        <v>193</v>
      </c>
      <c r="C251" s="72" t="s">
        <v>221</v>
      </c>
      <c r="D251" s="64" t="s">
        <v>290</v>
      </c>
      <c r="E251" s="65" t="s">
        <v>177</v>
      </c>
      <c r="F251" s="74">
        <v>1</v>
      </c>
      <c r="G251" s="67">
        <v>0</v>
      </c>
      <c r="H251" s="68">
        <v>0</v>
      </c>
    </row>
    <row r="252" spans="2:8" s="57" customFormat="1" ht="11.25">
      <c r="B252" s="62">
        <f t="shared" si="4"/>
        <v>194</v>
      </c>
      <c r="C252" s="72" t="s">
        <v>221</v>
      </c>
      <c r="D252" s="64" t="s">
        <v>291</v>
      </c>
      <c r="E252" s="65" t="s">
        <v>177</v>
      </c>
      <c r="F252" s="74">
        <v>2</v>
      </c>
      <c r="G252" s="67">
        <v>0</v>
      </c>
      <c r="H252" s="68">
        <v>0</v>
      </c>
    </row>
    <row r="253" spans="2:8" s="57" customFormat="1" ht="11.25">
      <c r="B253" s="62">
        <f t="shared" si="4"/>
        <v>195</v>
      </c>
      <c r="C253" s="72" t="s">
        <v>221</v>
      </c>
      <c r="D253" s="64" t="s">
        <v>336</v>
      </c>
      <c r="E253" s="65" t="s">
        <v>177</v>
      </c>
      <c r="F253" s="74">
        <v>8</v>
      </c>
      <c r="G253" s="67">
        <v>0</v>
      </c>
      <c r="H253" s="68">
        <v>0</v>
      </c>
    </row>
    <row r="254" spans="2:8" s="57" customFormat="1" ht="11.25">
      <c r="B254" s="62">
        <f t="shared" si="4"/>
        <v>196</v>
      </c>
      <c r="C254" s="72" t="s">
        <v>221</v>
      </c>
      <c r="D254" s="64" t="s">
        <v>292</v>
      </c>
      <c r="E254" s="65" t="s">
        <v>177</v>
      </c>
      <c r="F254" s="74">
        <v>10</v>
      </c>
      <c r="G254" s="67">
        <v>0</v>
      </c>
      <c r="H254" s="68">
        <v>0</v>
      </c>
    </row>
    <row r="255" spans="2:8" s="57" customFormat="1" ht="11.25">
      <c r="B255" s="62">
        <f t="shared" si="4"/>
        <v>197</v>
      </c>
      <c r="C255" s="72" t="s">
        <v>293</v>
      </c>
      <c r="D255" s="64" t="s">
        <v>294</v>
      </c>
      <c r="E255" s="65" t="s">
        <v>177</v>
      </c>
      <c r="F255" s="74">
        <v>2</v>
      </c>
      <c r="G255" s="67">
        <v>0</v>
      </c>
      <c r="H255" s="68">
        <v>0</v>
      </c>
    </row>
    <row r="256" spans="2:8" s="57" customFormat="1" ht="22.5">
      <c r="B256" s="62">
        <f t="shared" si="4"/>
        <v>198</v>
      </c>
      <c r="C256" s="72" t="s">
        <v>221</v>
      </c>
      <c r="D256" s="69" t="s">
        <v>295</v>
      </c>
      <c r="E256" s="65" t="s">
        <v>7</v>
      </c>
      <c r="F256" s="74">
        <v>1</v>
      </c>
      <c r="G256" s="67">
        <v>0</v>
      </c>
      <c r="H256" s="68">
        <v>0</v>
      </c>
    </row>
    <row r="257" spans="2:8" s="57" customFormat="1" ht="11.25">
      <c r="B257" s="62">
        <f t="shared" si="4"/>
        <v>199</v>
      </c>
      <c r="C257" s="72" t="s">
        <v>221</v>
      </c>
      <c r="D257" s="64" t="s">
        <v>296</v>
      </c>
      <c r="E257" s="65" t="s">
        <v>7</v>
      </c>
      <c r="F257" s="74">
        <v>6</v>
      </c>
      <c r="G257" s="67">
        <v>0</v>
      </c>
      <c r="H257" s="68">
        <v>0</v>
      </c>
    </row>
    <row r="258" spans="2:8" s="57" customFormat="1" ht="22.5">
      <c r="B258" s="62">
        <f t="shared" si="4"/>
        <v>200</v>
      </c>
      <c r="C258" s="72" t="s">
        <v>221</v>
      </c>
      <c r="D258" s="69" t="s">
        <v>297</v>
      </c>
      <c r="E258" s="65" t="s">
        <v>7</v>
      </c>
      <c r="F258" s="74">
        <v>16</v>
      </c>
      <c r="G258" s="67">
        <v>0</v>
      </c>
      <c r="H258" s="68">
        <v>0</v>
      </c>
    </row>
    <row r="259" spans="2:8" s="57" customFormat="1" ht="11.25">
      <c r="B259" s="62">
        <f t="shared" si="4"/>
        <v>201</v>
      </c>
      <c r="C259" s="72" t="s">
        <v>221</v>
      </c>
      <c r="D259" s="64" t="s">
        <v>228</v>
      </c>
      <c r="E259" s="65" t="s">
        <v>177</v>
      </c>
      <c r="F259" s="65">
        <v>1</v>
      </c>
      <c r="G259" s="67">
        <v>0</v>
      </c>
      <c r="H259" s="68">
        <v>0</v>
      </c>
    </row>
    <row r="260" spans="2:8" s="57" customFormat="1" ht="22.5">
      <c r="B260" s="62">
        <f t="shared" si="4"/>
        <v>202</v>
      </c>
      <c r="C260" s="72" t="s">
        <v>205</v>
      </c>
      <c r="D260" s="69" t="s">
        <v>298</v>
      </c>
      <c r="E260" s="65" t="s">
        <v>218</v>
      </c>
      <c r="F260" s="74">
        <v>861.727</v>
      </c>
      <c r="G260" s="67">
        <v>0</v>
      </c>
      <c r="H260" s="68">
        <v>0</v>
      </c>
    </row>
    <row r="261" spans="2:8" s="57" customFormat="1" ht="22.5">
      <c r="B261" s="62">
        <f t="shared" si="4"/>
        <v>203</v>
      </c>
      <c r="C261" s="72" t="s">
        <v>205</v>
      </c>
      <c r="D261" s="69" t="s">
        <v>244</v>
      </c>
      <c r="E261" s="65" t="s">
        <v>218</v>
      </c>
      <c r="F261" s="74">
        <v>387.774</v>
      </c>
      <c r="G261" s="67">
        <v>0</v>
      </c>
      <c r="H261" s="68">
        <v>0</v>
      </c>
    </row>
    <row r="262" spans="2:8" s="57" customFormat="1" ht="22.5">
      <c r="B262" s="62">
        <f t="shared" si="4"/>
        <v>204</v>
      </c>
      <c r="C262" s="72" t="s">
        <v>205</v>
      </c>
      <c r="D262" s="69" t="s">
        <v>232</v>
      </c>
      <c r="E262" s="65" t="s">
        <v>218</v>
      </c>
      <c r="F262" s="74">
        <v>387.774</v>
      </c>
      <c r="G262" s="67">
        <v>0</v>
      </c>
      <c r="H262" s="68">
        <v>0</v>
      </c>
    </row>
    <row r="263" spans="2:8" s="57" customFormat="1" ht="22.5">
      <c r="B263" s="62">
        <f t="shared" si="4"/>
        <v>205</v>
      </c>
      <c r="C263" s="72" t="s">
        <v>221</v>
      </c>
      <c r="D263" s="69" t="s">
        <v>299</v>
      </c>
      <c r="E263" s="65" t="s">
        <v>50</v>
      </c>
      <c r="F263" s="65">
        <v>18</v>
      </c>
      <c r="G263" s="67">
        <v>0</v>
      </c>
      <c r="H263" s="68">
        <v>0</v>
      </c>
    </row>
    <row r="264" spans="2:8" s="57" customFormat="1" ht="22.5">
      <c r="B264" s="62">
        <f t="shared" si="4"/>
        <v>206</v>
      </c>
      <c r="C264" s="72" t="s">
        <v>221</v>
      </c>
      <c r="D264" s="69" t="s">
        <v>300</v>
      </c>
      <c r="E264" s="65" t="s">
        <v>7</v>
      </c>
      <c r="F264" s="65">
        <v>2.71</v>
      </c>
      <c r="G264" s="67">
        <v>0</v>
      </c>
      <c r="H264" s="68">
        <v>0</v>
      </c>
    </row>
    <row r="265" spans="2:8" s="57" customFormat="1" ht="22.5">
      <c r="B265" s="62">
        <f t="shared" si="4"/>
        <v>207</v>
      </c>
      <c r="C265" s="72" t="s">
        <v>221</v>
      </c>
      <c r="D265" s="69" t="s">
        <v>301</v>
      </c>
      <c r="E265" s="65" t="s">
        <v>50</v>
      </c>
      <c r="F265" s="65">
        <v>1</v>
      </c>
      <c r="G265" s="67">
        <v>0</v>
      </c>
      <c r="H265" s="68">
        <v>0</v>
      </c>
    </row>
    <row r="266" spans="2:8" s="57" customFormat="1" ht="11.25">
      <c r="B266" s="62" t="s">
        <v>3</v>
      </c>
      <c r="C266" s="78" t="s">
        <v>279</v>
      </c>
      <c r="D266" s="81" t="s">
        <v>302</v>
      </c>
      <c r="E266" s="80"/>
      <c r="F266" s="80"/>
      <c r="G266" s="3" t="s">
        <v>5</v>
      </c>
      <c r="H266" s="4" t="s">
        <v>5</v>
      </c>
    </row>
    <row r="267" spans="2:8" s="57" customFormat="1" ht="22.5">
      <c r="B267" s="62">
        <f>B265+1</f>
        <v>208</v>
      </c>
      <c r="C267" s="72" t="s">
        <v>205</v>
      </c>
      <c r="D267" s="69" t="s">
        <v>236</v>
      </c>
      <c r="E267" s="65" t="s">
        <v>218</v>
      </c>
      <c r="F267" s="74">
        <v>95.747</v>
      </c>
      <c r="G267" s="67">
        <v>0</v>
      </c>
      <c r="H267" s="68">
        <v>0</v>
      </c>
    </row>
    <row r="268" spans="2:8" s="57" customFormat="1" ht="22.5">
      <c r="B268" s="62">
        <f>B267+1</f>
        <v>209</v>
      </c>
      <c r="C268" s="72" t="s">
        <v>205</v>
      </c>
      <c r="D268" s="69" t="s">
        <v>303</v>
      </c>
      <c r="E268" s="65" t="s">
        <v>218</v>
      </c>
      <c r="F268" s="74">
        <v>95.747</v>
      </c>
      <c r="G268" s="67">
        <v>0</v>
      </c>
      <c r="H268" s="68">
        <v>0</v>
      </c>
    </row>
    <row r="269" spans="2:8" s="57" customFormat="1" ht="22.5">
      <c r="B269" s="62">
        <f aca="true" t="shared" si="5" ref="B269:B278">B268+1</f>
        <v>210</v>
      </c>
      <c r="C269" s="72" t="s">
        <v>205</v>
      </c>
      <c r="D269" s="69" t="s">
        <v>238</v>
      </c>
      <c r="E269" s="65" t="s">
        <v>209</v>
      </c>
      <c r="F269" s="74">
        <v>191.495</v>
      </c>
      <c r="G269" s="67">
        <v>0</v>
      </c>
      <c r="H269" s="68">
        <v>0</v>
      </c>
    </row>
    <row r="270" spans="2:8" s="57" customFormat="1" ht="11.25">
      <c r="B270" s="62">
        <f t="shared" si="5"/>
        <v>211</v>
      </c>
      <c r="C270" s="72" t="s">
        <v>221</v>
      </c>
      <c r="D270" s="69" t="s">
        <v>304</v>
      </c>
      <c r="E270" s="65" t="s">
        <v>9</v>
      </c>
      <c r="F270" s="66">
        <v>32</v>
      </c>
      <c r="G270" s="67">
        <v>0</v>
      </c>
      <c r="H270" s="68">
        <v>0</v>
      </c>
    </row>
    <row r="271" spans="2:8" s="57" customFormat="1" ht="11.25">
      <c r="B271" s="62">
        <f t="shared" si="5"/>
        <v>212</v>
      </c>
      <c r="C271" s="72" t="s">
        <v>221</v>
      </c>
      <c r="D271" s="69" t="s">
        <v>305</v>
      </c>
      <c r="E271" s="65" t="s">
        <v>50</v>
      </c>
      <c r="F271" s="66">
        <v>1</v>
      </c>
      <c r="G271" s="67">
        <v>0</v>
      </c>
      <c r="H271" s="68">
        <v>0</v>
      </c>
    </row>
    <row r="272" spans="2:8" s="57" customFormat="1" ht="22.5">
      <c r="B272" s="62">
        <f t="shared" si="5"/>
        <v>213</v>
      </c>
      <c r="C272" s="72" t="s">
        <v>221</v>
      </c>
      <c r="D272" s="69" t="s">
        <v>306</v>
      </c>
      <c r="E272" s="65" t="s">
        <v>7</v>
      </c>
      <c r="F272" s="66">
        <v>1</v>
      </c>
      <c r="G272" s="67">
        <v>0</v>
      </c>
      <c r="H272" s="68">
        <v>0</v>
      </c>
    </row>
    <row r="273" spans="2:8" s="57" customFormat="1" ht="11.25">
      <c r="B273" s="62">
        <f t="shared" si="5"/>
        <v>214</v>
      </c>
      <c r="C273" s="72" t="s">
        <v>205</v>
      </c>
      <c r="D273" s="69" t="s">
        <v>228</v>
      </c>
      <c r="E273" s="65" t="s">
        <v>50</v>
      </c>
      <c r="F273" s="66">
        <v>1</v>
      </c>
      <c r="G273" s="67">
        <v>0</v>
      </c>
      <c r="H273" s="68">
        <v>0</v>
      </c>
    </row>
    <row r="274" spans="2:8" s="57" customFormat="1" ht="22.5">
      <c r="B274" s="62">
        <f t="shared" si="5"/>
        <v>215</v>
      </c>
      <c r="C274" s="72" t="s">
        <v>205</v>
      </c>
      <c r="D274" s="69" t="s">
        <v>298</v>
      </c>
      <c r="E274" s="65" t="s">
        <v>218</v>
      </c>
      <c r="F274" s="66">
        <v>95.74</v>
      </c>
      <c r="G274" s="67">
        <v>0</v>
      </c>
      <c r="H274" s="68">
        <v>0</v>
      </c>
    </row>
    <row r="275" spans="2:8" s="57" customFormat="1" ht="22.5">
      <c r="B275" s="62">
        <f t="shared" si="5"/>
        <v>216</v>
      </c>
      <c r="C275" s="72" t="s">
        <v>205</v>
      </c>
      <c r="D275" s="69" t="s">
        <v>244</v>
      </c>
      <c r="E275" s="65"/>
      <c r="F275" s="66">
        <v>43.086</v>
      </c>
      <c r="G275" s="67">
        <v>0</v>
      </c>
      <c r="H275" s="68">
        <v>0</v>
      </c>
    </row>
    <row r="276" spans="2:8" s="57" customFormat="1" ht="11.25">
      <c r="B276" s="62">
        <f t="shared" si="5"/>
        <v>217</v>
      </c>
      <c r="C276" s="72" t="s">
        <v>205</v>
      </c>
      <c r="D276" s="64" t="s">
        <v>245</v>
      </c>
      <c r="E276" s="65"/>
      <c r="F276" s="66">
        <v>43.086</v>
      </c>
      <c r="G276" s="67">
        <v>0</v>
      </c>
      <c r="H276" s="68">
        <v>0</v>
      </c>
    </row>
    <row r="277" spans="2:8" s="57" customFormat="1" ht="22.5">
      <c r="B277" s="62">
        <f t="shared" si="5"/>
        <v>218</v>
      </c>
      <c r="C277" s="72" t="s">
        <v>221</v>
      </c>
      <c r="D277" s="69" t="s">
        <v>300</v>
      </c>
      <c r="E277" s="65" t="s">
        <v>7</v>
      </c>
      <c r="F277" s="66">
        <v>1</v>
      </c>
      <c r="G277" s="67">
        <v>0</v>
      </c>
      <c r="H277" s="68">
        <v>0</v>
      </c>
    </row>
    <row r="278" spans="2:8" s="57" customFormat="1" ht="22.5">
      <c r="B278" s="62">
        <f t="shared" si="5"/>
        <v>219</v>
      </c>
      <c r="C278" s="72" t="s">
        <v>221</v>
      </c>
      <c r="D278" s="69" t="s">
        <v>301</v>
      </c>
      <c r="E278" s="65" t="s">
        <v>50</v>
      </c>
      <c r="F278" s="66">
        <v>1</v>
      </c>
      <c r="G278" s="67">
        <v>0</v>
      </c>
      <c r="H278" s="68">
        <v>0</v>
      </c>
    </row>
    <row r="279" spans="2:8" s="57" customFormat="1" ht="11.25">
      <c r="B279" s="62" t="s">
        <v>3</v>
      </c>
      <c r="C279" s="78" t="s">
        <v>279</v>
      </c>
      <c r="D279" s="79" t="s">
        <v>307</v>
      </c>
      <c r="E279" s="80"/>
      <c r="F279" s="80"/>
      <c r="G279" s="3" t="s">
        <v>5</v>
      </c>
      <c r="H279" s="4" t="s">
        <v>5</v>
      </c>
    </row>
    <row r="280" spans="2:8" s="57" customFormat="1" ht="22.5">
      <c r="B280" s="62">
        <f>B278+1</f>
        <v>220</v>
      </c>
      <c r="C280" s="72" t="s">
        <v>205</v>
      </c>
      <c r="D280" s="69" t="s">
        <v>217</v>
      </c>
      <c r="E280" s="65" t="s">
        <v>218</v>
      </c>
      <c r="F280" s="66">
        <v>760.05</v>
      </c>
      <c r="G280" s="67">
        <v>0</v>
      </c>
      <c r="H280" s="68">
        <v>0</v>
      </c>
    </row>
    <row r="281" spans="2:8" s="57" customFormat="1" ht="22.5">
      <c r="B281" s="62">
        <f>B280+1</f>
        <v>221</v>
      </c>
      <c r="C281" s="72" t="s">
        <v>205</v>
      </c>
      <c r="D281" s="69" t="s">
        <v>219</v>
      </c>
      <c r="E281" s="65" t="s">
        <v>218</v>
      </c>
      <c r="F281" s="66">
        <v>760.05</v>
      </c>
      <c r="G281" s="67">
        <v>0</v>
      </c>
      <c r="H281" s="68">
        <v>0</v>
      </c>
    </row>
    <row r="282" spans="2:8" s="57" customFormat="1" ht="22.5">
      <c r="B282" s="62">
        <f aca="true" t="shared" si="6" ref="B282:B289">B281+1</f>
        <v>222</v>
      </c>
      <c r="C282" s="72" t="s">
        <v>205</v>
      </c>
      <c r="D282" s="69" t="s">
        <v>220</v>
      </c>
      <c r="E282" s="65" t="s">
        <v>209</v>
      </c>
      <c r="F282" s="66">
        <v>1520.1</v>
      </c>
      <c r="G282" s="67">
        <v>0</v>
      </c>
      <c r="H282" s="68">
        <v>0</v>
      </c>
    </row>
    <row r="283" spans="2:8" s="57" customFormat="1" ht="11.25">
      <c r="B283" s="62">
        <f t="shared" si="6"/>
        <v>223</v>
      </c>
      <c r="C283" s="72" t="s">
        <v>205</v>
      </c>
      <c r="D283" s="64" t="s">
        <v>308</v>
      </c>
      <c r="E283" s="65" t="s">
        <v>9</v>
      </c>
      <c r="F283" s="66">
        <v>506.7</v>
      </c>
      <c r="G283" s="67">
        <v>0</v>
      </c>
      <c r="H283" s="68">
        <v>0</v>
      </c>
    </row>
    <row r="284" spans="2:8" s="57" customFormat="1" ht="11.25">
      <c r="B284" s="62">
        <f t="shared" si="6"/>
        <v>224</v>
      </c>
      <c r="C284" s="72" t="s">
        <v>205</v>
      </c>
      <c r="D284" s="64" t="s">
        <v>309</v>
      </c>
      <c r="E284" s="65" t="s">
        <v>50</v>
      </c>
      <c r="F284" s="66">
        <v>8</v>
      </c>
      <c r="G284" s="67">
        <v>0</v>
      </c>
      <c r="H284" s="68">
        <v>0</v>
      </c>
    </row>
    <row r="285" spans="2:8" s="57" customFormat="1" ht="11.25">
      <c r="B285" s="62">
        <f t="shared" si="6"/>
        <v>225</v>
      </c>
      <c r="C285" s="72" t="s">
        <v>205</v>
      </c>
      <c r="D285" s="64" t="s">
        <v>310</v>
      </c>
      <c r="E285" s="65" t="s">
        <v>50</v>
      </c>
      <c r="F285" s="66">
        <v>2</v>
      </c>
      <c r="G285" s="67">
        <v>0</v>
      </c>
      <c r="H285" s="68">
        <v>0</v>
      </c>
    </row>
    <row r="286" spans="2:8" s="57" customFormat="1" ht="11.25">
      <c r="B286" s="62">
        <f t="shared" si="6"/>
        <v>226</v>
      </c>
      <c r="C286" s="72" t="s">
        <v>205</v>
      </c>
      <c r="D286" s="64" t="s">
        <v>311</v>
      </c>
      <c r="E286" s="65" t="s">
        <v>50</v>
      </c>
      <c r="F286" s="66">
        <v>2</v>
      </c>
      <c r="G286" s="67">
        <v>0</v>
      </c>
      <c r="H286" s="68">
        <v>0</v>
      </c>
    </row>
    <row r="287" spans="2:8" s="57" customFormat="1" ht="11.25">
      <c r="B287" s="62">
        <f t="shared" si="6"/>
        <v>227</v>
      </c>
      <c r="C287" s="72" t="s">
        <v>205</v>
      </c>
      <c r="D287" s="64" t="s">
        <v>252</v>
      </c>
      <c r="E287" s="65" t="s">
        <v>50</v>
      </c>
      <c r="F287" s="66">
        <v>1</v>
      </c>
      <c r="G287" s="67">
        <v>0</v>
      </c>
      <c r="H287" s="68">
        <v>0</v>
      </c>
    </row>
    <row r="288" spans="2:8" s="57" customFormat="1" ht="11.25">
      <c r="B288" s="62">
        <f t="shared" si="6"/>
        <v>228</v>
      </c>
      <c r="C288" s="72" t="s">
        <v>205</v>
      </c>
      <c r="D288" s="64" t="s">
        <v>228</v>
      </c>
      <c r="E288" s="65" t="s">
        <v>50</v>
      </c>
      <c r="F288" s="65">
        <v>1</v>
      </c>
      <c r="G288" s="67">
        <v>0</v>
      </c>
      <c r="H288" s="68">
        <v>0</v>
      </c>
    </row>
    <row r="289" spans="2:8" s="57" customFormat="1" ht="22.5">
      <c r="B289" s="62">
        <f t="shared" si="6"/>
        <v>229</v>
      </c>
      <c r="C289" s="72" t="s">
        <v>205</v>
      </c>
      <c r="D289" s="69" t="s">
        <v>232</v>
      </c>
      <c r="E289" s="65" t="s">
        <v>218</v>
      </c>
      <c r="F289" s="66">
        <v>760.05</v>
      </c>
      <c r="G289" s="67">
        <v>0</v>
      </c>
      <c r="H289" s="68">
        <v>0</v>
      </c>
    </row>
    <row r="290" spans="2:8" s="57" customFormat="1" ht="11.25">
      <c r="B290" s="62" t="s">
        <v>3</v>
      </c>
      <c r="C290" s="78" t="s">
        <v>279</v>
      </c>
      <c r="D290" s="79" t="s">
        <v>312</v>
      </c>
      <c r="E290" s="80"/>
      <c r="F290" s="80"/>
      <c r="G290" s="3" t="s">
        <v>5</v>
      </c>
      <c r="H290" s="4" t="s">
        <v>5</v>
      </c>
    </row>
    <row r="291" spans="2:8" s="57" customFormat="1" ht="22.5">
      <c r="B291" s="62">
        <f>B289+1</f>
        <v>230</v>
      </c>
      <c r="C291" s="72" t="s">
        <v>205</v>
      </c>
      <c r="D291" s="69" t="s">
        <v>217</v>
      </c>
      <c r="E291" s="65" t="s">
        <v>218</v>
      </c>
      <c r="F291" s="66">
        <v>84.45</v>
      </c>
      <c r="G291" s="67">
        <v>0</v>
      </c>
      <c r="H291" s="68">
        <v>0</v>
      </c>
    </row>
    <row r="292" spans="2:8" s="57" customFormat="1" ht="22.5">
      <c r="B292" s="62">
        <f>B291+1</f>
        <v>231</v>
      </c>
      <c r="C292" s="72" t="s">
        <v>205</v>
      </c>
      <c r="D292" s="69" t="s">
        <v>219</v>
      </c>
      <c r="E292" s="65" t="s">
        <v>218</v>
      </c>
      <c r="F292" s="66">
        <v>84.45</v>
      </c>
      <c r="G292" s="67">
        <v>0</v>
      </c>
      <c r="H292" s="68">
        <v>0</v>
      </c>
    </row>
    <row r="293" spans="2:8" s="57" customFormat="1" ht="22.5">
      <c r="B293" s="62">
        <f aca="true" t="shared" si="7" ref="B293:B298">B292+1</f>
        <v>232</v>
      </c>
      <c r="C293" s="72" t="s">
        <v>205</v>
      </c>
      <c r="D293" s="69" t="s">
        <v>220</v>
      </c>
      <c r="E293" s="65" t="s">
        <v>209</v>
      </c>
      <c r="F293" s="66">
        <v>168.9</v>
      </c>
      <c r="G293" s="67">
        <v>0</v>
      </c>
      <c r="H293" s="68">
        <v>0</v>
      </c>
    </row>
    <row r="294" spans="2:8" s="57" customFormat="1" ht="11.25">
      <c r="B294" s="62">
        <f t="shared" si="7"/>
        <v>233</v>
      </c>
      <c r="C294" s="72" t="s">
        <v>205</v>
      </c>
      <c r="D294" s="64" t="s">
        <v>308</v>
      </c>
      <c r="E294" s="65" t="s">
        <v>9</v>
      </c>
      <c r="F294" s="66">
        <v>32</v>
      </c>
      <c r="G294" s="67">
        <v>0</v>
      </c>
      <c r="H294" s="68">
        <v>0</v>
      </c>
    </row>
    <row r="295" spans="2:8" s="57" customFormat="1" ht="11.25">
      <c r="B295" s="62">
        <f t="shared" si="7"/>
        <v>234</v>
      </c>
      <c r="C295" s="72" t="s">
        <v>205</v>
      </c>
      <c r="D295" s="64" t="s">
        <v>309</v>
      </c>
      <c r="E295" s="65" t="s">
        <v>50</v>
      </c>
      <c r="F295" s="66">
        <v>1</v>
      </c>
      <c r="G295" s="67">
        <v>0</v>
      </c>
      <c r="H295" s="68">
        <v>0</v>
      </c>
    </row>
    <row r="296" spans="2:8" s="57" customFormat="1" ht="11.25">
      <c r="B296" s="62">
        <f t="shared" si="7"/>
        <v>235</v>
      </c>
      <c r="C296" s="72" t="s">
        <v>205</v>
      </c>
      <c r="D296" s="64" t="s">
        <v>252</v>
      </c>
      <c r="E296" s="65" t="s">
        <v>50</v>
      </c>
      <c r="F296" s="66">
        <v>1</v>
      </c>
      <c r="G296" s="67">
        <v>0</v>
      </c>
      <c r="H296" s="68">
        <v>0</v>
      </c>
    </row>
    <row r="297" spans="2:8" s="57" customFormat="1" ht="11.25">
      <c r="B297" s="62">
        <f t="shared" si="7"/>
        <v>236</v>
      </c>
      <c r="C297" s="72" t="s">
        <v>205</v>
      </c>
      <c r="D297" s="64" t="s">
        <v>228</v>
      </c>
      <c r="E297" s="65" t="s">
        <v>50</v>
      </c>
      <c r="F297" s="66">
        <v>1</v>
      </c>
      <c r="G297" s="67">
        <v>0</v>
      </c>
      <c r="H297" s="68">
        <v>0</v>
      </c>
    </row>
    <row r="298" spans="2:8" s="57" customFormat="1" ht="22.5">
      <c r="B298" s="62">
        <f t="shared" si="7"/>
        <v>237</v>
      </c>
      <c r="C298" s="72" t="s">
        <v>205</v>
      </c>
      <c r="D298" s="69" t="s">
        <v>232</v>
      </c>
      <c r="E298" s="65" t="s">
        <v>218</v>
      </c>
      <c r="F298" s="66">
        <v>84.45</v>
      </c>
      <c r="G298" s="67">
        <v>0</v>
      </c>
      <c r="H298" s="68">
        <v>0</v>
      </c>
    </row>
    <row r="299" spans="2:8" s="57" customFormat="1" ht="11.25">
      <c r="B299" s="62" t="s">
        <v>3</v>
      </c>
      <c r="C299" s="78" t="s">
        <v>279</v>
      </c>
      <c r="D299" s="79" t="s">
        <v>313</v>
      </c>
      <c r="E299" s="82"/>
      <c r="F299" s="83"/>
      <c r="G299" s="3" t="s">
        <v>5</v>
      </c>
      <c r="H299" s="4" t="s">
        <v>5</v>
      </c>
    </row>
    <row r="300" spans="2:8" s="57" customFormat="1" ht="11.25">
      <c r="B300" s="62">
        <f>B298+1</f>
        <v>238</v>
      </c>
      <c r="C300" s="63" t="s">
        <v>205</v>
      </c>
      <c r="D300" s="64" t="s">
        <v>206</v>
      </c>
      <c r="E300" s="65" t="s">
        <v>207</v>
      </c>
      <c r="F300" s="74">
        <v>0.056</v>
      </c>
      <c r="G300" s="67">
        <v>0</v>
      </c>
      <c r="H300" s="68">
        <v>0</v>
      </c>
    </row>
    <row r="301" spans="2:8" s="57" customFormat="1" ht="22.5">
      <c r="B301" s="62">
        <f aca="true" t="shared" si="8" ref="B301:B306">B300+1</f>
        <v>239</v>
      </c>
      <c r="C301" s="63" t="s">
        <v>205</v>
      </c>
      <c r="D301" s="69" t="s">
        <v>259</v>
      </c>
      <c r="E301" s="65" t="s">
        <v>209</v>
      </c>
      <c r="F301" s="74">
        <v>22</v>
      </c>
      <c r="G301" s="67">
        <v>0</v>
      </c>
      <c r="H301" s="68">
        <v>0</v>
      </c>
    </row>
    <row r="302" spans="2:8" s="57" customFormat="1" ht="33.75">
      <c r="B302" s="62">
        <f t="shared" si="8"/>
        <v>240</v>
      </c>
      <c r="C302" s="63" t="s">
        <v>205</v>
      </c>
      <c r="D302" s="69" t="s">
        <v>268</v>
      </c>
      <c r="E302" s="65" t="s">
        <v>209</v>
      </c>
      <c r="F302" s="74">
        <v>56.322</v>
      </c>
      <c r="G302" s="67">
        <v>0</v>
      </c>
      <c r="H302" s="68">
        <v>0</v>
      </c>
    </row>
    <row r="303" spans="2:8" s="57" customFormat="1" ht="11.25">
      <c r="B303" s="62">
        <f t="shared" si="8"/>
        <v>241</v>
      </c>
      <c r="C303" s="63" t="s">
        <v>205</v>
      </c>
      <c r="D303" s="64" t="s">
        <v>261</v>
      </c>
      <c r="E303" s="65" t="s">
        <v>209</v>
      </c>
      <c r="F303" s="74">
        <v>56.322</v>
      </c>
      <c r="G303" s="67">
        <v>0</v>
      </c>
      <c r="H303" s="68">
        <v>0</v>
      </c>
    </row>
    <row r="304" spans="2:8" s="57" customFormat="1" ht="11.25">
      <c r="B304" s="62">
        <f t="shared" si="8"/>
        <v>242</v>
      </c>
      <c r="C304" s="63" t="s">
        <v>205</v>
      </c>
      <c r="D304" s="69" t="s">
        <v>269</v>
      </c>
      <c r="E304" s="65" t="s">
        <v>209</v>
      </c>
      <c r="F304" s="74">
        <v>56.322</v>
      </c>
      <c r="G304" s="67">
        <v>0</v>
      </c>
      <c r="H304" s="68">
        <v>0</v>
      </c>
    </row>
    <row r="305" spans="2:8" s="57" customFormat="1" ht="11.25">
      <c r="B305" s="62">
        <f t="shared" si="8"/>
        <v>243</v>
      </c>
      <c r="C305" s="63" t="s">
        <v>205</v>
      </c>
      <c r="D305" s="64" t="s">
        <v>314</v>
      </c>
      <c r="E305" s="65" t="s">
        <v>209</v>
      </c>
      <c r="F305" s="74">
        <v>12</v>
      </c>
      <c r="G305" s="67">
        <v>0</v>
      </c>
      <c r="H305" s="68">
        <v>0</v>
      </c>
    </row>
    <row r="306" spans="2:8" s="57" customFormat="1" ht="22.5">
      <c r="B306" s="62">
        <f t="shared" si="8"/>
        <v>244</v>
      </c>
      <c r="C306" s="63" t="s">
        <v>205</v>
      </c>
      <c r="D306" s="69" t="s">
        <v>270</v>
      </c>
      <c r="E306" s="65" t="s">
        <v>209</v>
      </c>
      <c r="F306" s="74">
        <v>12</v>
      </c>
      <c r="G306" s="67">
        <v>0</v>
      </c>
      <c r="H306" s="68">
        <v>0</v>
      </c>
    </row>
    <row r="307" spans="2:8" s="57" customFormat="1" ht="11.25">
      <c r="B307" s="62" t="s">
        <v>3</v>
      </c>
      <c r="C307" s="78" t="s">
        <v>279</v>
      </c>
      <c r="D307" s="79" t="s">
        <v>315</v>
      </c>
      <c r="E307" s="80"/>
      <c r="F307" s="80"/>
      <c r="G307" s="3" t="s">
        <v>5</v>
      </c>
      <c r="H307" s="4" t="s">
        <v>5</v>
      </c>
    </row>
    <row r="308" spans="2:8" s="57" customFormat="1" ht="11.25">
      <c r="B308" s="62">
        <f>B306+1</f>
        <v>245</v>
      </c>
      <c r="C308" s="72" t="s">
        <v>205</v>
      </c>
      <c r="D308" s="64" t="s">
        <v>206</v>
      </c>
      <c r="E308" s="65" t="s">
        <v>207</v>
      </c>
      <c r="F308" s="65">
        <v>0.108</v>
      </c>
      <c r="G308" s="67">
        <v>0</v>
      </c>
      <c r="H308" s="68">
        <v>0</v>
      </c>
    </row>
    <row r="309" spans="2:8" s="57" customFormat="1" ht="11.25">
      <c r="B309" s="62">
        <f>B308+1</f>
        <v>246</v>
      </c>
      <c r="C309" s="72" t="s">
        <v>205</v>
      </c>
      <c r="D309" s="64" t="s">
        <v>258</v>
      </c>
      <c r="E309" s="65" t="s">
        <v>209</v>
      </c>
      <c r="F309" s="65">
        <v>26</v>
      </c>
      <c r="G309" s="67">
        <v>0</v>
      </c>
      <c r="H309" s="68">
        <v>0</v>
      </c>
    </row>
    <row r="310" spans="2:8" s="57" customFormat="1" ht="11.25">
      <c r="B310" s="62">
        <f>B309+1</f>
        <v>247</v>
      </c>
      <c r="C310" s="72" t="s">
        <v>205</v>
      </c>
      <c r="D310" s="64" t="s">
        <v>273</v>
      </c>
      <c r="E310" s="65" t="s">
        <v>209</v>
      </c>
      <c r="F310" s="65">
        <v>50</v>
      </c>
      <c r="G310" s="67">
        <v>0</v>
      </c>
      <c r="H310" s="68">
        <v>0</v>
      </c>
    </row>
    <row r="311" spans="2:8" s="57" customFormat="1" ht="22.5">
      <c r="B311" s="62">
        <f>B310+1</f>
        <v>248</v>
      </c>
      <c r="C311" s="72" t="s">
        <v>205</v>
      </c>
      <c r="D311" s="69" t="s">
        <v>270</v>
      </c>
      <c r="E311" s="65" t="s">
        <v>209</v>
      </c>
      <c r="F311" s="65">
        <v>50</v>
      </c>
      <c r="G311" s="67">
        <v>0</v>
      </c>
      <c r="H311" s="68">
        <v>0</v>
      </c>
    </row>
    <row r="312" spans="2:8" s="57" customFormat="1" ht="11.25">
      <c r="B312" s="62" t="s">
        <v>3</v>
      </c>
      <c r="C312" s="78" t="s">
        <v>279</v>
      </c>
      <c r="D312" s="79" t="s">
        <v>316</v>
      </c>
      <c r="E312" s="80"/>
      <c r="F312" s="80"/>
      <c r="G312" s="67">
        <v>0</v>
      </c>
      <c r="H312" s="68">
        <v>0</v>
      </c>
    </row>
    <row r="313" spans="2:8" s="57" customFormat="1" ht="11.25">
      <c r="B313" s="62">
        <f>B311+1</f>
        <v>249</v>
      </c>
      <c r="C313" s="72" t="s">
        <v>205</v>
      </c>
      <c r="D313" s="64" t="s">
        <v>275</v>
      </c>
      <c r="E313" s="65" t="s">
        <v>50</v>
      </c>
      <c r="F313" s="65">
        <v>1</v>
      </c>
      <c r="G313" s="67">
        <v>0</v>
      </c>
      <c r="H313" s="68">
        <v>0</v>
      </c>
    </row>
    <row r="314" spans="2:8" s="57" customFormat="1" ht="11.25">
      <c r="B314" s="62">
        <f>B313+1</f>
        <v>250</v>
      </c>
      <c r="C314" s="72" t="s">
        <v>205</v>
      </c>
      <c r="D314" s="64" t="s">
        <v>276</v>
      </c>
      <c r="E314" s="65" t="s">
        <v>50</v>
      </c>
      <c r="F314" s="65">
        <v>1</v>
      </c>
      <c r="G314" s="67">
        <v>0</v>
      </c>
      <c r="H314" s="68">
        <v>0</v>
      </c>
    </row>
    <row r="315" spans="2:8" s="57" customFormat="1" ht="12" thickBot="1">
      <c r="B315" s="84">
        <f>B314+1</f>
        <v>251</v>
      </c>
      <c r="C315" s="85" t="s">
        <v>205</v>
      </c>
      <c r="D315" s="86" t="s">
        <v>277</v>
      </c>
      <c r="E315" s="87" t="s">
        <v>50</v>
      </c>
      <c r="F315" s="87">
        <v>1</v>
      </c>
      <c r="G315" s="88">
        <v>0</v>
      </c>
      <c r="H315" s="89">
        <v>0</v>
      </c>
    </row>
    <row r="316" spans="2:8" ht="20.25" customHeight="1" thickBot="1">
      <c r="B316" s="41"/>
      <c r="C316" s="41"/>
      <c r="D316" s="96" t="s">
        <v>321</v>
      </c>
      <c r="E316" s="97"/>
      <c r="F316" s="98" t="s">
        <v>31</v>
      </c>
      <c r="G316" s="99"/>
      <c r="H316" s="48">
        <f>SUM(H170:H315)</f>
        <v>0</v>
      </c>
    </row>
    <row r="317" spans="2:8" ht="15.75">
      <c r="B317" s="41"/>
      <c r="C317" s="41"/>
      <c r="D317" s="90"/>
      <c r="E317" s="91"/>
      <c r="F317" s="100" t="s">
        <v>39</v>
      </c>
      <c r="G317" s="101"/>
      <c r="H317" s="49">
        <f>H316*0.23</f>
        <v>0</v>
      </c>
    </row>
    <row r="318" spans="2:8" ht="16.5" thickBot="1">
      <c r="B318" s="41"/>
      <c r="C318" s="41"/>
      <c r="D318" s="92"/>
      <c r="E318" s="90"/>
      <c r="F318" s="102" t="s">
        <v>32</v>
      </c>
      <c r="G318" s="103"/>
      <c r="H318" s="50">
        <f>SUM(H316:H317)</f>
        <v>0</v>
      </c>
    </row>
    <row r="319" spans="3:8" ht="16.5" thickBot="1">
      <c r="C319" s="30"/>
      <c r="D319" s="104" t="s">
        <v>319</v>
      </c>
      <c r="E319" s="105"/>
      <c r="F319" s="98" t="s">
        <v>31</v>
      </c>
      <c r="G319" s="99"/>
      <c r="H319" s="48">
        <f>SUM(H173:H318)</f>
        <v>0</v>
      </c>
    </row>
    <row r="320" spans="4:8" ht="15.75">
      <c r="D320" s="90"/>
      <c r="E320" s="91"/>
      <c r="F320" s="100" t="s">
        <v>39</v>
      </c>
      <c r="G320" s="101"/>
      <c r="H320" s="49">
        <f>H319*0.23</f>
        <v>0</v>
      </c>
    </row>
    <row r="321" spans="4:8" ht="13.5" thickBot="1">
      <c r="D321" s="46"/>
      <c r="E321" s="43"/>
      <c r="F321" s="106" t="s">
        <v>32</v>
      </c>
      <c r="G321" s="107"/>
      <c r="H321" s="51">
        <f>SUM(H319:H320)</f>
        <v>0</v>
      </c>
    </row>
  </sheetData>
  <sheetProtection/>
  <mergeCells count="20">
    <mergeCell ref="B5:H5"/>
    <mergeCell ref="B6:H6"/>
    <mergeCell ref="E7:F7"/>
    <mergeCell ref="D153:E153"/>
    <mergeCell ref="F153:G153"/>
    <mergeCell ref="F154:G154"/>
    <mergeCell ref="B1:C1"/>
    <mergeCell ref="E1:H2"/>
    <mergeCell ref="B3:H3"/>
    <mergeCell ref="B8:H8"/>
    <mergeCell ref="B156:H156"/>
    <mergeCell ref="F155:G155"/>
    <mergeCell ref="F320:G320"/>
    <mergeCell ref="F321:G321"/>
    <mergeCell ref="D316:E316"/>
    <mergeCell ref="F316:G316"/>
    <mergeCell ref="F317:G317"/>
    <mergeCell ref="F318:G318"/>
    <mergeCell ref="D319:E319"/>
    <mergeCell ref="F319:G319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  <rowBreaks count="3" manualBreakCount="3">
    <brk id="46" min="1" max="7" man="1"/>
    <brk id="88" min="1" max="7" man="1"/>
    <brk id="1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aduczmanska</cp:lastModifiedBy>
  <cp:lastPrinted>2022-07-01T12:15:59Z</cp:lastPrinted>
  <dcterms:created xsi:type="dcterms:W3CDTF">2000-11-13T06:25:45Z</dcterms:created>
  <dcterms:modified xsi:type="dcterms:W3CDTF">2022-07-28T13:53:37Z</dcterms:modified>
  <cp:category/>
  <cp:version/>
  <cp:contentType/>
  <cp:contentStatus/>
  <cp:revision>1</cp:revision>
</cp:coreProperties>
</file>