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ss5.net\zam_pub\POSTĘPOWANIA 2024\16. GAZY\9.Moddyfikacja\"/>
    </mc:Choice>
  </mc:AlternateContent>
  <xr:revisionPtr revIDLastSave="0" documentId="13_ncr:1_{93FAAD13-E2F3-4D7D-8036-2C628116929C}" xr6:coauthVersionLast="47" xr6:coauthVersionMax="47" xr10:uidLastSave="{00000000-0000-0000-0000-000000000000}"/>
  <bookViews>
    <workbookView xWindow="-120" yWindow="-120" windowWidth="29040" windowHeight="15840" tabRatio="904" activeTab="4" xr2:uid="{00000000-000D-0000-FFFF-FFFF00000000}"/>
  </bookViews>
  <sheets>
    <sheet name="Część nr 1" sheetId="1" r:id="rId1"/>
    <sheet name="Część nr 2" sheetId="2" r:id="rId2"/>
    <sheet name="Część nr 3" sheetId="3" r:id="rId3"/>
    <sheet name="Część nr 4" sheetId="5" r:id="rId4"/>
    <sheet name="Część nr 5" sheetId="6" r:id="rId5"/>
    <sheet name="Część nr 6" sheetId="7" r:id="rId6"/>
    <sheet name="Część nr 7" sheetId="8" r:id="rId7"/>
    <sheet name="Część nr 8" sheetId="10" r:id="rId8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6" l="1"/>
  <c r="G26" i="1"/>
  <c r="G25" i="1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3" i="7"/>
  <c r="I32" i="7"/>
  <c r="I31" i="7"/>
  <c r="I29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G34" i="7"/>
  <c r="I34" i="7" s="1"/>
  <c r="G30" i="7"/>
  <c r="I30" i="7" s="1"/>
  <c r="G28" i="7"/>
  <c r="I28" i="7" s="1"/>
</calcChain>
</file>

<file path=xl/sharedStrings.xml><?xml version="1.0" encoding="utf-8"?>
<sst xmlns="http://schemas.openxmlformats.org/spreadsheetml/2006/main" count="1061" uniqueCount="369">
  <si>
    <t>Część 1</t>
  </si>
  <si>
    <t>LP.</t>
  </si>
  <si>
    <t>Nazwa przedmiotu zamówienia</t>
  </si>
  <si>
    <t>Cena netto  j.m.</t>
  </si>
  <si>
    <t>Podatek kwota</t>
  </si>
  <si>
    <t>RAZEM</t>
  </si>
  <si>
    <t>VAT %</t>
  </si>
  <si>
    <t>..........................................  dnia ..................................</t>
  </si>
  <si>
    <t xml:space="preserve">SPECYFIKACJA  ASORTYMENTOWO - CENOWA  </t>
  </si>
  <si>
    <t>PRZEDMIOTU  ZAMÓWIENIA</t>
  </si>
  <si>
    <t xml:space="preserve">             / pieczęć  firmowa /</t>
  </si>
  <si>
    <t xml:space="preserve">   </t>
  </si>
  <si>
    <t xml:space="preserve">/miejscowość/                            /data/  </t>
  </si>
  <si>
    <t>Część 2</t>
  </si>
  <si>
    <t>1.</t>
  </si>
  <si>
    <t>Część 3</t>
  </si>
  <si>
    <t>Część 4</t>
  </si>
  <si>
    <t>Część 5</t>
  </si>
  <si>
    <t>Część 6</t>
  </si>
  <si>
    <t>Część 7</t>
  </si>
  <si>
    <t>Część 8</t>
  </si>
  <si>
    <t>j.m.</t>
  </si>
  <si>
    <r>
      <t xml:space="preserve">  </t>
    </r>
    <r>
      <rPr>
        <b/>
        <sz val="11"/>
        <color theme="1"/>
        <rFont val="Times New Roman"/>
        <family val="1"/>
        <charset val="238"/>
      </rPr>
      <t>Wykonawca:</t>
    </r>
  </si>
  <si>
    <t>…..........................................................................</t>
  </si>
  <si>
    <t>(pełna nazwa/firma, adres, w zależności od podmiotu: NIP/PESEL, KRS/CEiDG)</t>
  </si>
  <si>
    <t>reprezentowany przez:</t>
  </si>
  <si>
    <t>…..................................................................................................</t>
  </si>
  <si>
    <t>(imię, nazwisko, stanowisko/podstawa do reprezentacji)</t>
  </si>
  <si>
    <t xml:space="preserve">                                                       </t>
  </si>
  <si>
    <t xml:space="preserve">                 </t>
  </si>
  <si>
    <t xml:space="preserve">             Załącznik nr 3 do SWZ</t>
  </si>
  <si>
    <t xml:space="preserve"> </t>
  </si>
  <si>
    <t xml:space="preserve">Wartość netto </t>
  </si>
  <si>
    <t xml:space="preserve">Wartość brutto </t>
  </si>
  <si>
    <t xml:space="preserve">                             </t>
  </si>
  <si>
    <t>Ilość j.m.</t>
  </si>
  <si>
    <t>Załącznik nr 3 do SWZ</t>
  </si>
  <si>
    <t>Wartość netto</t>
  </si>
  <si>
    <t>Wartość brutto</t>
  </si>
  <si>
    <t>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</si>
  <si>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</si>
  <si>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</si>
  <si>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</si>
  <si>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</si>
  <si>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</si>
  <si>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</si>
  <si>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</si>
  <si>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</si>
  <si>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</si>
  <si>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</si>
  <si>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</si>
  <si>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</si>
  <si>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</si>
  <si>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</si>
  <si>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</si>
  <si>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</si>
  <si>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</si>
  <si>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</si>
  <si>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</si>
  <si>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Włóknina filtracyjna z siatką wzmacniającą</t>
  </si>
  <si>
    <t>Wymiar (mm)</t>
  </si>
  <si>
    <t xml:space="preserve">Włóknina filtracyjna z siatką wzmacniającą na osnowie nośnej do filtra przewijanego kl. EU3 </t>
  </si>
  <si>
    <t>(gr. od 10- do 15 mm) x 1670 mm min. L=18,0m</t>
  </si>
  <si>
    <t>Klasa</t>
  </si>
  <si>
    <t>EU-3</t>
  </si>
  <si>
    <t>szt.</t>
  </si>
  <si>
    <t>Krotność wymian w ciągu roku/ ilość lat</t>
  </si>
  <si>
    <t>Całkowita ilość w okresie obowiązywania umowy od 2024- 2027</t>
  </si>
  <si>
    <t>Lokalizacja</t>
  </si>
  <si>
    <r>
      <t xml:space="preserve">Znak sprawy: </t>
    </r>
    <r>
      <rPr>
        <b/>
        <sz val="11"/>
        <color theme="1"/>
        <rFont val="Calibri"/>
        <family val="2"/>
        <charset val="238"/>
        <scheme val="minor"/>
      </rPr>
      <t>16/PNE/SW/2024</t>
    </r>
  </si>
  <si>
    <t>Zestaw uszczelek do filtrów kasetowych i kieszeniowych</t>
  </si>
  <si>
    <t>mb</t>
  </si>
  <si>
    <t>Samoprzylepna , uszczelka  Grubość od 5-8 [mm], szerokość od 15-16 [mm]</t>
  </si>
  <si>
    <t>16x8</t>
  </si>
  <si>
    <t>32x8</t>
  </si>
  <si>
    <t>3 / 3</t>
  </si>
  <si>
    <t>wielkość dostaw:                      2 w 2024,                         3 w 2025,                             3 w 2026,                               1 w 2027</t>
  </si>
  <si>
    <t>Uwagi do przedmiotu zamówienia</t>
  </si>
  <si>
    <t xml:space="preserve">Uszczelka samoprzylepna do filtrów  kasetowych szerokość około 32[mm];                           Grubość: od 8 – 10[mm] </t>
  </si>
  <si>
    <t xml:space="preserve"> Filtry kasetowe i kieszeniowe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</si>
  <si>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</si>
  <si>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</si>
  <si>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</si>
  <si>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</si>
  <si>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</si>
  <si>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</si>
  <si>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</si>
  <si>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</si>
  <si>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</si>
  <si>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</si>
  <si>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</si>
  <si>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</si>
  <si>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</si>
  <si>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</si>
  <si>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</si>
  <si>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</si>
  <si>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</si>
  <si>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</si>
  <si>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</si>
  <si>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</si>
  <si>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</si>
  <si>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</si>
  <si>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</si>
  <si>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</si>
  <si>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</si>
  <si>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</si>
  <si>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</si>
  <si>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</si>
  <si>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</si>
  <si>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</si>
  <si>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</si>
  <si>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</si>
  <si>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</si>
  <si>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</si>
  <si>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</si>
  <si>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</si>
  <si>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</si>
  <si>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</si>
  <si>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</si>
  <si>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</si>
  <si>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</si>
  <si>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</si>
  <si>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</si>
  <si>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</si>
  <si>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</si>
  <si>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</si>
  <si>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</si>
  <si>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Filtr kasetowy w ramce z blachy ocynkowanej lub sklejki; uszczelnienie na obwodzie ramki; ciśnienie początkowe do 70Pa</t>
  </si>
  <si>
    <t>610x610x50</t>
  </si>
  <si>
    <t>592x287x360</t>
  </si>
  <si>
    <t>592x592x600</t>
  </si>
  <si>
    <t>879x287x250</t>
  </si>
  <si>
    <t>592x390x590</t>
  </si>
  <si>
    <t>287x490x500</t>
  </si>
  <si>
    <t>490x490x500</t>
  </si>
  <si>
    <t>490x430x500</t>
  </si>
  <si>
    <t>287x450x590</t>
  </si>
  <si>
    <t>287x445x590</t>
  </si>
  <si>
    <t>592x287x600</t>
  </si>
  <si>
    <t>287x592x590</t>
  </si>
  <si>
    <t>592x592x525</t>
  </si>
  <si>
    <t>592x592x590</t>
  </si>
  <si>
    <t xml:space="preserve"> 592x592x500</t>
  </si>
  <si>
    <t xml:space="preserve"> 592x287x500</t>
  </si>
  <si>
    <t>575x246x590</t>
  </si>
  <si>
    <t>592x492x600</t>
  </si>
  <si>
    <t>592x490x500</t>
  </si>
  <si>
    <t>592x490x590</t>
  </si>
  <si>
    <t>592x575x590</t>
  </si>
  <si>
    <t>287x287x360</t>
  </si>
  <si>
    <t>592x592x360</t>
  </si>
  <si>
    <t>287x592x360</t>
  </si>
  <si>
    <t>492x592x360</t>
  </si>
  <si>
    <t>592x492x360</t>
  </si>
  <si>
    <t>592x287x590</t>
  </si>
  <si>
    <t>287x287x600</t>
  </si>
  <si>
    <t>492x592x600</t>
  </si>
  <si>
    <t>287x592x600</t>
  </si>
  <si>
    <t>287x592x500</t>
  </si>
  <si>
    <t>490x592x500</t>
  </si>
  <si>
    <t>592x445x590</t>
  </si>
  <si>
    <t>592x592x500</t>
  </si>
  <si>
    <t>490x592x590</t>
  </si>
  <si>
    <t>490x490x590</t>
  </si>
  <si>
    <t>490x287x590</t>
  </si>
  <si>
    <t>590x592x590</t>
  </si>
  <si>
    <t>879x287x500</t>
  </si>
  <si>
    <t>879x287x590</t>
  </si>
  <si>
    <t>879x592x250</t>
  </si>
  <si>
    <t>879x592x590</t>
  </si>
  <si>
    <t xml:space="preserve"> 490x287x500 </t>
  </si>
  <si>
    <t>390x316x75</t>
  </si>
  <si>
    <t>855x350x50</t>
  </si>
  <si>
    <t xml:space="preserve">390x316x75 </t>
  </si>
  <si>
    <t>610x305x50</t>
  </si>
  <si>
    <t>335x322x70</t>
  </si>
  <si>
    <t>592x592x380</t>
  </si>
  <si>
    <t>287x592x380</t>
  </si>
  <si>
    <t>428x428x300</t>
  </si>
  <si>
    <t>428x428x600</t>
  </si>
  <si>
    <t>428x287x300</t>
  </si>
  <si>
    <t>428x287x600</t>
  </si>
  <si>
    <t>592x386x360</t>
  </si>
  <si>
    <t>Wymiary (mm)</t>
  </si>
  <si>
    <t>EU-8</t>
  </si>
  <si>
    <t>EU-4</t>
  </si>
  <si>
    <t>EU-7</t>
  </si>
  <si>
    <t>EU-9</t>
  </si>
  <si>
    <t>EU-5</t>
  </si>
  <si>
    <t>EU-6</t>
  </si>
  <si>
    <t xml:space="preserve">szt. </t>
  </si>
  <si>
    <t>Filtr kieszeniowy w ramce z blachy ocynkowanej; ciśnienie początkowe do 70Pa; liczba kieszeni kieszeni min. 8</t>
  </si>
  <si>
    <t>Filtr kieszeniowy w ramce z blachy ocynkowanej; ciśnienie początkowe do 70Pa; liczba kieszeni kieszeni min. 3</t>
  </si>
  <si>
    <t xml:space="preserve">Filtr kieszeniowy w ramce z blachy ocynkowanej; ciśnienie początkowe do 70Pa; liczba kieszeni kieszeni min. 5 </t>
  </si>
  <si>
    <t>Filtr kieszeniowy w ramce z blachy ocynkowanej; ciśnienie początkowe do 70Pa; liczba kieszeni kieszeni min. 4</t>
  </si>
  <si>
    <t>Filtr kieszeniowy w ramce z blachy ocynkowanej; ciśnienie początkowe do 70Pa; liczba kieszeni kieszeni min. 6</t>
  </si>
  <si>
    <t>BUDYNEK B (CTO B, OIOM, DIALIZY. PRZYCHODNIE OKULISTYKI, ANESTEZJOLOGIA, IZBA PRZYJĘĆ) Centrale N31,N1,N4,N6,N7,N10,N11,N12</t>
  </si>
  <si>
    <t>Centrala 16622/13 APTEKA sekcja nr 1 i nr 4
CLIMA PRODUCT</t>
  </si>
  <si>
    <t>BANK TKANEK N3</t>
  </si>
  <si>
    <t>BLOK H i CD NW- 1,2,7,6</t>
  </si>
  <si>
    <t>OKULISTYKA VIIIp N1</t>
  </si>
  <si>
    <t>BLOK H i CD NW- 3,8 TRAUMATEAM , KORYTARZE</t>
  </si>
  <si>
    <t>SOR N3;SOR N4</t>
  </si>
  <si>
    <t>BLOK H i CD NW- 1,2,7,6 Trauma Team, Radiologia (N3,N8)</t>
  </si>
  <si>
    <t>Centrala VBW Wstępny I,II WN, OKULISTYKA VIIIp N1;Xip Centrala NW1;Xip Centrala NW2;Xip Centrala NW3;Xip Centrala NW4</t>
  </si>
  <si>
    <t>Centrala VBW
Wtórny II N</t>
  </si>
  <si>
    <t>SOR N2; SOR N2A</t>
  </si>
  <si>
    <t>BANK TKANEK  N1; Xip Centrala NW2; Xip Centrala NW3</t>
  </si>
  <si>
    <t>Xip Centrala NW3</t>
  </si>
  <si>
    <t>Centrala VBW
Wtórny I N</t>
  </si>
  <si>
    <t>SOR N4;SOR W4; SOR B1-0 N4; SOR B1-0 W4</t>
  </si>
  <si>
    <t>Centrala 16622/13 APTEKA sekcja nr 1 i nr 4, SOR N1W1; SOR N4W4; SOR B1-0 N1; SOR B1-0 W1 podjazd karetek
CLIMA PRODUCT;SOR B1-0 N4; SOR B1-0 W4</t>
  </si>
  <si>
    <t>SOR B1-0 N1 podjazd karetek;SOR B1-0 W1;SOR B1-0 N3 sala obserwacyjna; SOR B1-0 N4</t>
  </si>
  <si>
    <t>SOR B1-0 N2 przygot. Pacjenta lekarzy , gipsownia, sala zabieg. ; SOR B1-0 W2; SOR B1-0 N2A resuscytacja , intensywna terapia</t>
  </si>
  <si>
    <t>SOR N2W2; N2AW2A</t>
  </si>
  <si>
    <t>APTEKA Centrala CLIMA-PRODUCT 16622/13 sekcja nr 3;Xip Centrala NW1;Xip Centrala NW3</t>
  </si>
  <si>
    <t>SOR N4;SOR B1-0 N4</t>
  </si>
  <si>
    <t>SOR B1-0 N2 przygot. Pacjenta lekarzy , gipsownia, sala zabieg.; SOR B1-0 N2A resuscytacja , intensywna terapia</t>
  </si>
  <si>
    <t>SOR B1-0 N3 sala obserwacyjna; SOR B1-0 N4</t>
  </si>
  <si>
    <t>Xip Centrala NW1</t>
  </si>
  <si>
    <t>Xip Centrala NW2; Xip Centrala NW4</t>
  </si>
  <si>
    <t>BLOK H i CD NW- 1,2,7,6; BANK TKANEK  N1 , N2</t>
  </si>
  <si>
    <t>OKULISTYKA VIIIp N1; Xip Centrala NW1,NW2,NW3,NW4</t>
  </si>
  <si>
    <t>BLOK H i CD NW- 5,4,9 Radiologia zabiegowa; BLOK H i CD NW- 3,8 TRAUMATEAM , KORYTARZE</t>
  </si>
  <si>
    <t>Xip Centrala NW2; Xip Centrala NW3</t>
  </si>
  <si>
    <t>Xip Centrala NW2;Xip Centrala NW3;Xip Centrala NW4</t>
  </si>
  <si>
    <t>APTEKA Centrala CLIMA-PRODUCT 16622/13 sekcja nr 3</t>
  </si>
  <si>
    <t>Nowa centrala Izba przyjęć 2023</t>
  </si>
  <si>
    <t>Nowy SOR rok 2023</t>
  </si>
  <si>
    <t>Izolatka SOR rok 2023</t>
  </si>
  <si>
    <t>VBW</t>
  </si>
  <si>
    <t>N1W1;N2W2;N3W3;M4W4;N12W12;N13W13;N14W14;N18W18;N19W19;N23W23</t>
  </si>
  <si>
    <t>N14W14</t>
  </si>
  <si>
    <t>Poradnia bud. G</t>
  </si>
  <si>
    <t>Bud. D – ZDO -  Maszynownia</t>
  </si>
  <si>
    <t>Uwagi do przedmiotu</t>
  </si>
  <si>
    <t>wielkość dostaw                 2 w 2024,                                    3 w 2025,                                 3 w 2026,                                     1 w 2027</t>
  </si>
  <si>
    <t>wielkość dostaw                 2 w 2024,                                    3 w 2025,                                 3 w 2026,                                     1 w 2034</t>
  </si>
  <si>
    <t>wielkość dostaw                 2 w 2024,                                    3 w 2025,                                 3 w 2026,                                     1 w 2036</t>
  </si>
  <si>
    <t>BANK TKANEK                   N1; N2</t>
  </si>
  <si>
    <t>BANK TKANEK                  N2; Xip Centrala NW2</t>
  </si>
  <si>
    <t>BANK TKANEK                      N3</t>
  </si>
  <si>
    <t>BANK TKANEK               N1, N2</t>
  </si>
  <si>
    <t>Centrala 16622/13 APTEKA sekcja nr 1     i nr 4; SOR W4;                SOR B1-0 W4
CLIMA PRODUCT</t>
  </si>
  <si>
    <t>CTO B – sale operacyjne                             (N15 do N23)</t>
  </si>
  <si>
    <t>BLOK H i CD NW- 5,4,9                        Radiologia zabiegowa;                  BLOK H i CD NW - 3,8                     TRAUMATEAM , KORYTARZE; Xip Centrala NW1; Xip Centrala NW3,APTEKA Centrala CLIMA-PRODUCT 16622/13 sekcja nr 3</t>
  </si>
  <si>
    <t>Centrala podstropowa windy poziom - 1 i 0</t>
  </si>
  <si>
    <t>Uwaga:</t>
  </si>
  <si>
    <t>Wszystkie Filtry kieszeniowe i kasetowe  muszą spełniać wymagania wg norm:  ISO 16890  PN EN 779:2012  Klasa palności:  F1 wg DIN 53438</t>
  </si>
  <si>
    <t>Wymaga się  przedstawienia certyfikatów dla  każdego filtru</t>
  </si>
  <si>
    <t>Centrala 16622/13 APTEKA                               sekcja nr 1 i nr 4
CLIMA PRODUCT</t>
  </si>
  <si>
    <t>SOR N1;SOR N4;                SOR B1-0 N4</t>
  </si>
  <si>
    <t>Centrala VBW Wstępny I, II WN</t>
  </si>
  <si>
    <r>
      <t xml:space="preserve">Znak sprawy: </t>
    </r>
    <r>
      <rPr>
        <b/>
        <sz val="11"/>
        <color theme="1"/>
        <rFont val="Arial Narrow"/>
        <family val="2"/>
        <charset val="238"/>
      </rPr>
      <t>16/PNE/SW/2024</t>
    </r>
  </si>
  <si>
    <t>Gazy medyczne i techniczne w butlach</t>
  </si>
  <si>
    <t xml:space="preserve">   Załącznik nr 3 do SWZ</t>
  </si>
  <si>
    <t>Dostawa tlenu medycznego w butlach dostawcy Butla 2L</t>
  </si>
  <si>
    <t>Dostawa tlenu medycznego w butlach dostawcy (0,8 Nm3) Butla 5 L</t>
  </si>
  <si>
    <t>Dostawa tlenu medycznego w butlach dostawcy (1,6 Nm3) Butla 10L</t>
  </si>
  <si>
    <t>Dostawa tlenu medycznego w butlach dostawcy (6,4 Nm3) Butla 40L</t>
  </si>
  <si>
    <t>Dostawa tlenu medycznego w butlach dostawcy (10,7 Nm3) Butla 50L</t>
  </si>
  <si>
    <t>Acetylen techniczny w butlach 40L Butle Szpitalne</t>
  </si>
  <si>
    <t>Azot ciekły medyczny kl. IIa Pojemnik 26 L ( Pojemniki szpitalne)</t>
  </si>
  <si>
    <t>Azot ciekły medyczny kl. IIa Pojemnik 30 L ( Pojemniki szpitalne)</t>
  </si>
  <si>
    <t>Argon Techniczny Butle 40L Butle dostawcy</t>
  </si>
  <si>
    <t xml:space="preserve">Powietrze syntetyczne. Ozn. 5.0 F50 P200.  Butle 50L Butle dostawcy. </t>
  </si>
  <si>
    <t>Hel 5.0 ; 9,2m3 F50 P200. Butle dostawcy.</t>
  </si>
  <si>
    <t>Azot techniczny 50L butle dostawcy. F50 P200.</t>
  </si>
  <si>
    <t xml:space="preserve">Tlen techniczny </t>
  </si>
  <si>
    <t>10 butli co tydzień</t>
  </si>
  <si>
    <t>1-2 butle na tydzień</t>
  </si>
  <si>
    <t>1-2 butle na miesiąc</t>
  </si>
  <si>
    <t>1 raz/6 miesięcy</t>
  </si>
  <si>
    <t>1 butla co 9 miesięcy</t>
  </si>
  <si>
    <t>1-2 pojemniki co tydzień</t>
  </si>
  <si>
    <t>1-2 butli / 2 miesiące</t>
  </si>
  <si>
    <t>2 butle tyg.</t>
  </si>
  <si>
    <t>2 butle co 3miesiące</t>
  </si>
  <si>
    <t>2 butle na rok</t>
  </si>
  <si>
    <t>Częstotliwość dostaw</t>
  </si>
  <si>
    <t>Uwagi</t>
  </si>
  <si>
    <t>Butle 2L (Butle dostawcy). Produkt leczniczy.</t>
  </si>
  <si>
    <t>Butle 5L (Butle dostawcy).Produkt leczniczy.</t>
  </si>
  <si>
    <t>Butle 10L (Butle dostawcy). Produkt leczniczy.</t>
  </si>
  <si>
    <t>Butle 40L (Butle dostawcy).Produkt leczniczy.</t>
  </si>
  <si>
    <t>Butle 50L (Butle dostawcy).Produkt leczniczy.</t>
  </si>
  <si>
    <t>Butle 40L (Butle dostawcy).</t>
  </si>
  <si>
    <t xml:space="preserve">j.m. </t>
  </si>
  <si>
    <t>Butle 50L (Butle dostawcy)</t>
  </si>
  <si>
    <t xml:space="preserve"> Butle 5L (wysokość max. 67cm z zaworem) Butle dostawcy</t>
  </si>
  <si>
    <t xml:space="preserve"> kl. Iia Pojemnik 30 L (Pojemniki Zamawiającego)</t>
  </si>
  <si>
    <t xml:space="preserve"> kl. Iia Pojemnik 26 L (Pojemniki Zamawiającego)</t>
  </si>
  <si>
    <t>Argon medyczny Butle 5L (wysokość max. 67cm z zaworem) Butle dostawcy</t>
  </si>
  <si>
    <r>
      <t>Znak sprawy: 16</t>
    </r>
    <r>
      <rPr>
        <b/>
        <sz val="11"/>
        <color theme="1"/>
        <rFont val="Calibri"/>
        <family val="2"/>
        <charset val="238"/>
        <scheme val="minor"/>
      </rPr>
      <t>/PNE/SW/2024</t>
    </r>
  </si>
  <si>
    <t xml:space="preserve">Gazy medyczne </t>
  </si>
  <si>
    <t>1-3 butli co 1 miesiące</t>
  </si>
  <si>
    <t>10L (Butle dostawcy) wysokość max. 94 cm z zaworem. Zastosowanie Laparoskopia.</t>
  </si>
  <si>
    <t>36 butli co 1-2 miesięcy</t>
  </si>
  <si>
    <t xml:space="preserve"> Butle 7kg</t>
  </si>
  <si>
    <r>
      <t xml:space="preserve">     Znak sprawy: </t>
    </r>
    <r>
      <rPr>
        <b/>
        <sz val="11"/>
        <color theme="1"/>
        <rFont val="Calibri"/>
        <family val="2"/>
        <charset val="238"/>
        <scheme val="minor"/>
      </rPr>
      <t>16/PNE/SW/2024</t>
    </r>
  </si>
  <si>
    <t xml:space="preserve"> Gazy specjalne - produkt leczniczy</t>
  </si>
  <si>
    <t>10 butli na miesiąc</t>
  </si>
  <si>
    <t>Butle 2L (Butle dostawcy) butla nieferomagnetyczna z reduktorem  do zastosowania w polu rezonansu magnetycznego MRI oraz respiratorów transportowych  będących w posiadaniu zamawiającego. Produkt leczniczy.</t>
  </si>
  <si>
    <t>Butle 5L (Butle dostawcy) butla nieferomagnetyczna z reduktorem  do zastosowania w polu rezonansu magnetycznego MRI oraz respiratorów transportowych  będących w posiadaniu zamawiającego. Produkt leczniczy.</t>
  </si>
  <si>
    <t>Butle 10L (Butle dostawcy) butla nieferomagnetyczna z reduktorem  do zastosowania w polu rezonansu magnetycznego MRI  aparatu do znieczuleń   będących w posiadaniu zamawiającego. Produkt leczniczy.</t>
  </si>
  <si>
    <t xml:space="preserve"> Gazy medyczne  MRI</t>
  </si>
  <si>
    <t xml:space="preserve">Mieszanina 21%O2, 0,25%CO, 10%He w N2 . </t>
  </si>
  <si>
    <t>1 butle na miesiąc</t>
  </si>
  <si>
    <t xml:space="preserve"> F10/150 Bar/  1,5m3. Produkt leczniczy. Wysokość max. 94 cm z zaworem. Ważny certyfikat na cały okres przedmiotu zamówienia. Mieszanina do spirometru będącego w posiadaniu Zamawiającego.</t>
  </si>
  <si>
    <r>
      <t xml:space="preserve">             Znak sprawy: 16</t>
    </r>
    <r>
      <rPr>
        <b/>
        <sz val="11"/>
        <color theme="1"/>
        <rFont val="Calibri"/>
        <family val="2"/>
        <charset val="238"/>
        <scheme val="minor"/>
      </rPr>
      <t>/PNE/SW/2024</t>
    </r>
  </si>
  <si>
    <t>Dostawa tlenu medycznego w butlach dostawcy                      (0,8 Nm3) Butla 5 L</t>
  </si>
  <si>
    <t>Dostawa tlenu medycznego w butlach dostawcy                       (1,6 Nm3) Butla 10L</t>
  </si>
  <si>
    <r>
      <t xml:space="preserve">Znak sprawy: </t>
    </r>
    <r>
      <rPr>
        <b/>
        <sz val="11"/>
        <color theme="1"/>
        <rFont val="Calibri"/>
        <family val="2"/>
        <charset val="238"/>
        <scheme val="minor"/>
      </rPr>
      <t>16/PNE/SW/2023</t>
    </r>
  </si>
  <si>
    <t>Ciekły tlen</t>
  </si>
  <si>
    <t>L.p</t>
  </si>
  <si>
    <t xml:space="preserve"> Zapotrzebownie roczne [kg]</t>
  </si>
  <si>
    <t>a</t>
  </si>
  <si>
    <t>b</t>
  </si>
  <si>
    <t>c</t>
  </si>
  <si>
    <t>d</t>
  </si>
  <si>
    <t>f</t>
  </si>
  <si>
    <t>h</t>
  </si>
  <si>
    <t>i</t>
  </si>
  <si>
    <t>j</t>
  </si>
  <si>
    <t>k</t>
  </si>
  <si>
    <t>l</t>
  </si>
  <si>
    <t>Dostawa ciekłego tlenu do zbiorników.</t>
  </si>
  <si>
    <t>1 raz co 2 tygodnie</t>
  </si>
  <si>
    <t>kg</t>
  </si>
  <si>
    <t>VAT%</t>
  </si>
  <si>
    <t xml:space="preserve">Zamawiający posiada dwa zbiorniki. Zbiornik 10 ton i drugi zbiornik 20 ton . Produkt Leczniczy. W zakresie dostawy jest również jeśli bedzie wymagane wykonanie przyłacza do tankowania ciekłego tlenu zgodnie z standardem normami dostawcy (oferenta) i w szelkie niezbedne prace z tym związane napełnienie azotem sprawdzenie szczelności, odbiór.  </t>
  </si>
  <si>
    <t>e</t>
  </si>
  <si>
    <t xml:space="preserve">Cena jedn.miary netto </t>
  </si>
  <si>
    <t xml:space="preserve">ilośćj.m. (kg) = f * g </t>
  </si>
  <si>
    <t>Ilość j.m. na rok</t>
  </si>
  <si>
    <t>Dostawa podtlenek azotu N2O Butle 10L (7kg) Butle dostawcy. Produkt leczniczy.</t>
  </si>
  <si>
    <r>
      <t xml:space="preserve"> Nazwa handlowa</t>
    </r>
    <r>
      <rPr>
        <b/>
        <sz val="10"/>
        <color rgb="FF000000"/>
        <rFont val="Arial Narrow"/>
        <family val="2"/>
        <charset val="238"/>
      </rPr>
      <t xml:space="preserve">               </t>
    </r>
    <r>
      <rPr>
        <b/>
        <sz val="8"/>
        <color rgb="FF000000"/>
        <rFont val="Arial Narrow"/>
        <family val="2"/>
        <charset val="238"/>
      </rPr>
      <t>Nr katalogowy, kod*</t>
    </r>
  </si>
  <si>
    <t>* W przypadku braku numeru katalogowego/ kod, należy wpisać nazwę lub oznaczenie, które będzie występować na fakturze.</t>
  </si>
  <si>
    <t xml:space="preserve">    /miejscowość/                            /data/  </t>
  </si>
  <si>
    <t>Dostawa dwutlenku węgla medycznego CO2 Butle 10 L 7,5kg ( wysokość max. 94cm z zaworem) Butle dostawcy. Wyrób Medyczny. Zgodnie z przepisami ustawy z dnia 15.04.2016 o działalności leczniczej                  (tj. Dz.U.z 2016 r. poz. 1638,1948,2260</t>
  </si>
  <si>
    <t>ł</t>
  </si>
  <si>
    <t>m</t>
  </si>
  <si>
    <t>Całkowita ilość w okresie obowiązywania umowy                     od 2024 - 2027</t>
  </si>
  <si>
    <t>Wymaga się by certyfikaty były ważne przez cały okres obowiązywania umowy.</t>
  </si>
  <si>
    <t>Wymaga się by wymagane dokumenty  były ważne przez cały okres obowiązywania umowy.</t>
  </si>
  <si>
    <r>
      <t>Wymaga się  by Wykonawca posiadał zezwolenia, licencje, koncesje</t>
    </r>
    <r>
      <rPr>
        <sz val="11"/>
        <color rgb="FF0070C0"/>
        <rFont val="Calibri"/>
        <family val="2"/>
        <charset val="238"/>
        <scheme val="minor"/>
      </rPr>
      <t xml:space="preserve"> (jeśli dotyczy)</t>
    </r>
  </si>
  <si>
    <t>Wymaga się  przedstawienia certyfikatów.</t>
  </si>
  <si>
    <t xml:space="preserve">Ilość </t>
  </si>
  <si>
    <t>o</t>
  </si>
  <si>
    <t>Wartość  zł. netto</t>
  </si>
  <si>
    <t>Dzierżawa butli cena jedn. zł netto za dzień</t>
  </si>
  <si>
    <t>Asortyment VAT %</t>
  </si>
  <si>
    <t>Asortyment Podatek kwota zł</t>
  </si>
  <si>
    <t>Dzierżawa butli VAT %</t>
  </si>
  <si>
    <t>Dzierżawa butli Podatek kwota zł</t>
  </si>
  <si>
    <t>h + k = l</t>
  </si>
  <si>
    <t>m * h = n</t>
  </si>
  <si>
    <t>o * k = p</t>
  </si>
  <si>
    <t>l + n +p = r</t>
  </si>
  <si>
    <t>f * g = h</t>
  </si>
  <si>
    <t>f * i * j = k</t>
  </si>
  <si>
    <t>Lp.</t>
  </si>
  <si>
    <t xml:space="preserve">Aortyment wartość zł netto </t>
  </si>
  <si>
    <t xml:space="preserve">Dzierżawa wartość zł netto </t>
  </si>
  <si>
    <t xml:space="preserve">Wartość zł brutto </t>
  </si>
  <si>
    <t xml:space="preserve">Asortyment cena jedn. zł. netto  </t>
  </si>
  <si>
    <t>Ilość dni dzierżawy</t>
  </si>
  <si>
    <t xml:space="preserve"> Ilość lat obowiązywania Umowy na którą oferent przedstawia ofertę </t>
  </si>
  <si>
    <t>3 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</si>
</sst>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\ [$zł-415];[Red]\-#,##0.00\ [$zł-415]"/>
    <numFmt numFmtId="165" formatCode="0.0"/>
    <numFmt numFmtId="166" formatCode="0.0%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1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Calibri"/>
      <family val="2"/>
      <scheme val="minor"/>
    </font>
    <font>
      <sz val="11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9"/>
      <color theme="1"/>
      <name val="Arial Narrow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0000"/>
      <name val="Arial Narrow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9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11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48">
    <xf numFmtId="0" fontId="0" fillId="0" borderId="0" xfId="0"/>
    <xf numFmtId="0" fontId="3" fillId="0" borderId="1" xfId="0" applyFont="1" applyBorder="1" applyAlignment="1">
      <alignment wrapText="1"/>
    </xf>
    <xf numFmtId="0" fontId="5" fillId="0" borderId="0" xfId="0" applyFont="1" applyAlignment="1">
      <alignment vertical="center"/>
    </xf>
    <xf numFmtId="0" fontId="4" fillId="0" borderId="0" xfId="0" applyFont="1"/>
    <xf numFmtId="0" fontId="7" fillId="0" borderId="1" xfId="0" applyFont="1" applyBorder="1" applyAlignment="1">
      <alignment horizontal="center" wrapText="1"/>
    </xf>
    <xf numFmtId="4" fontId="8" fillId="0" borderId="1" xfId="0" applyNumberFormat="1" applyFont="1" applyBorder="1" applyAlignment="1">
      <alignment wrapText="1"/>
    </xf>
    <xf numFmtId="4" fontId="3" fillId="0" borderId="1" xfId="0" applyNumberFormat="1" applyFont="1" applyBorder="1"/>
    <xf numFmtId="9" fontId="3" fillId="0" borderId="1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3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1" xfId="0" applyFont="1" applyBorder="1" applyAlignment="1">
      <alignment wrapText="1"/>
    </xf>
    <xf numFmtId="0" fontId="24" fillId="0" borderId="1" xfId="0" applyFont="1" applyBorder="1"/>
    <xf numFmtId="0" fontId="19" fillId="0" borderId="0" xfId="0" applyFont="1"/>
    <xf numFmtId="0" fontId="2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/>
    <xf numFmtId="9" fontId="4" fillId="0" borderId="1" xfId="0" applyNumberFormat="1" applyFont="1" applyBorder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2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9" fontId="4" fillId="0" borderId="1" xfId="0" applyNumberFormat="1" applyFont="1" applyBorder="1" applyAlignment="1">
      <alignment vertical="center"/>
    </xf>
    <xf numFmtId="4" fontId="2" fillId="0" borderId="3" xfId="0" applyNumberFormat="1" applyFont="1" applyBorder="1"/>
    <xf numFmtId="0" fontId="29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28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4" xfId="1" applyNumberFormat="1" applyFont="1" applyFill="1" applyBorder="1" applyAlignment="1" applyProtection="1">
      <alignment horizontal="center" vertical="center" wrapText="1"/>
    </xf>
    <xf numFmtId="4" fontId="4" fillId="0" borderId="3" xfId="0" applyNumberFormat="1" applyFont="1" applyBorder="1" applyAlignment="1">
      <alignment wrapText="1"/>
    </xf>
    <xf numFmtId="4" fontId="4" fillId="0" borderId="3" xfId="0" applyNumberFormat="1" applyFont="1" applyBorder="1"/>
    <xf numFmtId="9" fontId="4" fillId="0" borderId="3" xfId="0" applyNumberFormat="1" applyFont="1" applyBorder="1"/>
    <xf numFmtId="0" fontId="4" fillId="0" borderId="1" xfId="0" applyFont="1" applyBorder="1" applyAlignment="1">
      <alignment horizontal="right" vertical="center"/>
    </xf>
    <xf numFmtId="0" fontId="28" fillId="0" borderId="2" xfId="0" applyFont="1" applyBorder="1" applyAlignment="1">
      <alignment horizontal="left" vertical="center" wrapText="1"/>
    </xf>
    <xf numFmtId="0" fontId="29" fillId="0" borderId="2" xfId="1" applyNumberFormat="1" applyFont="1" applyFill="1" applyBorder="1" applyAlignment="1" applyProtection="1">
      <alignment horizontal="center" vertical="center" wrapText="1"/>
    </xf>
    <xf numFmtId="4" fontId="32" fillId="0" borderId="3" xfId="0" applyNumberFormat="1" applyFont="1" applyBorder="1"/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33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165" fontId="36" fillId="0" borderId="5" xfId="0" applyNumberFormat="1" applyFont="1" applyBorder="1" applyAlignment="1">
      <alignment horizontal="center" vertical="center" wrapText="1"/>
    </xf>
    <xf numFmtId="165" fontId="37" fillId="0" borderId="5" xfId="0" applyNumberFormat="1" applyFont="1" applyBorder="1" applyAlignment="1">
      <alignment horizontal="center" vertical="center" wrapText="1"/>
    </xf>
    <xf numFmtId="1" fontId="36" fillId="0" borderId="5" xfId="0" applyNumberFormat="1" applyFont="1" applyBorder="1" applyAlignment="1">
      <alignment horizontal="center" vertical="center" wrapText="1"/>
    </xf>
    <xf numFmtId="1" fontId="37" fillId="0" borderId="5" xfId="0" applyNumberFormat="1" applyFont="1" applyBorder="1" applyAlignment="1">
      <alignment horizontal="center" vertical="center" wrapText="1"/>
    </xf>
    <xf numFmtId="1" fontId="36" fillId="0" borderId="5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5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5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wrapText="1"/>
    </xf>
    <xf numFmtId="4" fontId="3" fillId="0" borderId="5" xfId="0" applyNumberFormat="1" applyFont="1" applyBorder="1"/>
    <xf numFmtId="9" fontId="3" fillId="0" borderId="5" xfId="0" applyNumberFormat="1" applyFont="1" applyBorder="1"/>
    <xf numFmtId="0" fontId="39" fillId="0" borderId="5" xfId="0" applyFont="1" applyBorder="1" applyAlignment="1">
      <alignment horizontal="center" vertical="center"/>
    </xf>
    <xf numFmtId="1" fontId="42" fillId="0" borderId="5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44" fontId="43" fillId="0" borderId="5" xfId="1" applyFont="1" applyBorder="1" applyAlignment="1" applyProtection="1">
      <alignment horizontal="center" vertical="center"/>
    </xf>
    <xf numFmtId="166" fontId="43" fillId="0" borderId="5" xfId="0" applyNumberFormat="1" applyFont="1" applyBorder="1" applyAlignment="1">
      <alignment horizontal="center" vertical="center"/>
    </xf>
    <xf numFmtId="164" fontId="43" fillId="0" borderId="5" xfId="0" applyNumberFormat="1" applyFont="1" applyBorder="1" applyAlignment="1">
      <alignment horizontal="center" vertical="center"/>
    </xf>
    <xf numFmtId="0" fontId="38" fillId="0" borderId="5" xfId="0" applyFont="1" applyBorder="1" applyAlignment="1">
      <alignment horizontal="left" vertical="center" wrapText="1"/>
    </xf>
    <xf numFmtId="166" fontId="38" fillId="0" borderId="5" xfId="0" applyNumberFormat="1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3" fontId="42" fillId="0" borderId="5" xfId="0" applyNumberFormat="1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" fontId="3" fillId="0" borderId="8" xfId="0" applyNumberFormat="1" applyFont="1" applyBorder="1"/>
    <xf numFmtId="4" fontId="3" fillId="0" borderId="8" xfId="0" applyNumberFormat="1" applyFont="1" applyBorder="1" applyAlignment="1">
      <alignment horizontal="center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wrapText="1"/>
    </xf>
    <xf numFmtId="0" fontId="24" fillId="0" borderId="5" xfId="0" applyFont="1" applyBorder="1" applyAlignment="1">
      <alignment wrapText="1"/>
    </xf>
    <xf numFmtId="0" fontId="4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0" fillId="0" borderId="5" xfId="0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4" fontId="3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9" fontId="3" fillId="0" borderId="1" xfId="2" applyFont="1" applyBorder="1"/>
    <xf numFmtId="0" fontId="7" fillId="2" borderId="1" xfId="0" applyFont="1" applyFill="1" applyBorder="1" applyAlignment="1">
      <alignment horizontal="center" wrapText="1"/>
    </xf>
    <xf numFmtId="0" fontId="3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/>
    <xf numFmtId="0" fontId="24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/>
    <xf numFmtId="0" fontId="44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/>
    </xf>
    <xf numFmtId="0" fontId="47" fillId="0" borderId="5" xfId="0" applyFont="1" applyBorder="1" applyAlignment="1">
      <alignment horizontal="left" vertical="center" wrapText="1"/>
    </xf>
    <xf numFmtId="1" fontId="48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4" fontId="51" fillId="0" borderId="1" xfId="0" applyNumberFormat="1" applyFont="1" applyBorder="1" applyAlignment="1">
      <alignment wrapText="1"/>
    </xf>
    <xf numFmtId="0" fontId="52" fillId="2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4" fontId="51" fillId="0" borderId="5" xfId="0" applyNumberFormat="1" applyFont="1" applyBorder="1" applyAlignment="1">
      <alignment wrapText="1"/>
    </xf>
    <xf numFmtId="0" fontId="0" fillId="0" borderId="0" xfId="0" applyAlignment="1">
      <alignment horizontal="left" vertical="center"/>
    </xf>
    <xf numFmtId="0" fontId="50" fillId="0" borderId="5" xfId="0" applyFont="1" applyBorder="1" applyAlignment="1">
      <alignment horizontal="left" vertical="center" wrapText="1"/>
    </xf>
    <xf numFmtId="3" fontId="19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39"/>
  <sheetViews>
    <sheetView topLeftCell="A10" workbookViewId="0">
      <selection activeCell="V19" sqref="V19"/>
    </sheetView>
  </sheetViews>
  <sheetFormatPr defaultRowHeight="15" x14ac:dyDescent="0.25"/>
  <cols>
    <col min="1" max="1" width="3" customWidth="1"/>
    <col min="2" max="2" width="3.5703125" customWidth="1"/>
    <col min="3" max="3" width="25.140625" customWidth="1"/>
    <col min="4" max="4" width="12.85546875" customWidth="1"/>
    <col min="5" max="5" width="19.28515625" customWidth="1"/>
    <col min="6" max="6" width="4.5703125" customWidth="1"/>
    <col min="7" max="7" width="6.42578125" customWidth="1"/>
    <col min="8" max="8" width="12.140625" customWidth="1"/>
    <col min="9" max="9" width="11.85546875" customWidth="1"/>
    <col min="10" max="12" width="11.7109375" customWidth="1"/>
    <col min="13" max="13" width="9.28515625" customWidth="1"/>
    <col min="14" max="15" width="10.140625" customWidth="1"/>
    <col min="16" max="16" width="10.42578125" customWidth="1"/>
    <col min="17" max="17" width="12.140625" customWidth="1"/>
    <col min="18" max="18" width="12.7109375" customWidth="1"/>
    <col min="19" max="19" width="14.28515625" customWidth="1"/>
  </cols>
  <sheetData>
    <row r="2" spans="1:19" ht="16.5" x14ac:dyDescent="0.3">
      <c r="C2" s="21" t="s">
        <v>22</v>
      </c>
      <c r="N2" s="9" t="s">
        <v>34</v>
      </c>
      <c r="O2" s="9"/>
      <c r="P2" s="9" t="s">
        <v>253</v>
      </c>
      <c r="Q2" s="9"/>
      <c r="R2" s="9"/>
    </row>
    <row r="3" spans="1:19" ht="16.5" x14ac:dyDescent="0.3">
      <c r="C3" t="s">
        <v>23</v>
      </c>
      <c r="Q3" s="9" t="s">
        <v>255</v>
      </c>
    </row>
    <row r="4" spans="1:19" x14ac:dyDescent="0.25">
      <c r="C4" t="s">
        <v>23</v>
      </c>
    </row>
    <row r="5" spans="1:19" x14ac:dyDescent="0.25">
      <c r="C5" s="22" t="s">
        <v>24</v>
      </c>
    </row>
    <row r="6" spans="1:19" ht="16.5" x14ac:dyDescent="0.3">
      <c r="A6" s="9"/>
      <c r="B6" s="9"/>
      <c r="C6" s="2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9" ht="16.5" x14ac:dyDescent="0.3">
      <c r="A7" s="9"/>
      <c r="B7" s="14"/>
      <c r="C7" s="23" t="s">
        <v>25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1:19" ht="16.5" x14ac:dyDescent="0.3">
      <c r="A8" s="9"/>
      <c r="B8" s="14" t="s">
        <v>10</v>
      </c>
      <c r="C8" s="14" t="s">
        <v>26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R8" s="9"/>
    </row>
    <row r="9" spans="1:19" ht="16.5" x14ac:dyDescent="0.3">
      <c r="A9" s="9"/>
      <c r="B9" s="14"/>
      <c r="C9" s="14" t="s">
        <v>26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6.5" x14ac:dyDescent="0.3">
      <c r="A10" s="9"/>
      <c r="B10" s="14"/>
      <c r="C10" s="22" t="s">
        <v>27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9" ht="16.5" x14ac:dyDescent="0.3">
      <c r="A11" s="9"/>
      <c r="B11" s="9"/>
      <c r="C11" s="141" t="s">
        <v>8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ht="16.5" x14ac:dyDescent="0.3">
      <c r="A12" s="9"/>
      <c r="B12" s="9"/>
      <c r="C12" s="141" t="s">
        <v>9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19" ht="16.5" x14ac:dyDescent="0.3">
      <c r="A13" s="9"/>
      <c r="B13" s="9"/>
      <c r="C13" s="10" t="s">
        <v>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9" ht="16.5" x14ac:dyDescent="0.3">
      <c r="A14" s="9"/>
      <c r="B14" s="9"/>
      <c r="C14" s="10" t="s">
        <v>254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9" ht="40.5" x14ac:dyDescent="0.3">
      <c r="A15" s="9"/>
      <c r="B15" s="25" t="s">
        <v>1</v>
      </c>
      <c r="C15" s="32" t="s">
        <v>2</v>
      </c>
      <c r="D15" s="70" t="s">
        <v>279</v>
      </c>
      <c r="E15" s="70" t="s">
        <v>280</v>
      </c>
      <c r="F15" s="70" t="s">
        <v>287</v>
      </c>
      <c r="G15" s="70" t="s">
        <v>347</v>
      </c>
      <c r="H15" s="45" t="s">
        <v>365</v>
      </c>
      <c r="I15" s="118" t="s">
        <v>362</v>
      </c>
      <c r="J15" s="70" t="s">
        <v>350</v>
      </c>
      <c r="K15" s="70" t="s">
        <v>366</v>
      </c>
      <c r="L15" s="114" t="s">
        <v>363</v>
      </c>
      <c r="M15" s="116" t="s">
        <v>349</v>
      </c>
      <c r="N15" s="45" t="s">
        <v>351</v>
      </c>
      <c r="O15" s="118" t="s">
        <v>352</v>
      </c>
      <c r="P15" s="45" t="s">
        <v>353</v>
      </c>
      <c r="Q15" s="118" t="s">
        <v>354</v>
      </c>
      <c r="R15" s="120" t="s">
        <v>364</v>
      </c>
      <c r="S15" s="122" t="s">
        <v>336</v>
      </c>
    </row>
    <row r="16" spans="1:19" ht="16.5" x14ac:dyDescent="0.3">
      <c r="A16" s="9"/>
      <c r="B16" s="32" t="s">
        <v>316</v>
      </c>
      <c r="C16" s="32" t="s">
        <v>317</v>
      </c>
      <c r="D16" s="70" t="s">
        <v>318</v>
      </c>
      <c r="E16" s="70" t="s">
        <v>319</v>
      </c>
      <c r="F16" s="70" t="s">
        <v>331</v>
      </c>
      <c r="G16" s="70" t="s">
        <v>320</v>
      </c>
      <c r="H16" s="45" t="s">
        <v>39</v>
      </c>
      <c r="I16" s="118" t="s">
        <v>359</v>
      </c>
      <c r="J16" s="70" t="s">
        <v>322</v>
      </c>
      <c r="K16" s="70" t="s">
        <v>323</v>
      </c>
      <c r="L16" s="114" t="s">
        <v>360</v>
      </c>
      <c r="M16" s="116" t="s">
        <v>355</v>
      </c>
      <c r="N16" s="45" t="s">
        <v>341</v>
      </c>
      <c r="O16" s="118" t="s">
        <v>356</v>
      </c>
      <c r="P16" s="45" t="s">
        <v>348</v>
      </c>
      <c r="Q16" s="118" t="s">
        <v>357</v>
      </c>
      <c r="R16" s="120" t="s">
        <v>358</v>
      </c>
      <c r="S16" s="122"/>
    </row>
    <row r="17" spans="1:19" ht="33" customHeight="1" x14ac:dyDescent="0.3">
      <c r="A17" s="9"/>
      <c r="B17" s="125" t="s">
        <v>14</v>
      </c>
      <c r="C17" s="63" t="s">
        <v>256</v>
      </c>
      <c r="D17" s="73" t="s">
        <v>269</v>
      </c>
      <c r="E17" s="74" t="s">
        <v>281</v>
      </c>
      <c r="F17" s="65" t="s">
        <v>65</v>
      </c>
      <c r="G17" s="67">
        <v>1500</v>
      </c>
      <c r="H17" s="4"/>
      <c r="I17" s="113"/>
      <c r="J17" s="4"/>
      <c r="K17" s="111">
        <v>7</v>
      </c>
      <c r="L17" s="115"/>
      <c r="M17" s="117"/>
      <c r="N17" s="112"/>
      <c r="O17" s="119"/>
      <c r="P17" s="7"/>
      <c r="Q17" s="119"/>
      <c r="R17" s="121"/>
      <c r="S17" s="6"/>
    </row>
    <row r="18" spans="1:19" ht="38.25" x14ac:dyDescent="0.3">
      <c r="A18" s="9"/>
      <c r="B18" s="125" t="s">
        <v>40</v>
      </c>
      <c r="C18" s="63" t="s">
        <v>257</v>
      </c>
      <c r="D18" s="73" t="s">
        <v>270</v>
      </c>
      <c r="E18" s="74" t="s">
        <v>282</v>
      </c>
      <c r="F18" s="65" t="s">
        <v>65</v>
      </c>
      <c r="G18" s="67">
        <v>500</v>
      </c>
      <c r="H18" s="4"/>
      <c r="I18" s="113"/>
      <c r="J18" s="4"/>
      <c r="K18" s="111">
        <v>7</v>
      </c>
      <c r="L18" s="115"/>
      <c r="M18" s="117"/>
      <c r="N18" s="6"/>
      <c r="O18" s="119"/>
      <c r="P18" s="7"/>
      <c r="Q18" s="119"/>
      <c r="R18" s="121"/>
      <c r="S18" s="6"/>
    </row>
    <row r="19" spans="1:19" ht="38.25" x14ac:dyDescent="0.3">
      <c r="A19" s="9"/>
      <c r="B19" s="125" t="s">
        <v>41</v>
      </c>
      <c r="C19" s="63" t="s">
        <v>258</v>
      </c>
      <c r="D19" s="73" t="s">
        <v>271</v>
      </c>
      <c r="E19" s="74" t="s">
        <v>283</v>
      </c>
      <c r="F19" s="65" t="s">
        <v>65</v>
      </c>
      <c r="G19" s="67">
        <v>50</v>
      </c>
      <c r="H19" s="4"/>
      <c r="I19" s="113"/>
      <c r="J19" s="4"/>
      <c r="K19" s="111">
        <v>31</v>
      </c>
      <c r="L19" s="115"/>
      <c r="M19" s="117"/>
      <c r="N19" s="6"/>
      <c r="O19" s="119"/>
      <c r="P19" s="7"/>
      <c r="Q19" s="119"/>
      <c r="R19" s="121"/>
      <c r="S19" s="6"/>
    </row>
    <row r="20" spans="1:19" ht="38.25" x14ac:dyDescent="0.3">
      <c r="A20" s="9"/>
      <c r="B20" s="125" t="s">
        <v>42</v>
      </c>
      <c r="C20" s="63" t="s">
        <v>259</v>
      </c>
      <c r="D20" s="73" t="s">
        <v>272</v>
      </c>
      <c r="E20" s="74" t="s">
        <v>284</v>
      </c>
      <c r="F20" s="65" t="s">
        <v>65</v>
      </c>
      <c r="G20" s="67">
        <v>50</v>
      </c>
      <c r="H20" s="4"/>
      <c r="I20" s="113"/>
      <c r="J20" s="4"/>
      <c r="K20" s="111">
        <v>186</v>
      </c>
      <c r="L20" s="115"/>
      <c r="M20" s="117"/>
      <c r="N20" s="6"/>
      <c r="O20" s="119"/>
      <c r="P20" s="7"/>
      <c r="Q20" s="119"/>
      <c r="R20" s="121"/>
      <c r="S20" s="6"/>
    </row>
    <row r="21" spans="1:19" ht="38.25" x14ac:dyDescent="0.3">
      <c r="A21" s="9"/>
      <c r="B21" s="125" t="s">
        <v>43</v>
      </c>
      <c r="C21" s="63" t="s">
        <v>260</v>
      </c>
      <c r="D21" s="73" t="s">
        <v>272</v>
      </c>
      <c r="E21" s="74" t="s">
        <v>285</v>
      </c>
      <c r="F21" s="65" t="s">
        <v>65</v>
      </c>
      <c r="G21" s="67">
        <v>50</v>
      </c>
      <c r="H21" s="4"/>
      <c r="I21" s="113"/>
      <c r="J21" s="4"/>
      <c r="K21" s="111">
        <v>186</v>
      </c>
      <c r="L21" s="115"/>
      <c r="M21" s="117"/>
      <c r="N21" s="6"/>
      <c r="O21" s="119"/>
      <c r="P21" s="7"/>
      <c r="Q21" s="119"/>
      <c r="R21" s="121"/>
      <c r="S21" s="6"/>
    </row>
    <row r="22" spans="1:19" ht="33" customHeight="1" x14ac:dyDescent="0.3">
      <c r="A22" s="9"/>
      <c r="B22" s="125" t="s">
        <v>44</v>
      </c>
      <c r="C22" s="63" t="s">
        <v>261</v>
      </c>
      <c r="D22" s="73" t="s">
        <v>273</v>
      </c>
      <c r="E22" s="74" t="s">
        <v>286</v>
      </c>
      <c r="F22" s="65" t="s">
        <v>65</v>
      </c>
      <c r="G22" s="67">
        <v>3</v>
      </c>
      <c r="H22" s="4"/>
      <c r="I22" s="113"/>
      <c r="J22" s="4"/>
      <c r="K22" s="111">
        <v>279</v>
      </c>
      <c r="L22" s="115"/>
      <c r="M22" s="117"/>
      <c r="N22" s="6"/>
      <c r="O22" s="119"/>
      <c r="P22" s="7"/>
      <c r="Q22" s="119"/>
      <c r="R22" s="121"/>
      <c r="S22" s="6"/>
    </row>
    <row r="23" spans="1:19" ht="38.25" x14ac:dyDescent="0.3">
      <c r="A23" s="9"/>
      <c r="B23" s="125" t="s">
        <v>45</v>
      </c>
      <c r="C23" s="63" t="s">
        <v>262</v>
      </c>
      <c r="D23" s="73" t="s">
        <v>274</v>
      </c>
      <c r="E23" s="74" t="s">
        <v>291</v>
      </c>
      <c r="F23" s="65" t="s">
        <v>65</v>
      </c>
      <c r="G23" s="67">
        <v>90</v>
      </c>
      <c r="H23" s="4"/>
      <c r="I23" s="113"/>
      <c r="J23" s="4"/>
      <c r="K23" s="111">
        <v>0</v>
      </c>
      <c r="L23" s="115"/>
      <c r="M23" s="117"/>
      <c r="N23" s="6"/>
      <c r="O23" s="119"/>
      <c r="P23" s="7"/>
      <c r="Q23" s="119"/>
      <c r="R23" s="121"/>
      <c r="S23" s="6"/>
    </row>
    <row r="24" spans="1:19" ht="38.25" x14ac:dyDescent="0.3">
      <c r="A24" s="9"/>
      <c r="B24" s="125" t="s">
        <v>46</v>
      </c>
      <c r="C24" s="64" t="s">
        <v>263</v>
      </c>
      <c r="D24" s="75" t="s">
        <v>274</v>
      </c>
      <c r="E24" s="76" t="s">
        <v>290</v>
      </c>
      <c r="F24" s="66" t="s">
        <v>65</v>
      </c>
      <c r="G24" s="68">
        <v>30</v>
      </c>
      <c r="H24" s="4"/>
      <c r="I24" s="113"/>
      <c r="J24" s="4"/>
      <c r="K24" s="111">
        <v>0</v>
      </c>
      <c r="L24" s="115"/>
      <c r="M24" s="117"/>
      <c r="N24" s="6"/>
      <c r="O24" s="119"/>
      <c r="P24" s="7"/>
      <c r="Q24" s="119"/>
      <c r="R24" s="121"/>
      <c r="S24" s="6"/>
    </row>
    <row r="25" spans="1:19" ht="40.5" x14ac:dyDescent="0.3">
      <c r="A25" s="9"/>
      <c r="B25" s="125" t="s">
        <v>47</v>
      </c>
      <c r="C25" s="63" t="s">
        <v>292</v>
      </c>
      <c r="D25" s="73" t="s">
        <v>275</v>
      </c>
      <c r="E25" s="74" t="s">
        <v>289</v>
      </c>
      <c r="F25" s="65" t="s">
        <v>65</v>
      </c>
      <c r="G25" s="67">
        <f>10*3</f>
        <v>30</v>
      </c>
      <c r="H25" s="4"/>
      <c r="I25" s="113"/>
      <c r="J25" s="4"/>
      <c r="K25" s="111">
        <v>31</v>
      </c>
      <c r="L25" s="115"/>
      <c r="M25" s="117"/>
      <c r="N25" s="6"/>
      <c r="O25" s="119"/>
      <c r="P25" s="7"/>
      <c r="Q25" s="119"/>
      <c r="R25" s="121"/>
      <c r="S25" s="6"/>
    </row>
    <row r="26" spans="1:19" ht="33" customHeight="1" x14ac:dyDescent="0.3">
      <c r="A26" s="9"/>
      <c r="B26" s="125" t="s">
        <v>48</v>
      </c>
      <c r="C26" s="63" t="s">
        <v>264</v>
      </c>
      <c r="D26" s="73" t="s">
        <v>273</v>
      </c>
      <c r="E26" s="74" t="s">
        <v>286</v>
      </c>
      <c r="F26" s="65" t="s">
        <v>65</v>
      </c>
      <c r="G26" s="67">
        <f>1*3</f>
        <v>3</v>
      </c>
      <c r="H26" s="4"/>
      <c r="I26" s="113"/>
      <c r="J26" s="4"/>
      <c r="K26" s="111">
        <v>279</v>
      </c>
      <c r="L26" s="115"/>
      <c r="M26" s="117"/>
      <c r="N26" s="6"/>
      <c r="O26" s="119"/>
      <c r="P26" s="7"/>
      <c r="Q26" s="119"/>
      <c r="R26" s="121"/>
      <c r="S26" s="6"/>
    </row>
    <row r="27" spans="1:19" ht="38.25" x14ac:dyDescent="0.3">
      <c r="A27" s="9"/>
      <c r="B27" s="125" t="s">
        <v>49</v>
      </c>
      <c r="C27" s="63" t="s">
        <v>265</v>
      </c>
      <c r="D27" s="77" t="s">
        <v>276</v>
      </c>
      <c r="E27" s="74" t="s">
        <v>288</v>
      </c>
      <c r="F27" s="65" t="s">
        <v>65</v>
      </c>
      <c r="G27" s="69">
        <v>100</v>
      </c>
      <c r="H27" s="4"/>
      <c r="I27" s="113"/>
      <c r="J27" s="4"/>
      <c r="K27" s="111">
        <v>7</v>
      </c>
      <c r="L27" s="115"/>
      <c r="M27" s="117"/>
      <c r="N27" s="6"/>
      <c r="O27" s="119"/>
      <c r="P27" s="7"/>
      <c r="Q27" s="119"/>
      <c r="R27" s="121"/>
      <c r="S27" s="6"/>
    </row>
    <row r="28" spans="1:19" ht="33" customHeight="1" x14ac:dyDescent="0.3">
      <c r="A28" s="9"/>
      <c r="B28" s="125" t="s">
        <v>50</v>
      </c>
      <c r="C28" s="63" t="s">
        <v>266</v>
      </c>
      <c r="D28" s="77" t="s">
        <v>277</v>
      </c>
      <c r="E28" s="74" t="s">
        <v>288</v>
      </c>
      <c r="F28" s="65" t="s">
        <v>65</v>
      </c>
      <c r="G28" s="69">
        <v>6</v>
      </c>
      <c r="H28" s="4"/>
      <c r="I28" s="113"/>
      <c r="J28" s="4"/>
      <c r="K28" s="111">
        <v>93</v>
      </c>
      <c r="L28" s="115"/>
      <c r="M28" s="117"/>
      <c r="N28" s="6"/>
      <c r="O28" s="119"/>
      <c r="P28" s="7"/>
      <c r="Q28" s="119"/>
      <c r="R28" s="121"/>
      <c r="S28" s="6"/>
    </row>
    <row r="29" spans="1:19" ht="33" customHeight="1" x14ac:dyDescent="0.3">
      <c r="A29" s="9"/>
      <c r="B29" s="125" t="s">
        <v>51</v>
      </c>
      <c r="C29" s="63" t="s">
        <v>267</v>
      </c>
      <c r="D29" s="77" t="s">
        <v>278</v>
      </c>
      <c r="E29" s="74" t="s">
        <v>288</v>
      </c>
      <c r="F29" s="65" t="s">
        <v>65</v>
      </c>
      <c r="G29" s="69">
        <v>6</v>
      </c>
      <c r="H29" s="4"/>
      <c r="I29" s="113"/>
      <c r="J29" s="4"/>
      <c r="K29" s="111">
        <v>365</v>
      </c>
      <c r="L29" s="115"/>
      <c r="M29" s="117"/>
      <c r="N29" s="6"/>
      <c r="O29" s="119"/>
      <c r="P29" s="7"/>
      <c r="Q29" s="119"/>
      <c r="R29" s="121"/>
      <c r="S29" s="6"/>
    </row>
    <row r="30" spans="1:19" ht="33" customHeight="1" x14ac:dyDescent="0.3">
      <c r="A30" s="9"/>
      <c r="B30" s="125" t="s">
        <v>52</v>
      </c>
      <c r="C30" s="63" t="s">
        <v>268</v>
      </c>
      <c r="D30" s="73" t="s">
        <v>273</v>
      </c>
      <c r="E30" s="74" t="s">
        <v>286</v>
      </c>
      <c r="F30" s="65" t="s">
        <v>65</v>
      </c>
      <c r="G30" s="67">
        <v>3</v>
      </c>
      <c r="H30" s="4"/>
      <c r="I30" s="113"/>
      <c r="J30" s="4"/>
      <c r="K30" s="111">
        <v>31</v>
      </c>
      <c r="L30" s="115"/>
      <c r="M30" s="117"/>
      <c r="N30" s="6"/>
      <c r="O30" s="119"/>
      <c r="P30" s="7"/>
      <c r="Q30" s="119"/>
      <c r="R30" s="121"/>
      <c r="S30" s="6"/>
    </row>
    <row r="31" spans="1:19" ht="16.5" x14ac:dyDescent="0.3">
      <c r="A31" s="9"/>
      <c r="B31" s="143" t="s">
        <v>5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5"/>
      <c r="M31" s="117"/>
      <c r="N31" s="8"/>
      <c r="O31" s="119"/>
      <c r="P31" s="8"/>
      <c r="Q31" s="119"/>
      <c r="R31" s="121"/>
    </row>
    <row r="32" spans="1:19" ht="16.5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6.5" x14ac:dyDescent="0.3">
      <c r="A33" s="9"/>
      <c r="B33" s="9"/>
      <c r="C33" s="26" t="s">
        <v>247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6.5" x14ac:dyDescent="0.3">
      <c r="A34" s="9"/>
      <c r="B34" s="9"/>
      <c r="C34" t="s">
        <v>345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6.5" x14ac:dyDescent="0.3">
      <c r="A35" s="9"/>
      <c r="B35" s="9"/>
      <c r="C35" t="s">
        <v>344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6.5" customHeight="1" x14ac:dyDescent="0.3">
      <c r="A36" s="9"/>
      <c r="B36" s="9"/>
      <c r="C36" s="142" t="s">
        <v>337</v>
      </c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37" spans="1:18" x14ac:dyDescent="0.25">
      <c r="C37" s="94" t="s">
        <v>7</v>
      </c>
    </row>
    <row r="38" spans="1:18" x14ac:dyDescent="0.25">
      <c r="C38" s="12" t="s">
        <v>338</v>
      </c>
      <c r="G38" s="15" t="s">
        <v>11</v>
      </c>
      <c r="H38" s="15"/>
      <c r="I38" s="15"/>
      <c r="J38" s="15"/>
      <c r="K38" s="15"/>
      <c r="L38" s="15"/>
      <c r="M38" s="15"/>
    </row>
    <row r="39" spans="1:18" x14ac:dyDescent="0.25">
      <c r="C39" s="13"/>
    </row>
  </sheetData>
  <mergeCells count="4">
    <mergeCell ref="C11:S11"/>
    <mergeCell ref="C12:S12"/>
    <mergeCell ref="C36:R36"/>
    <mergeCell ref="B31:L31"/>
  </mergeCells>
  <phoneticPr fontId="15" type="noConversion"/>
  <pageMargins left="3.937007874015748E-2" right="0.39370078740157483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30"/>
  <sheetViews>
    <sheetView topLeftCell="A4" workbookViewId="0">
      <selection activeCell="J9" sqref="J9"/>
    </sheetView>
  </sheetViews>
  <sheetFormatPr defaultRowHeight="15" x14ac:dyDescent="0.25"/>
  <cols>
    <col min="1" max="1" width="1.28515625" customWidth="1"/>
    <col min="2" max="2" width="3.28515625" customWidth="1"/>
    <col min="3" max="3" width="30.7109375" customWidth="1"/>
    <col min="4" max="4" width="10" customWidth="1"/>
    <col min="5" max="5" width="16.28515625" customWidth="1"/>
    <col min="6" max="6" width="4.28515625" customWidth="1"/>
    <col min="7" max="7" width="5.85546875" customWidth="1"/>
    <col min="8" max="8" width="18.42578125" customWidth="1"/>
    <col min="9" max="9" width="13.140625" customWidth="1"/>
    <col min="10" max="10" width="15.5703125" customWidth="1"/>
    <col min="11" max="11" width="9.7109375" customWidth="1"/>
    <col min="12" max="12" width="12.28515625" customWidth="1"/>
    <col min="13" max="13" width="13.140625" customWidth="1"/>
    <col min="14" max="14" width="9.28515625" customWidth="1"/>
    <col min="15" max="15" width="11.85546875" customWidth="1"/>
    <col min="16" max="16" width="12.85546875" customWidth="1"/>
    <col min="17" max="17" width="13.5703125" customWidth="1"/>
    <col min="18" max="18" width="16" customWidth="1"/>
    <col min="19" max="19" width="16.42578125" customWidth="1"/>
  </cols>
  <sheetData>
    <row r="2" spans="1:19" x14ac:dyDescent="0.25">
      <c r="B2" s="21" t="s">
        <v>22</v>
      </c>
      <c r="K2" t="s">
        <v>299</v>
      </c>
    </row>
    <row r="3" spans="1:19" x14ac:dyDescent="0.25">
      <c r="B3" t="s">
        <v>23</v>
      </c>
      <c r="L3" t="s">
        <v>36</v>
      </c>
    </row>
    <row r="4" spans="1:19" x14ac:dyDescent="0.25">
      <c r="B4" t="s">
        <v>23</v>
      </c>
    </row>
    <row r="5" spans="1:19" ht="16.5" x14ac:dyDescent="0.3">
      <c r="A5" s="9"/>
      <c r="B5" s="22" t="s">
        <v>24</v>
      </c>
      <c r="C5" s="9"/>
      <c r="D5" s="9"/>
      <c r="E5" s="9"/>
      <c r="G5" s="9"/>
      <c r="H5" s="9"/>
      <c r="I5" s="9"/>
      <c r="J5" s="9"/>
      <c r="K5" s="9"/>
      <c r="L5" s="9"/>
      <c r="M5" s="9"/>
      <c r="N5" s="9"/>
    </row>
    <row r="6" spans="1:19" ht="16.5" x14ac:dyDescent="0.3">
      <c r="A6" s="9"/>
      <c r="B6" s="2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9" ht="16.5" x14ac:dyDescent="0.3">
      <c r="A7" s="9"/>
      <c r="B7" s="23" t="s">
        <v>25</v>
      </c>
      <c r="C7" s="9"/>
      <c r="D7" s="9"/>
      <c r="E7" s="9"/>
      <c r="F7" s="9"/>
      <c r="G7" s="9"/>
      <c r="H7" s="9"/>
      <c r="I7" s="9"/>
      <c r="J7" s="9"/>
      <c r="K7" s="9"/>
      <c r="L7" s="9" t="s">
        <v>29</v>
      </c>
      <c r="M7" s="9"/>
      <c r="N7" s="9"/>
    </row>
    <row r="8" spans="1:19" ht="16.5" x14ac:dyDescent="0.3">
      <c r="A8" s="9"/>
      <c r="B8" s="14" t="s">
        <v>26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9" ht="16.5" x14ac:dyDescent="0.3">
      <c r="A9" s="9"/>
      <c r="B9" s="14" t="s">
        <v>26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9" ht="16.5" x14ac:dyDescent="0.3">
      <c r="A10" s="9"/>
      <c r="B10" s="22" t="s">
        <v>27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9" ht="16.5" x14ac:dyDescent="0.3">
      <c r="B11" s="9"/>
      <c r="F11" s="9"/>
      <c r="G11" s="20"/>
      <c r="H11" s="20" t="s">
        <v>8</v>
      </c>
      <c r="I11" s="20"/>
      <c r="J11" s="20"/>
      <c r="K11" s="20"/>
      <c r="L11" s="20"/>
      <c r="M11" s="20"/>
      <c r="N11" s="20"/>
    </row>
    <row r="12" spans="1:19" ht="16.5" x14ac:dyDescent="0.3">
      <c r="B12" s="9"/>
      <c r="F12" s="20"/>
      <c r="G12" s="20"/>
      <c r="H12" s="20" t="s">
        <v>9</v>
      </c>
      <c r="I12" s="20"/>
      <c r="J12" s="20"/>
      <c r="K12" s="20"/>
      <c r="L12" s="20"/>
      <c r="M12" s="20"/>
      <c r="N12" s="20"/>
    </row>
    <row r="13" spans="1:19" ht="16.5" x14ac:dyDescent="0.3">
      <c r="B13" s="9"/>
      <c r="C13" s="10" t="s">
        <v>13</v>
      </c>
      <c r="D13" s="10"/>
      <c r="E13" s="10"/>
      <c r="F13" s="20"/>
      <c r="G13" s="9"/>
      <c r="H13" s="9"/>
      <c r="I13" s="9"/>
      <c r="J13" s="9"/>
      <c r="K13" s="9"/>
      <c r="L13" s="9"/>
      <c r="M13" s="9"/>
      <c r="N13" s="9"/>
    </row>
    <row r="14" spans="1:19" ht="16.5" x14ac:dyDescent="0.3">
      <c r="B14" s="9"/>
      <c r="C14" s="10" t="s">
        <v>294</v>
      </c>
      <c r="D14" s="10"/>
      <c r="E14" s="10"/>
      <c r="F14" s="10"/>
      <c r="G14" s="9"/>
      <c r="H14" s="9"/>
      <c r="I14" s="9"/>
      <c r="J14" s="9"/>
      <c r="K14" s="9"/>
      <c r="L14" s="9"/>
      <c r="M14" s="9"/>
      <c r="N14" s="9"/>
    </row>
    <row r="15" spans="1:19" ht="101.25" customHeight="1" x14ac:dyDescent="0.25">
      <c r="B15" s="32" t="s">
        <v>1</v>
      </c>
      <c r="C15" s="32" t="s">
        <v>2</v>
      </c>
      <c r="D15" s="70" t="s">
        <v>279</v>
      </c>
      <c r="E15" s="70" t="s">
        <v>280</v>
      </c>
      <c r="F15" s="70" t="s">
        <v>287</v>
      </c>
      <c r="G15" s="70" t="s">
        <v>347</v>
      </c>
      <c r="H15" s="45" t="s">
        <v>365</v>
      </c>
      <c r="I15" s="118" t="s">
        <v>362</v>
      </c>
      <c r="J15" s="70" t="s">
        <v>350</v>
      </c>
      <c r="K15" s="70" t="s">
        <v>366</v>
      </c>
      <c r="L15" s="114" t="s">
        <v>363</v>
      </c>
      <c r="M15" s="116" t="s">
        <v>349</v>
      </c>
      <c r="N15" s="45" t="s">
        <v>351</v>
      </c>
      <c r="O15" s="118" t="s">
        <v>352</v>
      </c>
      <c r="P15" s="45" t="s">
        <v>353</v>
      </c>
      <c r="Q15" s="118" t="s">
        <v>354</v>
      </c>
      <c r="R15" s="120" t="s">
        <v>364</v>
      </c>
      <c r="S15" s="122" t="s">
        <v>336</v>
      </c>
    </row>
    <row r="16" spans="1:19" x14ac:dyDescent="0.25">
      <c r="B16" s="32" t="s">
        <v>316</v>
      </c>
      <c r="C16" s="32" t="s">
        <v>317</v>
      </c>
      <c r="D16" s="70" t="s">
        <v>318</v>
      </c>
      <c r="E16" s="70" t="s">
        <v>319</v>
      </c>
      <c r="F16" s="70" t="s">
        <v>331</v>
      </c>
      <c r="G16" s="70" t="s">
        <v>320</v>
      </c>
      <c r="H16" s="45" t="s">
        <v>39</v>
      </c>
      <c r="I16" s="118" t="s">
        <v>359</v>
      </c>
      <c r="J16" s="70" t="s">
        <v>322</v>
      </c>
      <c r="K16" s="70" t="s">
        <v>323</v>
      </c>
      <c r="L16" s="114" t="s">
        <v>360</v>
      </c>
      <c r="M16" s="116" t="s">
        <v>355</v>
      </c>
      <c r="N16" s="45" t="s">
        <v>341</v>
      </c>
      <c r="O16" s="118" t="s">
        <v>356</v>
      </c>
      <c r="P16" s="45" t="s">
        <v>348</v>
      </c>
      <c r="Q16" s="118" t="s">
        <v>357</v>
      </c>
      <c r="R16" s="120" t="s">
        <v>358</v>
      </c>
      <c r="S16" s="122"/>
    </row>
    <row r="17" spans="1:19" ht="102" x14ac:dyDescent="0.25">
      <c r="B17" s="125" t="s">
        <v>14</v>
      </c>
      <c r="C17" s="63" t="s">
        <v>339</v>
      </c>
      <c r="D17" s="74" t="s">
        <v>295</v>
      </c>
      <c r="E17" s="74" t="s">
        <v>296</v>
      </c>
      <c r="F17" s="127" t="s">
        <v>65</v>
      </c>
      <c r="G17" s="126">
        <v>90</v>
      </c>
      <c r="H17" s="4"/>
      <c r="I17" s="118"/>
      <c r="J17" s="4"/>
      <c r="K17" s="140">
        <v>31</v>
      </c>
      <c r="L17" s="114"/>
      <c r="M17" s="116"/>
      <c r="N17" s="45"/>
      <c r="O17" s="118"/>
      <c r="P17" s="45"/>
      <c r="Q17" s="118"/>
      <c r="R17" s="120"/>
      <c r="S17" s="122"/>
    </row>
    <row r="18" spans="1:19" ht="38.25" x14ac:dyDescent="0.25">
      <c r="B18" s="125" t="s">
        <v>40</v>
      </c>
      <c r="C18" s="63" t="s">
        <v>335</v>
      </c>
      <c r="D18" s="74" t="s">
        <v>297</v>
      </c>
      <c r="E18" s="74" t="s">
        <v>298</v>
      </c>
      <c r="F18" s="127" t="s">
        <v>65</v>
      </c>
      <c r="G18" s="126">
        <v>1200</v>
      </c>
      <c r="H18" s="4"/>
      <c r="I18" s="118"/>
      <c r="J18" s="4"/>
      <c r="K18" s="140">
        <v>62</v>
      </c>
      <c r="L18" s="114"/>
      <c r="M18" s="116"/>
      <c r="N18" s="45"/>
      <c r="O18" s="118"/>
      <c r="P18" s="45"/>
      <c r="Q18" s="118"/>
      <c r="R18" s="120"/>
      <c r="S18" s="122"/>
    </row>
    <row r="19" spans="1:19" ht="16.5" x14ac:dyDescent="0.3">
      <c r="B19" s="143" t="s">
        <v>5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5"/>
      <c r="M19" s="116"/>
      <c r="N19" s="45"/>
      <c r="O19" s="118"/>
      <c r="P19" s="45"/>
      <c r="Q19" s="118"/>
      <c r="R19" s="120"/>
      <c r="S19" s="122"/>
    </row>
    <row r="20" spans="1:19" ht="16.5" x14ac:dyDescent="0.3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9" ht="16.5" x14ac:dyDescent="0.3">
      <c r="B21" s="9"/>
      <c r="C21" s="26" t="s">
        <v>247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9" ht="16.5" x14ac:dyDescent="0.3">
      <c r="B22" s="9"/>
      <c r="C22" t="s">
        <v>345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9" ht="16.5" x14ac:dyDescent="0.3">
      <c r="B23" s="9"/>
      <c r="C23" t="s">
        <v>344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9" ht="16.5" x14ac:dyDescent="0.3">
      <c r="A24" s="9"/>
      <c r="B24" s="142" t="s">
        <v>337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6"/>
    </row>
    <row r="25" spans="1:19" ht="16.5" x14ac:dyDescent="0.3">
      <c r="A25" s="9"/>
      <c r="B25" s="2"/>
      <c r="E25" s="11" t="s">
        <v>7</v>
      </c>
      <c r="G25" s="3"/>
      <c r="H25" s="3"/>
      <c r="I25" s="3"/>
      <c r="J25" s="3"/>
      <c r="K25" s="9"/>
      <c r="L25" s="9"/>
      <c r="M25" s="9"/>
      <c r="N25" s="9"/>
    </row>
    <row r="26" spans="1:19" x14ac:dyDescent="0.25">
      <c r="E26" s="12" t="s">
        <v>12</v>
      </c>
    </row>
    <row r="28" spans="1:19" ht="16.5" x14ac:dyDescent="0.3">
      <c r="B28" s="13"/>
      <c r="D28" s="9"/>
      <c r="E28" s="9"/>
      <c r="F28" s="9"/>
      <c r="G28" s="9"/>
      <c r="H28" s="9"/>
      <c r="I28" s="9"/>
    </row>
    <row r="29" spans="1:19" ht="16.5" x14ac:dyDescent="0.3">
      <c r="D29" s="9"/>
      <c r="E29" s="9"/>
      <c r="F29" s="9"/>
      <c r="G29" s="9"/>
      <c r="H29" s="9"/>
      <c r="I29" s="9"/>
    </row>
    <row r="30" spans="1:19" ht="16.5" x14ac:dyDescent="0.3">
      <c r="D30" s="9"/>
      <c r="E30" s="9"/>
      <c r="F30" s="9"/>
      <c r="G30" s="9"/>
      <c r="H30" s="9"/>
      <c r="I30" s="9"/>
    </row>
  </sheetData>
  <mergeCells count="2">
    <mergeCell ref="B24:M24"/>
    <mergeCell ref="B19:L19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29"/>
  <sheetViews>
    <sheetView topLeftCell="A4" workbookViewId="0">
      <selection activeCell="B24" sqref="B24:M24"/>
    </sheetView>
  </sheetViews>
  <sheetFormatPr defaultRowHeight="15" x14ac:dyDescent="0.25"/>
  <cols>
    <col min="1" max="1" width="1.28515625" customWidth="1"/>
    <col min="2" max="2" width="3.5703125" customWidth="1"/>
    <col min="3" max="3" width="23" customWidth="1"/>
    <col min="4" max="4" width="10.28515625" customWidth="1"/>
    <col min="5" max="5" width="28.5703125" customWidth="1"/>
    <col min="6" max="6" width="6.85546875" customWidth="1"/>
    <col min="7" max="7" width="8.42578125" customWidth="1"/>
    <col min="8" max="8" width="8.5703125" customWidth="1"/>
    <col min="9" max="9" width="11.85546875" customWidth="1"/>
    <col min="10" max="10" width="12" customWidth="1"/>
    <col min="11" max="11" width="11.28515625" customWidth="1"/>
    <col min="12" max="12" width="16.7109375" customWidth="1"/>
    <col min="13" max="13" width="12.5703125" customWidth="1"/>
    <col min="14" max="14" width="9.5703125" customWidth="1"/>
    <col min="15" max="15" width="12" customWidth="1"/>
    <col min="17" max="17" width="12.140625" customWidth="1"/>
    <col min="18" max="18" width="13" customWidth="1"/>
  </cols>
  <sheetData>
    <row r="2" spans="1:19" x14ac:dyDescent="0.25">
      <c r="C2" s="21" t="s">
        <v>22</v>
      </c>
      <c r="D2" s="21"/>
      <c r="E2" s="21"/>
      <c r="L2" t="s">
        <v>293</v>
      </c>
    </row>
    <row r="3" spans="1:19" x14ac:dyDescent="0.25">
      <c r="C3" t="s">
        <v>23</v>
      </c>
      <c r="L3" t="s">
        <v>30</v>
      </c>
    </row>
    <row r="4" spans="1:19" x14ac:dyDescent="0.25">
      <c r="C4" t="s">
        <v>23</v>
      </c>
    </row>
    <row r="5" spans="1:19" ht="16.5" x14ac:dyDescent="0.3">
      <c r="A5" s="9"/>
      <c r="B5" s="9"/>
      <c r="C5" s="22" t="s">
        <v>24</v>
      </c>
      <c r="D5" s="22"/>
      <c r="E5" s="22"/>
      <c r="F5" s="9"/>
      <c r="G5" s="9"/>
      <c r="H5" s="9"/>
      <c r="I5" s="9"/>
      <c r="J5" s="9"/>
      <c r="K5" s="9"/>
      <c r="L5" s="9"/>
      <c r="M5" s="9"/>
      <c r="N5" s="9"/>
    </row>
    <row r="6" spans="1:19" ht="16.5" x14ac:dyDescent="0.3">
      <c r="A6" s="9"/>
      <c r="B6" s="14"/>
      <c r="C6" s="21"/>
      <c r="D6" s="21"/>
      <c r="E6" s="21"/>
      <c r="F6" s="9"/>
      <c r="G6" s="9"/>
      <c r="H6" s="9"/>
      <c r="I6" s="9"/>
      <c r="J6" s="9"/>
      <c r="K6" s="9" t="s">
        <v>28</v>
      </c>
      <c r="L6" s="9"/>
      <c r="M6" s="9"/>
      <c r="N6" s="9"/>
      <c r="O6" t="s">
        <v>31</v>
      </c>
    </row>
    <row r="7" spans="1:19" ht="16.5" x14ac:dyDescent="0.3">
      <c r="A7" s="9"/>
      <c r="B7" s="14" t="s">
        <v>10</v>
      </c>
      <c r="C7" s="23" t="s">
        <v>25</v>
      </c>
      <c r="D7" s="23"/>
      <c r="E7" s="23"/>
      <c r="F7" s="9"/>
      <c r="G7" s="9"/>
      <c r="H7" s="9"/>
      <c r="I7" s="9"/>
      <c r="J7" s="9"/>
      <c r="K7" s="9"/>
      <c r="L7" s="9"/>
      <c r="M7" s="9" t="s">
        <v>29</v>
      </c>
      <c r="N7" s="9"/>
    </row>
    <row r="8" spans="1:19" ht="16.5" x14ac:dyDescent="0.3">
      <c r="A8" s="9"/>
      <c r="B8" s="14"/>
      <c r="C8" s="14" t="s">
        <v>26</v>
      </c>
      <c r="D8" s="14"/>
      <c r="E8" s="14"/>
      <c r="F8" s="9"/>
      <c r="G8" s="9"/>
      <c r="H8" s="9"/>
      <c r="I8" s="9"/>
      <c r="J8" s="9"/>
      <c r="K8" s="9"/>
      <c r="L8" s="9"/>
      <c r="M8" s="9"/>
      <c r="N8" s="9"/>
    </row>
    <row r="9" spans="1:19" ht="16.5" x14ac:dyDescent="0.3">
      <c r="A9" s="9"/>
      <c r="B9" s="14"/>
      <c r="C9" s="14" t="s">
        <v>26</v>
      </c>
      <c r="D9" s="14"/>
      <c r="E9" s="14"/>
      <c r="F9" s="9"/>
      <c r="G9" s="9"/>
      <c r="H9" s="9"/>
      <c r="I9" s="9"/>
      <c r="J9" s="9"/>
      <c r="K9" s="9"/>
      <c r="L9" s="9"/>
      <c r="M9" s="9"/>
      <c r="N9" s="9"/>
    </row>
    <row r="10" spans="1:19" ht="16.5" x14ac:dyDescent="0.3">
      <c r="A10" s="9"/>
      <c r="B10" s="14"/>
      <c r="C10" s="22" t="s">
        <v>27</v>
      </c>
      <c r="D10" s="22"/>
      <c r="E10" s="22"/>
      <c r="F10" s="9"/>
      <c r="G10" s="9"/>
      <c r="H10" s="9"/>
      <c r="I10" s="9"/>
      <c r="J10" s="9"/>
      <c r="K10" s="9"/>
      <c r="L10" s="9"/>
      <c r="M10" s="9"/>
      <c r="N10" s="9"/>
    </row>
    <row r="11" spans="1:19" ht="16.5" x14ac:dyDescent="0.3">
      <c r="A11" s="9"/>
      <c r="B11" s="9"/>
      <c r="C11" s="141" t="s">
        <v>8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</row>
    <row r="12" spans="1:19" ht="16.5" x14ac:dyDescent="0.3">
      <c r="A12" s="9"/>
      <c r="B12" s="9"/>
      <c r="C12" s="141" t="s">
        <v>9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</row>
    <row r="13" spans="1:19" ht="16.5" x14ac:dyDescent="0.3">
      <c r="A13" s="9"/>
      <c r="B13" s="9"/>
      <c r="C13" s="10" t="s">
        <v>15</v>
      </c>
      <c r="D13" s="10"/>
      <c r="E13" s="10"/>
      <c r="F13" s="10"/>
      <c r="G13" s="9"/>
      <c r="H13" s="9"/>
      <c r="I13" s="9"/>
      <c r="J13" s="9"/>
      <c r="K13" s="9"/>
      <c r="L13" s="9"/>
      <c r="M13" s="9"/>
      <c r="N13" s="9"/>
    </row>
    <row r="14" spans="1:19" ht="16.5" x14ac:dyDescent="0.3">
      <c r="A14" s="9"/>
      <c r="B14" s="9"/>
      <c r="C14" s="10" t="s">
        <v>300</v>
      </c>
      <c r="D14" s="10"/>
      <c r="E14" s="10"/>
      <c r="F14" s="10"/>
      <c r="G14" s="9"/>
      <c r="H14" s="9"/>
      <c r="I14" s="9"/>
      <c r="J14" s="9"/>
      <c r="K14" s="9"/>
      <c r="L14" s="9"/>
      <c r="M14" s="9"/>
      <c r="N14" s="9"/>
    </row>
    <row r="15" spans="1:19" ht="64.5" x14ac:dyDescent="0.3">
      <c r="A15" s="9"/>
      <c r="B15" s="32" t="s">
        <v>361</v>
      </c>
      <c r="C15" s="32" t="s">
        <v>2</v>
      </c>
      <c r="D15" s="70" t="s">
        <v>279</v>
      </c>
      <c r="E15" s="70" t="s">
        <v>280</v>
      </c>
      <c r="F15" s="70" t="s">
        <v>287</v>
      </c>
      <c r="G15" s="70" t="s">
        <v>347</v>
      </c>
      <c r="H15" s="45" t="s">
        <v>365</v>
      </c>
      <c r="I15" s="118" t="s">
        <v>362</v>
      </c>
      <c r="J15" s="70" t="s">
        <v>350</v>
      </c>
      <c r="K15" s="70" t="s">
        <v>366</v>
      </c>
      <c r="L15" s="114" t="s">
        <v>363</v>
      </c>
      <c r="M15" s="116" t="s">
        <v>349</v>
      </c>
      <c r="N15" s="45" t="s">
        <v>351</v>
      </c>
      <c r="O15" s="118" t="s">
        <v>352</v>
      </c>
      <c r="P15" s="45" t="s">
        <v>353</v>
      </c>
      <c r="Q15" s="118" t="s">
        <v>354</v>
      </c>
      <c r="R15" s="120" t="s">
        <v>364</v>
      </c>
      <c r="S15" s="122" t="s">
        <v>336</v>
      </c>
    </row>
    <row r="16" spans="1:19" ht="16.5" x14ac:dyDescent="0.3">
      <c r="A16" s="9"/>
      <c r="B16" s="32" t="s">
        <v>316</v>
      </c>
      <c r="C16" s="32" t="s">
        <v>317</v>
      </c>
      <c r="D16" s="70" t="s">
        <v>318</v>
      </c>
      <c r="E16" s="70" t="s">
        <v>319</v>
      </c>
      <c r="F16" s="70" t="s">
        <v>331</v>
      </c>
      <c r="G16" s="70" t="s">
        <v>320</v>
      </c>
      <c r="H16" s="45" t="s">
        <v>39</v>
      </c>
      <c r="I16" s="118" t="s">
        <v>359</v>
      </c>
      <c r="J16" s="70" t="s">
        <v>322</v>
      </c>
      <c r="K16" s="70" t="s">
        <v>323</v>
      </c>
      <c r="L16" s="114" t="s">
        <v>360</v>
      </c>
      <c r="M16" s="116" t="s">
        <v>355</v>
      </c>
      <c r="N16" s="45" t="s">
        <v>341</v>
      </c>
      <c r="O16" s="118" t="s">
        <v>356</v>
      </c>
      <c r="P16" s="45" t="s">
        <v>348</v>
      </c>
      <c r="Q16" s="118" t="s">
        <v>357</v>
      </c>
      <c r="R16" s="120" t="s">
        <v>358</v>
      </c>
      <c r="S16" s="122"/>
    </row>
    <row r="17" spans="1:19" ht="75.75" customHeight="1" x14ac:dyDescent="0.3">
      <c r="A17" s="9"/>
      <c r="B17" s="124" t="s">
        <v>14</v>
      </c>
      <c r="C17" s="128" t="s">
        <v>306</v>
      </c>
      <c r="D17" s="74" t="s">
        <v>307</v>
      </c>
      <c r="E17" s="74" t="s">
        <v>308</v>
      </c>
      <c r="F17" s="131" t="s">
        <v>65</v>
      </c>
      <c r="G17" s="129">
        <v>36</v>
      </c>
      <c r="H17" s="5"/>
      <c r="I17" s="118"/>
      <c r="J17" s="78"/>
      <c r="K17" s="129">
        <v>31</v>
      </c>
      <c r="L17" s="114"/>
      <c r="M17" s="116"/>
      <c r="N17" s="45"/>
      <c r="O17" s="118"/>
      <c r="P17" s="45"/>
      <c r="Q17" s="118"/>
      <c r="R17" s="120"/>
      <c r="S17" s="95"/>
    </row>
    <row r="18" spans="1:19" ht="16.5" x14ac:dyDescent="0.3">
      <c r="A18" s="9"/>
      <c r="B18" s="143" t="s">
        <v>5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5"/>
      <c r="M18" s="116"/>
      <c r="N18" s="45"/>
      <c r="O18" s="118"/>
      <c r="P18" s="45"/>
      <c r="Q18" s="118"/>
      <c r="R18" s="120"/>
      <c r="S18" s="123"/>
    </row>
    <row r="19" spans="1:19" ht="16.5" x14ac:dyDescent="0.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9" ht="16.5" x14ac:dyDescent="0.3">
      <c r="A20" s="9"/>
      <c r="B20" s="9"/>
      <c r="C20" s="26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9" ht="16.5" x14ac:dyDescent="0.3">
      <c r="A21" s="9"/>
      <c r="B21" s="9"/>
      <c r="C21" t="s">
        <v>345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9" ht="16.5" x14ac:dyDescent="0.3">
      <c r="A22" s="9"/>
      <c r="B22" s="9"/>
      <c r="C22" t="s">
        <v>344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9" ht="16.5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9" ht="16.5" x14ac:dyDescent="0.3">
      <c r="A24" s="9"/>
      <c r="B24" s="142" t="s">
        <v>337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9"/>
    </row>
    <row r="25" spans="1:19" ht="16.5" x14ac:dyDescent="0.3">
      <c r="A25" s="9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9" ht="16.5" x14ac:dyDescent="0.3">
      <c r="A26" s="9"/>
      <c r="B26" s="9"/>
      <c r="C26" s="2"/>
      <c r="D26" s="2"/>
      <c r="E26" s="2"/>
      <c r="F26" s="2"/>
      <c r="G26" s="3"/>
      <c r="H26" s="3"/>
      <c r="I26" s="3"/>
      <c r="J26" s="3"/>
      <c r="K26" s="9"/>
      <c r="L26" s="9"/>
      <c r="M26" s="9"/>
      <c r="N26" s="9"/>
    </row>
    <row r="27" spans="1:19" x14ac:dyDescent="0.25">
      <c r="C27" s="11" t="s">
        <v>7</v>
      </c>
      <c r="D27" s="11"/>
      <c r="E27" s="11"/>
    </row>
    <row r="28" spans="1:19" x14ac:dyDescent="0.25">
      <c r="C28" s="12" t="s">
        <v>12</v>
      </c>
      <c r="D28" s="12"/>
      <c r="E28" s="12"/>
    </row>
    <row r="29" spans="1:19" x14ac:dyDescent="0.25">
      <c r="C29" s="13"/>
      <c r="D29" s="13"/>
      <c r="E29" s="13"/>
    </row>
  </sheetData>
  <mergeCells count="4">
    <mergeCell ref="C11:O11"/>
    <mergeCell ref="C12:O12"/>
    <mergeCell ref="B24:M24"/>
    <mergeCell ref="B18:L18"/>
  </mergeCells>
  <phoneticPr fontId="15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30"/>
  <sheetViews>
    <sheetView topLeftCell="A9" workbookViewId="0">
      <selection activeCell="U12" sqref="U12"/>
    </sheetView>
  </sheetViews>
  <sheetFormatPr defaultRowHeight="15" x14ac:dyDescent="0.25"/>
  <cols>
    <col min="1" max="1" width="1.28515625" customWidth="1"/>
    <col min="2" max="2" width="3.140625" customWidth="1"/>
    <col min="3" max="3" width="24.7109375" customWidth="1"/>
    <col min="4" max="4" width="9.85546875" customWidth="1"/>
    <col min="5" max="5" width="25.28515625" customWidth="1"/>
    <col min="6" max="6" width="5.5703125" customWidth="1"/>
    <col min="7" max="7" width="7.42578125" customWidth="1"/>
    <col min="8" max="8" width="10.28515625" customWidth="1"/>
    <col min="9" max="9" width="12.28515625" customWidth="1"/>
    <col min="10" max="10" width="14.28515625" customWidth="1"/>
    <col min="11" max="11" width="11.42578125" customWidth="1"/>
    <col min="12" max="12" width="12.7109375" customWidth="1"/>
    <col min="13" max="13" width="8.28515625" customWidth="1"/>
    <col min="14" max="14" width="9" customWidth="1"/>
    <col min="15" max="15" width="12" customWidth="1"/>
    <col min="16" max="16" width="15" customWidth="1"/>
    <col min="19" max="19" width="17.140625" customWidth="1"/>
  </cols>
  <sheetData>
    <row r="1" spans="2:19" x14ac:dyDescent="0.25">
      <c r="C1" s="21" t="s">
        <v>22</v>
      </c>
      <c r="K1" t="s">
        <v>309</v>
      </c>
    </row>
    <row r="2" spans="2:19" x14ac:dyDescent="0.25">
      <c r="C2" t="s">
        <v>23</v>
      </c>
      <c r="L2" t="s">
        <v>30</v>
      </c>
    </row>
    <row r="3" spans="2:19" x14ac:dyDescent="0.25">
      <c r="C3" t="s">
        <v>23</v>
      </c>
    </row>
    <row r="4" spans="2:19" ht="16.5" x14ac:dyDescent="0.3">
      <c r="B4" s="14"/>
      <c r="C4" s="22" t="s">
        <v>24</v>
      </c>
      <c r="D4" s="9"/>
      <c r="E4" s="9"/>
      <c r="F4" s="9"/>
      <c r="G4" s="9"/>
      <c r="H4" s="9"/>
      <c r="I4" s="9"/>
      <c r="J4" s="9"/>
      <c r="K4" s="9"/>
      <c r="L4" s="9"/>
    </row>
    <row r="5" spans="2:19" ht="16.5" x14ac:dyDescent="0.3">
      <c r="B5" s="14" t="s">
        <v>10</v>
      </c>
      <c r="C5" s="21"/>
      <c r="D5" s="9"/>
      <c r="E5" s="9"/>
      <c r="F5" s="9"/>
      <c r="G5" s="9"/>
      <c r="H5" s="9" t="s">
        <v>28</v>
      </c>
      <c r="I5" s="9"/>
      <c r="J5" s="9"/>
      <c r="K5" s="9"/>
      <c r="L5" s="9"/>
    </row>
    <row r="6" spans="2:19" ht="16.5" x14ac:dyDescent="0.3">
      <c r="B6" s="14"/>
      <c r="C6" s="23" t="s">
        <v>25</v>
      </c>
      <c r="D6" s="9"/>
      <c r="E6" s="9"/>
      <c r="F6" s="9"/>
      <c r="G6" s="9"/>
      <c r="H6" s="9"/>
      <c r="I6" s="9"/>
      <c r="J6" s="9" t="s">
        <v>29</v>
      </c>
      <c r="K6" s="9"/>
      <c r="L6" s="9"/>
    </row>
    <row r="7" spans="2:19" ht="16.5" x14ac:dyDescent="0.3">
      <c r="B7" s="14"/>
      <c r="C7" s="14" t="s">
        <v>26</v>
      </c>
      <c r="D7" s="9"/>
      <c r="E7" s="9"/>
      <c r="F7" s="9"/>
      <c r="G7" s="9"/>
      <c r="H7" s="9"/>
      <c r="I7" s="9"/>
      <c r="J7" s="9"/>
      <c r="K7" s="9"/>
      <c r="L7" s="9"/>
    </row>
    <row r="8" spans="2:19" ht="16.5" x14ac:dyDescent="0.3">
      <c r="B8" s="14"/>
      <c r="C8" s="14" t="s">
        <v>26</v>
      </c>
      <c r="D8" s="9"/>
      <c r="E8" s="9"/>
      <c r="F8" s="9"/>
      <c r="G8" s="9"/>
      <c r="H8" s="9"/>
      <c r="I8" s="9"/>
      <c r="J8" s="9"/>
      <c r="K8" s="9"/>
      <c r="L8" s="9"/>
    </row>
    <row r="9" spans="2:19" ht="16.5" x14ac:dyDescent="0.3">
      <c r="B9" s="14"/>
      <c r="C9" s="22" t="s">
        <v>27</v>
      </c>
      <c r="D9" s="9"/>
      <c r="E9" s="9"/>
      <c r="F9" s="9"/>
      <c r="G9" s="9"/>
      <c r="H9" s="9"/>
      <c r="I9" s="9"/>
      <c r="J9" s="9"/>
      <c r="K9" s="9"/>
      <c r="L9" s="9"/>
    </row>
    <row r="10" spans="2:19" ht="16.5" x14ac:dyDescent="0.3">
      <c r="B10" s="14"/>
      <c r="C10" s="14"/>
      <c r="D10" s="9"/>
      <c r="E10" s="9"/>
      <c r="F10" s="9"/>
      <c r="G10" s="9"/>
      <c r="H10" s="9"/>
      <c r="I10" s="9"/>
      <c r="J10" s="9"/>
      <c r="K10" s="9"/>
      <c r="L10" s="9"/>
    </row>
    <row r="11" spans="2:19" ht="16.5" x14ac:dyDescent="0.3">
      <c r="B11" s="9"/>
      <c r="C11" s="141" t="s">
        <v>8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2:19" ht="16.5" x14ac:dyDescent="0.3">
      <c r="B12" s="9"/>
      <c r="C12" s="141" t="s">
        <v>9</v>
      </c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2:19" ht="16.5" x14ac:dyDescent="0.3">
      <c r="B13" s="9"/>
      <c r="C13" s="10" t="s">
        <v>16</v>
      </c>
      <c r="D13" s="10"/>
      <c r="E13" s="9"/>
      <c r="F13" s="9"/>
      <c r="G13" s="9"/>
      <c r="H13" s="9"/>
      <c r="I13" s="9"/>
      <c r="J13" s="9"/>
      <c r="K13" s="9"/>
      <c r="L13" s="9"/>
    </row>
    <row r="14" spans="2:19" ht="16.5" x14ac:dyDescent="0.3">
      <c r="B14" s="9"/>
      <c r="C14" s="10" t="s">
        <v>305</v>
      </c>
      <c r="D14" s="10"/>
      <c r="E14" s="9"/>
      <c r="F14" s="9"/>
      <c r="G14" s="9"/>
      <c r="H14" s="9"/>
      <c r="I14" s="9"/>
      <c r="J14" s="9"/>
      <c r="K14" s="9"/>
      <c r="L14" s="9"/>
    </row>
    <row r="15" spans="2:19" ht="51.75" customHeight="1" x14ac:dyDescent="0.25">
      <c r="B15" s="32" t="s">
        <v>1</v>
      </c>
      <c r="C15" s="32" t="s">
        <v>2</v>
      </c>
      <c r="D15" s="70" t="s">
        <v>279</v>
      </c>
      <c r="E15" s="70" t="s">
        <v>280</v>
      </c>
      <c r="F15" s="70" t="s">
        <v>287</v>
      </c>
      <c r="G15" s="70" t="s">
        <v>347</v>
      </c>
      <c r="H15" s="45" t="s">
        <v>365</v>
      </c>
      <c r="I15" s="118" t="s">
        <v>362</v>
      </c>
      <c r="J15" s="70" t="s">
        <v>350</v>
      </c>
      <c r="K15" s="70" t="s">
        <v>366</v>
      </c>
      <c r="L15" s="114" t="s">
        <v>363</v>
      </c>
      <c r="M15" s="116" t="s">
        <v>349</v>
      </c>
      <c r="N15" s="45" t="s">
        <v>351</v>
      </c>
      <c r="O15" s="118" t="s">
        <v>352</v>
      </c>
      <c r="P15" s="45" t="s">
        <v>353</v>
      </c>
      <c r="Q15" s="118" t="s">
        <v>354</v>
      </c>
      <c r="R15" s="120" t="s">
        <v>364</v>
      </c>
      <c r="S15" s="122" t="s">
        <v>336</v>
      </c>
    </row>
    <row r="16" spans="2:19" ht="22.5" customHeight="1" x14ac:dyDescent="0.25">
      <c r="B16" s="32" t="s">
        <v>316</v>
      </c>
      <c r="C16" s="32" t="s">
        <v>317</v>
      </c>
      <c r="D16" s="70" t="s">
        <v>318</v>
      </c>
      <c r="E16" s="70" t="s">
        <v>319</v>
      </c>
      <c r="F16" s="70" t="s">
        <v>331</v>
      </c>
      <c r="G16" s="70" t="s">
        <v>320</v>
      </c>
      <c r="H16" s="45" t="s">
        <v>39</v>
      </c>
      <c r="I16" s="118" t="s">
        <v>359</v>
      </c>
      <c r="J16" s="70" t="s">
        <v>322</v>
      </c>
      <c r="K16" s="70" t="s">
        <v>323</v>
      </c>
      <c r="L16" s="114" t="s">
        <v>360</v>
      </c>
      <c r="M16" s="116" t="s">
        <v>355</v>
      </c>
      <c r="N16" s="45" t="s">
        <v>341</v>
      </c>
      <c r="O16" s="118" t="s">
        <v>356</v>
      </c>
      <c r="P16" s="45" t="s">
        <v>348</v>
      </c>
      <c r="Q16" s="118" t="s">
        <v>357</v>
      </c>
      <c r="R16" s="120" t="s">
        <v>358</v>
      </c>
      <c r="S16" s="122"/>
    </row>
    <row r="17" spans="2:21" ht="120.75" customHeight="1" x14ac:dyDescent="0.25">
      <c r="B17" s="125" t="s">
        <v>14</v>
      </c>
      <c r="C17" s="128" t="s">
        <v>256</v>
      </c>
      <c r="D17" s="132" t="s">
        <v>301</v>
      </c>
      <c r="E17" s="139" t="s">
        <v>302</v>
      </c>
      <c r="F17" s="130" t="s">
        <v>65</v>
      </c>
      <c r="G17" s="129">
        <v>150</v>
      </c>
      <c r="H17" s="133"/>
      <c r="I17" s="134"/>
      <c r="J17" s="135"/>
      <c r="K17" s="136">
        <v>31</v>
      </c>
      <c r="L17" s="114"/>
      <c r="M17" s="116"/>
      <c r="N17" s="45"/>
      <c r="O17" s="118"/>
      <c r="P17" s="45"/>
      <c r="Q17" s="118"/>
      <c r="R17" s="120"/>
      <c r="S17" s="122"/>
    </row>
    <row r="18" spans="2:21" ht="114.75" x14ac:dyDescent="0.25">
      <c r="B18" s="125" t="s">
        <v>40</v>
      </c>
      <c r="C18" s="128" t="s">
        <v>310</v>
      </c>
      <c r="D18" s="132" t="s">
        <v>271</v>
      </c>
      <c r="E18" s="139" t="s">
        <v>303</v>
      </c>
      <c r="F18" s="130" t="s">
        <v>65</v>
      </c>
      <c r="G18" s="129">
        <v>40</v>
      </c>
      <c r="H18" s="137"/>
      <c r="I18" s="134"/>
      <c r="J18" s="135"/>
      <c r="K18" s="136">
        <v>31</v>
      </c>
      <c r="L18" s="114"/>
      <c r="M18" s="116"/>
      <c r="N18" s="45"/>
      <c r="O18" s="118"/>
      <c r="P18" s="45"/>
      <c r="Q18" s="118"/>
      <c r="R18" s="120"/>
      <c r="S18" s="122"/>
      <c r="U18" s="138"/>
    </row>
    <row r="19" spans="2:21" ht="102" x14ac:dyDescent="0.25">
      <c r="B19" s="125" t="s">
        <v>41</v>
      </c>
      <c r="C19" s="128" t="s">
        <v>311</v>
      </c>
      <c r="D19" s="132" t="s">
        <v>271</v>
      </c>
      <c r="E19" s="139" t="s">
        <v>304</v>
      </c>
      <c r="F19" s="130" t="s">
        <v>65</v>
      </c>
      <c r="G19" s="129">
        <v>75</v>
      </c>
      <c r="H19" s="137"/>
      <c r="I19" s="134"/>
      <c r="J19" s="135"/>
      <c r="K19" s="136">
        <v>31</v>
      </c>
      <c r="L19" s="114"/>
      <c r="M19" s="116"/>
      <c r="N19" s="45"/>
      <c r="O19" s="118"/>
      <c r="P19" s="45"/>
      <c r="Q19" s="118"/>
      <c r="R19" s="120"/>
      <c r="S19" s="122"/>
    </row>
    <row r="20" spans="2:21" ht="16.5" x14ac:dyDescent="0.3">
      <c r="B20" s="143" t="s">
        <v>5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5"/>
      <c r="M20" s="116"/>
      <c r="N20" s="45"/>
      <c r="O20" s="118"/>
      <c r="P20" s="45"/>
      <c r="Q20" s="118"/>
      <c r="R20" s="120"/>
      <c r="S20" s="122"/>
    </row>
    <row r="21" spans="2:21" ht="15.75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21" ht="15.75" x14ac:dyDescent="0.25">
      <c r="B22" s="16"/>
      <c r="C22" s="26" t="s">
        <v>247</v>
      </c>
      <c r="D22" s="16"/>
      <c r="E22" s="16"/>
      <c r="F22" s="16"/>
      <c r="G22" s="16"/>
      <c r="H22" s="16"/>
      <c r="I22" s="16"/>
      <c r="J22" s="16"/>
      <c r="K22" s="16"/>
      <c r="L22" s="16"/>
    </row>
    <row r="23" spans="2:21" ht="15.75" x14ac:dyDescent="0.25">
      <c r="B23" s="16"/>
      <c r="C23" t="s">
        <v>345</v>
      </c>
      <c r="D23" s="16"/>
      <c r="E23" s="16"/>
      <c r="F23" s="16"/>
      <c r="G23" s="16"/>
      <c r="H23" s="16"/>
      <c r="I23" s="16"/>
      <c r="J23" s="16"/>
      <c r="K23" s="16"/>
      <c r="L23" s="16"/>
    </row>
    <row r="24" spans="2:21" ht="15.75" x14ac:dyDescent="0.25">
      <c r="B24" s="16"/>
      <c r="C24" t="s">
        <v>344</v>
      </c>
      <c r="D24" s="16"/>
      <c r="E24" s="16"/>
      <c r="F24" s="16"/>
      <c r="G24" s="16"/>
      <c r="H24" s="16"/>
      <c r="I24" s="16"/>
      <c r="J24" s="16"/>
      <c r="K24" s="16"/>
      <c r="L24" s="16"/>
    </row>
    <row r="25" spans="2:21" ht="15" customHeight="1" x14ac:dyDescent="0.25">
      <c r="B25" s="142" t="s">
        <v>337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  <row r="26" spans="2:21" ht="15" customHeight="1" x14ac:dyDescent="0.25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</row>
    <row r="27" spans="2:21" ht="15" customHeight="1" x14ac:dyDescent="0.2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</row>
    <row r="28" spans="2:21" ht="18.75" customHeight="1" x14ac:dyDescent="0.25">
      <c r="D28" s="11" t="s">
        <v>7</v>
      </c>
    </row>
    <row r="29" spans="2:21" x14ac:dyDescent="0.25">
      <c r="D29" s="12" t="s">
        <v>12</v>
      </c>
      <c r="F29" s="15" t="s">
        <v>11</v>
      </c>
    </row>
    <row r="30" spans="2:21" x14ac:dyDescent="0.25">
      <c r="C30" s="13"/>
    </row>
  </sheetData>
  <mergeCells count="4">
    <mergeCell ref="C11:M11"/>
    <mergeCell ref="C12:M12"/>
    <mergeCell ref="B25:M25"/>
    <mergeCell ref="B20:L20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25"/>
  <sheetViews>
    <sheetView tabSelected="1" topLeftCell="A9" workbookViewId="0">
      <selection activeCell="X19" sqref="X19"/>
    </sheetView>
  </sheetViews>
  <sheetFormatPr defaultRowHeight="15" x14ac:dyDescent="0.25"/>
  <cols>
    <col min="1" max="1" width="2.140625" customWidth="1"/>
    <col min="2" max="2" width="3" customWidth="1"/>
    <col min="3" max="3" width="13.85546875" customWidth="1"/>
    <col min="4" max="4" width="10.42578125" customWidth="1"/>
    <col min="5" max="5" width="21" customWidth="1"/>
    <col min="6" max="6" width="3.7109375" customWidth="1"/>
    <col min="7" max="7" width="11.85546875" customWidth="1"/>
    <col min="8" max="8" width="20.140625" customWidth="1"/>
    <col min="9" max="9" width="7.5703125" customWidth="1"/>
    <col min="10" max="10" width="8" customWidth="1"/>
    <col min="11" max="11" width="8.5703125" customWidth="1"/>
    <col min="12" max="12" width="5.42578125" customWidth="1"/>
    <col min="13" max="13" width="7" customWidth="1"/>
    <col min="14" max="14" width="8.5703125" customWidth="1"/>
    <col min="15" max="15" width="10.42578125" customWidth="1"/>
    <col min="16" max="16" width="1.7109375" customWidth="1"/>
  </cols>
  <sheetData>
    <row r="1" spans="2:15" x14ac:dyDescent="0.25">
      <c r="C1" s="21" t="s">
        <v>22</v>
      </c>
      <c r="J1" t="s">
        <v>312</v>
      </c>
    </row>
    <row r="2" spans="2:15" x14ac:dyDescent="0.25">
      <c r="C2" t="s">
        <v>23</v>
      </c>
      <c r="J2" t="s">
        <v>30</v>
      </c>
    </row>
    <row r="3" spans="2:15" x14ac:dyDescent="0.25">
      <c r="C3" t="s">
        <v>23</v>
      </c>
    </row>
    <row r="4" spans="2:15" ht="16.5" x14ac:dyDescent="0.3">
      <c r="C4" s="22" t="s">
        <v>24</v>
      </c>
      <c r="D4" s="9"/>
      <c r="E4" s="9"/>
      <c r="F4" s="9"/>
      <c r="G4" s="9"/>
      <c r="H4" s="9"/>
      <c r="I4" s="9"/>
      <c r="J4" s="9"/>
      <c r="K4" s="9"/>
      <c r="L4" s="9"/>
      <c r="M4" s="9"/>
    </row>
    <row r="5" spans="2:15" ht="16.5" x14ac:dyDescent="0.3">
      <c r="B5" s="14"/>
      <c r="C5" s="21"/>
      <c r="D5" s="9"/>
      <c r="E5" s="9"/>
      <c r="F5" s="9"/>
      <c r="G5" s="9"/>
      <c r="H5" s="9" t="s">
        <v>28</v>
      </c>
      <c r="I5" s="9"/>
      <c r="J5" s="9"/>
      <c r="K5" s="9"/>
      <c r="L5" s="9"/>
      <c r="M5" s="9"/>
    </row>
    <row r="6" spans="2:15" ht="16.5" x14ac:dyDescent="0.3">
      <c r="B6" s="14" t="s">
        <v>10</v>
      </c>
      <c r="C6" s="23" t="s">
        <v>25</v>
      </c>
      <c r="D6" s="9"/>
      <c r="E6" s="9"/>
      <c r="F6" s="9"/>
      <c r="G6" s="9"/>
      <c r="H6" s="9"/>
      <c r="I6" s="9"/>
      <c r="J6" s="9" t="s">
        <v>29</v>
      </c>
      <c r="K6" s="9"/>
      <c r="L6" s="9"/>
      <c r="M6" s="9"/>
    </row>
    <row r="7" spans="2:15" ht="16.5" x14ac:dyDescent="0.3">
      <c r="B7" s="14"/>
      <c r="C7" s="14" t="s">
        <v>26</v>
      </c>
      <c r="D7" s="9"/>
      <c r="E7" s="9"/>
      <c r="F7" s="9"/>
      <c r="G7" s="9"/>
      <c r="H7" s="9"/>
      <c r="I7" s="9"/>
      <c r="J7" s="9"/>
      <c r="K7" s="9"/>
      <c r="L7" s="9"/>
      <c r="M7" s="9"/>
    </row>
    <row r="8" spans="2:15" ht="16.5" x14ac:dyDescent="0.3">
      <c r="B8" s="14"/>
      <c r="C8" s="14" t="s">
        <v>26</v>
      </c>
      <c r="D8" s="9"/>
      <c r="E8" s="9"/>
      <c r="F8" s="9"/>
      <c r="G8" s="9"/>
      <c r="H8" s="9"/>
      <c r="I8" s="9"/>
      <c r="J8" s="9"/>
      <c r="K8" s="9"/>
      <c r="L8" s="9"/>
      <c r="M8" s="9"/>
    </row>
    <row r="9" spans="2:15" ht="16.5" x14ac:dyDescent="0.3">
      <c r="B9" s="14"/>
      <c r="C9" s="22" t="s">
        <v>27</v>
      </c>
      <c r="D9" s="9"/>
      <c r="E9" s="9"/>
      <c r="F9" s="9"/>
      <c r="G9" s="9"/>
      <c r="H9" s="9"/>
      <c r="I9" s="9"/>
      <c r="J9" s="9"/>
      <c r="K9" s="9"/>
      <c r="L9" s="9"/>
      <c r="M9" s="9"/>
    </row>
    <row r="10" spans="2:15" ht="16.5" x14ac:dyDescent="0.3">
      <c r="B10" s="9"/>
      <c r="C10" s="141" t="s">
        <v>8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2:15" ht="16.5" x14ac:dyDescent="0.3">
      <c r="B11" s="9"/>
      <c r="C11" s="141" t="s">
        <v>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2:15" ht="16.5" x14ac:dyDescent="0.3">
      <c r="B12" s="9"/>
      <c r="C12" s="10" t="s">
        <v>17</v>
      </c>
      <c r="D12" s="10"/>
      <c r="E12" s="9"/>
      <c r="F12" s="9"/>
      <c r="G12" s="9"/>
      <c r="H12" s="9"/>
      <c r="I12" s="9"/>
      <c r="J12" s="9"/>
      <c r="K12" s="9"/>
      <c r="L12" s="9"/>
      <c r="M12" s="9"/>
    </row>
    <row r="13" spans="2:15" ht="17.25" thickBot="1" x14ac:dyDescent="0.35">
      <c r="B13" s="9"/>
      <c r="C13" s="10" t="s">
        <v>313</v>
      </c>
      <c r="D13" s="10"/>
      <c r="E13" s="9"/>
      <c r="F13" s="9"/>
      <c r="G13" s="9"/>
      <c r="H13" s="9"/>
      <c r="I13" s="9"/>
      <c r="J13" s="9"/>
      <c r="K13" s="9"/>
      <c r="L13" s="9"/>
      <c r="M13" s="9"/>
    </row>
    <row r="14" spans="2:15" ht="65.25" thickBot="1" x14ac:dyDescent="0.3">
      <c r="B14" s="87" t="s">
        <v>314</v>
      </c>
      <c r="C14" s="45" t="s">
        <v>2</v>
      </c>
      <c r="D14" s="71" t="s">
        <v>279</v>
      </c>
      <c r="E14" s="71" t="s">
        <v>280</v>
      </c>
      <c r="F14" s="71" t="s">
        <v>21</v>
      </c>
      <c r="G14" s="71" t="s">
        <v>315</v>
      </c>
      <c r="H14" s="71" t="s">
        <v>367</v>
      </c>
      <c r="I14" s="71" t="s">
        <v>333</v>
      </c>
      <c r="J14" s="71" t="s">
        <v>332</v>
      </c>
      <c r="K14" s="71" t="s">
        <v>32</v>
      </c>
      <c r="L14" s="88" t="s">
        <v>329</v>
      </c>
      <c r="M14" s="34" t="s">
        <v>4</v>
      </c>
      <c r="N14" s="71" t="s">
        <v>33</v>
      </c>
      <c r="O14" s="92" t="s">
        <v>336</v>
      </c>
    </row>
    <row r="15" spans="2:15" ht="16.5" x14ac:dyDescent="0.3">
      <c r="B15" s="71" t="s">
        <v>316</v>
      </c>
      <c r="C15" s="89" t="s">
        <v>317</v>
      </c>
      <c r="D15" s="71" t="s">
        <v>318</v>
      </c>
      <c r="E15" s="71" t="s">
        <v>319</v>
      </c>
      <c r="F15" s="71" t="s">
        <v>331</v>
      </c>
      <c r="G15" s="71" t="s">
        <v>320</v>
      </c>
      <c r="H15" s="71" t="s">
        <v>39</v>
      </c>
      <c r="I15" s="71" t="s">
        <v>321</v>
      </c>
      <c r="J15" s="71" t="s">
        <v>322</v>
      </c>
      <c r="K15" s="71" t="s">
        <v>323</v>
      </c>
      <c r="L15" s="88" t="s">
        <v>324</v>
      </c>
      <c r="M15" s="6" t="s">
        <v>325</v>
      </c>
      <c r="N15" s="71" t="s">
        <v>340</v>
      </c>
      <c r="O15" s="96" t="s">
        <v>341</v>
      </c>
    </row>
    <row r="16" spans="2:15" ht="176.25" customHeight="1" x14ac:dyDescent="0.3">
      <c r="B16" s="81">
        <v>1</v>
      </c>
      <c r="C16" s="90" t="s">
        <v>326</v>
      </c>
      <c r="D16" s="72" t="s">
        <v>327</v>
      </c>
      <c r="E16" s="74" t="s">
        <v>330</v>
      </c>
      <c r="F16" s="83" t="s">
        <v>328</v>
      </c>
      <c r="G16" s="91">
        <f>(600*31*12)</f>
        <v>223200</v>
      </c>
      <c r="H16" s="82" t="s">
        <v>368</v>
      </c>
      <c r="I16" s="82"/>
      <c r="J16" s="72"/>
      <c r="K16" s="84"/>
      <c r="L16" s="85"/>
      <c r="M16" s="6"/>
      <c r="N16" s="86"/>
      <c r="O16" s="95"/>
    </row>
    <row r="17" spans="2:13" ht="30" customHeight="1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2:13" ht="15.75" x14ac:dyDescent="0.25">
      <c r="B18" s="16"/>
      <c r="C18" s="26" t="s">
        <v>247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2:13" ht="15.75" x14ac:dyDescent="0.25">
      <c r="B19" s="16"/>
      <c r="C19" t="s">
        <v>345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2:13" ht="15.75" x14ac:dyDescent="0.25">
      <c r="B20" s="16"/>
      <c r="C20" t="s">
        <v>344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2:13" x14ac:dyDescent="0.25">
      <c r="B21" s="142" t="s">
        <v>337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4" spans="2:13" x14ac:dyDescent="0.25">
      <c r="D24" s="11" t="s">
        <v>7</v>
      </c>
    </row>
    <row r="25" spans="2:13" x14ac:dyDescent="0.25">
      <c r="D25" s="12" t="s">
        <v>12</v>
      </c>
    </row>
  </sheetData>
  <mergeCells count="3">
    <mergeCell ref="C10:N10"/>
    <mergeCell ref="C11:N11"/>
    <mergeCell ref="B21:M21"/>
  </mergeCells>
  <phoneticPr fontId="15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Q93"/>
  <sheetViews>
    <sheetView topLeftCell="A61" workbookViewId="0">
      <selection activeCell="B84" sqref="B84:D87"/>
    </sheetView>
  </sheetViews>
  <sheetFormatPr defaultRowHeight="15" x14ac:dyDescent="0.25"/>
  <cols>
    <col min="1" max="1" width="0.85546875" customWidth="1"/>
    <col min="2" max="2" width="3.42578125" customWidth="1"/>
    <col min="3" max="3" width="19.5703125" customWidth="1"/>
    <col min="4" max="4" width="10.28515625" customWidth="1"/>
    <col min="5" max="5" width="6" customWidth="1"/>
    <col min="6" max="6" width="4.28515625" customWidth="1"/>
    <col min="7" max="7" width="5.28515625" customWidth="1"/>
    <col min="8" max="8" width="7.7109375" customWidth="1"/>
    <col min="9" max="9" width="11.42578125" customWidth="1"/>
    <col min="10" max="10" width="8.140625" customWidth="1"/>
    <col min="11" max="11" width="8.5703125" customWidth="1"/>
    <col min="12" max="12" width="5.42578125" customWidth="1"/>
    <col min="13" max="13" width="7.28515625" customWidth="1"/>
    <col min="14" max="14" width="9.5703125" customWidth="1"/>
    <col min="15" max="15" width="12.140625" customWidth="1"/>
    <col min="16" max="16" width="12.28515625" customWidth="1"/>
    <col min="17" max="17" width="10.7109375" customWidth="1"/>
    <col min="18" max="18" width="0.7109375" customWidth="1"/>
  </cols>
  <sheetData>
    <row r="1" spans="2:17" x14ac:dyDescent="0.25">
      <c r="C1" s="21" t="s">
        <v>22</v>
      </c>
      <c r="D1" s="21"/>
      <c r="E1" s="21"/>
      <c r="N1" t="s">
        <v>69</v>
      </c>
    </row>
    <row r="2" spans="2:17" x14ac:dyDescent="0.25">
      <c r="C2" t="s">
        <v>23</v>
      </c>
      <c r="N2" t="s">
        <v>30</v>
      </c>
    </row>
    <row r="3" spans="2:17" x14ac:dyDescent="0.25">
      <c r="C3" t="s">
        <v>23</v>
      </c>
    </row>
    <row r="4" spans="2:17" ht="16.5" x14ac:dyDescent="0.3">
      <c r="C4" s="22" t="s">
        <v>24</v>
      </c>
      <c r="D4" s="22"/>
      <c r="E4" s="22"/>
      <c r="F4" s="9"/>
      <c r="G4" s="9"/>
      <c r="H4" s="9"/>
      <c r="I4" s="9"/>
      <c r="J4" s="9"/>
      <c r="K4" s="9"/>
      <c r="L4" s="9"/>
      <c r="M4" s="9"/>
    </row>
    <row r="5" spans="2:17" ht="16.5" x14ac:dyDescent="0.3">
      <c r="C5" s="21"/>
      <c r="D5" s="21"/>
      <c r="E5" s="21"/>
      <c r="F5" s="9"/>
      <c r="G5" s="9"/>
      <c r="H5" s="9"/>
      <c r="I5" s="9"/>
      <c r="J5" s="9"/>
      <c r="K5" s="9"/>
      <c r="L5" s="9"/>
      <c r="M5" s="9"/>
    </row>
    <row r="6" spans="2:17" ht="16.5" x14ac:dyDescent="0.3">
      <c r="C6" s="23" t="s">
        <v>25</v>
      </c>
      <c r="D6" s="23"/>
      <c r="E6" s="23"/>
      <c r="F6" s="9"/>
      <c r="G6" s="9"/>
      <c r="H6" s="9"/>
      <c r="I6" s="9"/>
      <c r="J6" s="9"/>
      <c r="K6" s="9" t="s">
        <v>29</v>
      </c>
      <c r="L6" s="9"/>
      <c r="M6" s="9"/>
    </row>
    <row r="7" spans="2:17" ht="16.5" x14ac:dyDescent="0.3">
      <c r="C7" s="14" t="s">
        <v>26</v>
      </c>
      <c r="D7" s="14"/>
      <c r="E7" s="14"/>
      <c r="F7" s="9"/>
      <c r="G7" s="9"/>
      <c r="H7" s="9"/>
      <c r="I7" s="9"/>
      <c r="J7" s="9"/>
      <c r="K7" s="9"/>
      <c r="L7" s="9"/>
      <c r="M7" s="9"/>
    </row>
    <row r="8" spans="2:17" ht="16.5" x14ac:dyDescent="0.3">
      <c r="C8" s="14" t="s">
        <v>26</v>
      </c>
      <c r="D8" s="14"/>
      <c r="E8" s="14"/>
      <c r="F8" s="9"/>
      <c r="G8" s="9"/>
      <c r="H8" s="9"/>
      <c r="I8" s="9"/>
      <c r="J8" s="9"/>
      <c r="K8" s="9"/>
      <c r="L8" s="9"/>
      <c r="M8" s="9"/>
    </row>
    <row r="9" spans="2:17" ht="16.5" x14ac:dyDescent="0.3">
      <c r="B9" s="14"/>
      <c r="C9" s="22" t="s">
        <v>27</v>
      </c>
      <c r="D9" s="22"/>
      <c r="E9" s="22"/>
      <c r="F9" s="9"/>
      <c r="G9" s="9"/>
      <c r="H9" s="9"/>
      <c r="I9" s="9"/>
      <c r="J9" s="9"/>
      <c r="K9" s="9"/>
      <c r="L9" s="9"/>
      <c r="M9" s="9"/>
    </row>
    <row r="10" spans="2:17" ht="16.5" x14ac:dyDescent="0.3">
      <c r="B10" s="9"/>
      <c r="C10" s="141" t="s">
        <v>8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2:17" ht="16.5" x14ac:dyDescent="0.3">
      <c r="B11" s="9"/>
      <c r="C11" s="141" t="s">
        <v>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2:17" ht="16.5" x14ac:dyDescent="0.3">
      <c r="B12" s="9"/>
      <c r="C12" s="10" t="s">
        <v>18</v>
      </c>
      <c r="D12" s="10"/>
      <c r="E12" s="10"/>
      <c r="F12" s="10"/>
      <c r="G12" s="9"/>
      <c r="H12" s="9"/>
      <c r="I12" s="9"/>
      <c r="J12" s="9"/>
      <c r="K12" s="9"/>
      <c r="L12" s="9"/>
      <c r="M12" s="9"/>
    </row>
    <row r="13" spans="2:17" ht="17.25" thickBot="1" x14ac:dyDescent="0.35">
      <c r="B13" s="9"/>
      <c r="C13" s="10" t="s">
        <v>79</v>
      </c>
      <c r="D13" s="10"/>
      <c r="E13" s="10"/>
      <c r="F13" s="10"/>
      <c r="G13" s="9"/>
      <c r="H13" s="9"/>
      <c r="I13" s="9"/>
      <c r="J13" s="9"/>
      <c r="K13" s="9"/>
      <c r="L13" s="9"/>
      <c r="M13" s="9"/>
    </row>
    <row r="14" spans="2:17" ht="74.25" customHeight="1" thickBot="1" x14ac:dyDescent="0.3">
      <c r="B14" s="33" t="s">
        <v>1</v>
      </c>
      <c r="C14" s="37" t="s">
        <v>2</v>
      </c>
      <c r="D14" s="45" t="s">
        <v>183</v>
      </c>
      <c r="E14" s="32" t="s">
        <v>63</v>
      </c>
      <c r="F14" s="34" t="s">
        <v>21</v>
      </c>
      <c r="G14" s="34" t="s">
        <v>35</v>
      </c>
      <c r="H14" s="34" t="s">
        <v>66</v>
      </c>
      <c r="I14" s="24" t="s">
        <v>67</v>
      </c>
      <c r="J14" s="34" t="s">
        <v>3</v>
      </c>
      <c r="K14" s="34" t="s">
        <v>37</v>
      </c>
      <c r="L14" s="34" t="s">
        <v>6</v>
      </c>
      <c r="M14" s="34" t="s">
        <v>4</v>
      </c>
      <c r="N14" s="34" t="s">
        <v>38</v>
      </c>
      <c r="O14" s="34" t="s">
        <v>235</v>
      </c>
      <c r="P14" s="46" t="s">
        <v>68</v>
      </c>
      <c r="Q14" s="92" t="s">
        <v>336</v>
      </c>
    </row>
    <row r="15" spans="2:17" ht="127.5" x14ac:dyDescent="0.3">
      <c r="B15" s="48" t="s">
        <v>14</v>
      </c>
      <c r="C15" s="49" t="s">
        <v>127</v>
      </c>
      <c r="D15" s="44" t="s">
        <v>128</v>
      </c>
      <c r="E15" s="44" t="s">
        <v>184</v>
      </c>
      <c r="F15" s="50" t="s">
        <v>190</v>
      </c>
      <c r="G15" s="51">
        <v>180</v>
      </c>
      <c r="H15" s="44" t="s">
        <v>75</v>
      </c>
      <c r="I15" s="52">
        <f t="shared" ref="I15:I63" si="0">3*3*G15</f>
        <v>1620</v>
      </c>
      <c r="J15" s="53"/>
      <c r="K15" s="54"/>
      <c r="L15" s="55"/>
      <c r="M15" s="59"/>
      <c r="N15" s="54"/>
      <c r="O15" s="44" t="s">
        <v>236</v>
      </c>
      <c r="P15" s="47" t="s">
        <v>196</v>
      </c>
      <c r="Q15" s="96"/>
    </row>
    <row r="16" spans="2:17" ht="76.5" x14ac:dyDescent="0.3">
      <c r="B16" s="56" t="s">
        <v>40</v>
      </c>
      <c r="C16" s="57" t="s">
        <v>191</v>
      </c>
      <c r="D16" s="28" t="s">
        <v>129</v>
      </c>
      <c r="E16" s="28" t="s">
        <v>185</v>
      </c>
      <c r="F16" s="36" t="s">
        <v>190</v>
      </c>
      <c r="G16" s="43">
        <v>7</v>
      </c>
      <c r="H16" s="28" t="s">
        <v>75</v>
      </c>
      <c r="I16" s="58">
        <f t="shared" si="0"/>
        <v>63</v>
      </c>
      <c r="J16" s="29"/>
      <c r="K16" s="30"/>
      <c r="L16" s="31"/>
      <c r="M16" s="30"/>
      <c r="N16" s="30"/>
      <c r="O16" s="44" t="s">
        <v>236</v>
      </c>
      <c r="P16" s="27" t="s">
        <v>243</v>
      </c>
      <c r="Q16" s="95"/>
    </row>
    <row r="17" spans="2:17" ht="63.75" x14ac:dyDescent="0.3">
      <c r="B17" s="56" t="s">
        <v>41</v>
      </c>
      <c r="C17" s="57" t="s">
        <v>191</v>
      </c>
      <c r="D17" s="28" t="s">
        <v>130</v>
      </c>
      <c r="E17" s="28" t="s">
        <v>186</v>
      </c>
      <c r="F17" s="36" t="s">
        <v>190</v>
      </c>
      <c r="G17" s="43">
        <v>3</v>
      </c>
      <c r="H17" s="28" t="s">
        <v>75</v>
      </c>
      <c r="I17" s="58">
        <f t="shared" si="0"/>
        <v>27</v>
      </c>
      <c r="J17" s="29"/>
      <c r="K17" s="30"/>
      <c r="L17" s="31"/>
      <c r="M17" s="30"/>
      <c r="N17" s="30"/>
      <c r="O17" s="44" t="s">
        <v>236</v>
      </c>
      <c r="P17" s="27" t="s">
        <v>251</v>
      </c>
      <c r="Q17" s="95"/>
    </row>
    <row r="18" spans="2:17" ht="63.75" x14ac:dyDescent="0.3">
      <c r="B18" s="56" t="s">
        <v>42</v>
      </c>
      <c r="C18" s="57" t="s">
        <v>191</v>
      </c>
      <c r="D18" s="28" t="s">
        <v>131</v>
      </c>
      <c r="E18" s="28" t="s">
        <v>185</v>
      </c>
      <c r="F18" s="36" t="s">
        <v>190</v>
      </c>
      <c r="G18" s="43">
        <v>2</v>
      </c>
      <c r="H18" s="28" t="s">
        <v>75</v>
      </c>
      <c r="I18" s="58">
        <f t="shared" si="0"/>
        <v>18</v>
      </c>
      <c r="J18" s="29"/>
      <c r="K18" s="30"/>
      <c r="L18" s="31"/>
      <c r="M18" s="30"/>
      <c r="N18" s="30"/>
      <c r="O18" s="44" t="s">
        <v>236</v>
      </c>
      <c r="P18" s="27" t="s">
        <v>250</v>
      </c>
      <c r="Q18" s="95"/>
    </row>
    <row r="19" spans="2:17" ht="63.75" x14ac:dyDescent="0.3">
      <c r="B19" s="56" t="s">
        <v>43</v>
      </c>
      <c r="C19" s="57" t="s">
        <v>191</v>
      </c>
      <c r="D19" s="28" t="s">
        <v>132</v>
      </c>
      <c r="E19" s="28" t="s">
        <v>187</v>
      </c>
      <c r="F19" s="36" t="s">
        <v>190</v>
      </c>
      <c r="G19" s="43">
        <v>1</v>
      </c>
      <c r="H19" s="28" t="s">
        <v>75</v>
      </c>
      <c r="I19" s="58">
        <f t="shared" si="0"/>
        <v>9</v>
      </c>
      <c r="J19" s="29"/>
      <c r="K19" s="30"/>
      <c r="L19" s="31"/>
      <c r="M19" s="30"/>
      <c r="N19" s="30"/>
      <c r="O19" s="44" t="s">
        <v>236</v>
      </c>
      <c r="P19" s="27" t="s">
        <v>198</v>
      </c>
      <c r="Q19" s="95"/>
    </row>
    <row r="20" spans="2:17" ht="63.75" x14ac:dyDescent="0.3">
      <c r="B20" s="56" t="s">
        <v>44</v>
      </c>
      <c r="C20" s="57" t="s">
        <v>192</v>
      </c>
      <c r="D20" s="28" t="s">
        <v>133</v>
      </c>
      <c r="E20" s="28" t="s">
        <v>188</v>
      </c>
      <c r="F20" s="36" t="s">
        <v>190</v>
      </c>
      <c r="G20" s="43">
        <v>2</v>
      </c>
      <c r="H20" s="28" t="s">
        <v>75</v>
      </c>
      <c r="I20" s="58">
        <f t="shared" si="0"/>
        <v>18</v>
      </c>
      <c r="J20" s="29"/>
      <c r="K20" s="30"/>
      <c r="L20" s="31"/>
      <c r="M20" s="30"/>
      <c r="N20" s="30"/>
      <c r="O20" s="44" t="s">
        <v>236</v>
      </c>
      <c r="P20" s="27" t="s">
        <v>239</v>
      </c>
      <c r="Q20" s="95"/>
    </row>
    <row r="21" spans="2:17" ht="63.75" x14ac:dyDescent="0.3">
      <c r="B21" s="56" t="s">
        <v>45</v>
      </c>
      <c r="C21" s="57" t="s">
        <v>193</v>
      </c>
      <c r="D21" s="28" t="s">
        <v>134</v>
      </c>
      <c r="E21" s="28" t="s">
        <v>188</v>
      </c>
      <c r="F21" s="36" t="s">
        <v>190</v>
      </c>
      <c r="G21" s="43">
        <v>5</v>
      </c>
      <c r="H21" s="28" t="s">
        <v>75</v>
      </c>
      <c r="I21" s="58">
        <f t="shared" si="0"/>
        <v>45</v>
      </c>
      <c r="J21" s="29"/>
      <c r="K21" s="30"/>
      <c r="L21" s="31"/>
      <c r="M21" s="30"/>
      <c r="N21" s="30"/>
      <c r="O21" s="44" t="s">
        <v>236</v>
      </c>
      <c r="P21" s="27" t="s">
        <v>240</v>
      </c>
      <c r="Q21" s="95"/>
    </row>
    <row r="22" spans="2:17" ht="63.75" x14ac:dyDescent="0.3">
      <c r="B22" s="56" t="s">
        <v>46</v>
      </c>
      <c r="C22" s="57" t="s">
        <v>193</v>
      </c>
      <c r="D22" s="28" t="s">
        <v>135</v>
      </c>
      <c r="E22" s="28" t="s">
        <v>188</v>
      </c>
      <c r="F22" s="36" t="s">
        <v>190</v>
      </c>
      <c r="G22" s="43">
        <v>1</v>
      </c>
      <c r="H22" s="28" t="s">
        <v>75</v>
      </c>
      <c r="I22" s="58">
        <f t="shared" si="0"/>
        <v>9</v>
      </c>
      <c r="J22" s="29"/>
      <c r="K22" s="30"/>
      <c r="L22" s="31"/>
      <c r="M22" s="30"/>
      <c r="N22" s="30"/>
      <c r="O22" s="44" t="s">
        <v>236</v>
      </c>
      <c r="P22" s="27" t="s">
        <v>241</v>
      </c>
      <c r="Q22" s="95"/>
    </row>
    <row r="23" spans="2:17" ht="63.75" x14ac:dyDescent="0.3">
      <c r="B23" s="56" t="s">
        <v>47</v>
      </c>
      <c r="C23" s="57" t="s">
        <v>194</v>
      </c>
      <c r="D23" s="28" t="s">
        <v>136</v>
      </c>
      <c r="E23" s="28" t="s">
        <v>187</v>
      </c>
      <c r="F23" s="36" t="s">
        <v>190</v>
      </c>
      <c r="G23" s="43">
        <v>2</v>
      </c>
      <c r="H23" s="28" t="s">
        <v>75</v>
      </c>
      <c r="I23" s="58">
        <f t="shared" si="0"/>
        <v>18</v>
      </c>
      <c r="J23" s="29"/>
      <c r="K23" s="30"/>
      <c r="L23" s="31"/>
      <c r="M23" s="30"/>
      <c r="N23" s="30"/>
      <c r="O23" s="44" t="s">
        <v>236</v>
      </c>
      <c r="P23" s="27" t="s">
        <v>242</v>
      </c>
      <c r="Q23" s="95"/>
    </row>
    <row r="24" spans="2:17" ht="63.75" x14ac:dyDescent="0.3">
      <c r="B24" s="56" t="s">
        <v>48</v>
      </c>
      <c r="C24" s="57" t="s">
        <v>194</v>
      </c>
      <c r="D24" s="28" t="s">
        <v>137</v>
      </c>
      <c r="E24" s="28" t="s">
        <v>186</v>
      </c>
      <c r="F24" s="36" t="s">
        <v>190</v>
      </c>
      <c r="G24" s="43">
        <v>16</v>
      </c>
      <c r="H24" s="28" t="s">
        <v>75</v>
      </c>
      <c r="I24" s="58">
        <f t="shared" si="0"/>
        <v>144</v>
      </c>
      <c r="J24" s="29"/>
      <c r="K24" s="30"/>
      <c r="L24" s="31"/>
      <c r="M24" s="30"/>
      <c r="N24" s="30"/>
      <c r="O24" s="44" t="s">
        <v>236</v>
      </c>
      <c r="P24" s="27" t="s">
        <v>199</v>
      </c>
      <c r="Q24" s="95"/>
    </row>
    <row r="25" spans="2:17" ht="63.75" x14ac:dyDescent="0.3">
      <c r="B25" s="56" t="s">
        <v>49</v>
      </c>
      <c r="C25" s="57" t="s">
        <v>194</v>
      </c>
      <c r="D25" s="28" t="s">
        <v>138</v>
      </c>
      <c r="E25" s="28" t="s">
        <v>187</v>
      </c>
      <c r="F25" s="36" t="s">
        <v>190</v>
      </c>
      <c r="G25" s="43">
        <v>1</v>
      </c>
      <c r="H25" s="28" t="s">
        <v>75</v>
      </c>
      <c r="I25" s="58">
        <f t="shared" si="0"/>
        <v>9</v>
      </c>
      <c r="J25" s="29"/>
      <c r="K25" s="30"/>
      <c r="L25" s="31"/>
      <c r="M25" s="30"/>
      <c r="N25" s="30"/>
      <c r="O25" s="44" t="s">
        <v>236</v>
      </c>
      <c r="P25" s="27" t="s">
        <v>200</v>
      </c>
      <c r="Q25" s="95"/>
    </row>
    <row r="26" spans="2:17" ht="63.75" x14ac:dyDescent="0.3">
      <c r="B26" s="56" t="s">
        <v>50</v>
      </c>
      <c r="C26" s="57" t="s">
        <v>194</v>
      </c>
      <c r="D26" s="28" t="s">
        <v>139</v>
      </c>
      <c r="E26" s="28" t="s">
        <v>186</v>
      </c>
      <c r="F26" s="36" t="s">
        <v>190</v>
      </c>
      <c r="G26" s="43">
        <v>4</v>
      </c>
      <c r="H26" s="28" t="s">
        <v>75</v>
      </c>
      <c r="I26" s="58">
        <f t="shared" si="0"/>
        <v>36</v>
      </c>
      <c r="J26" s="29"/>
      <c r="K26" s="30"/>
      <c r="L26" s="31"/>
      <c r="M26" s="30"/>
      <c r="N26" s="30"/>
      <c r="O26" s="44" t="s">
        <v>237</v>
      </c>
      <c r="P26" s="27" t="s">
        <v>201</v>
      </c>
      <c r="Q26" s="95"/>
    </row>
    <row r="27" spans="2:17" ht="63.75" x14ac:dyDescent="0.3">
      <c r="B27" s="56" t="s">
        <v>51</v>
      </c>
      <c r="C27" s="57" t="s">
        <v>195</v>
      </c>
      <c r="D27" s="28" t="s">
        <v>138</v>
      </c>
      <c r="E27" s="28" t="s">
        <v>186</v>
      </c>
      <c r="F27" s="36" t="s">
        <v>190</v>
      </c>
      <c r="G27" s="43">
        <v>3</v>
      </c>
      <c r="H27" s="28" t="s">
        <v>75</v>
      </c>
      <c r="I27" s="58">
        <f t="shared" si="0"/>
        <v>27</v>
      </c>
      <c r="J27" s="29"/>
      <c r="K27" s="30"/>
      <c r="L27" s="31"/>
      <c r="M27" s="30"/>
      <c r="N27" s="30"/>
      <c r="O27" s="44" t="s">
        <v>236</v>
      </c>
      <c r="P27" s="27" t="s">
        <v>202</v>
      </c>
      <c r="Q27" s="95"/>
    </row>
    <row r="28" spans="2:17" ht="63.75" x14ac:dyDescent="0.3">
      <c r="B28" s="56" t="s">
        <v>52</v>
      </c>
      <c r="C28" s="57" t="s">
        <v>194</v>
      </c>
      <c r="D28" s="28" t="s">
        <v>137</v>
      </c>
      <c r="E28" s="28" t="s">
        <v>187</v>
      </c>
      <c r="F28" s="36" t="s">
        <v>190</v>
      </c>
      <c r="G28" s="43">
        <f>16+2</f>
        <v>18</v>
      </c>
      <c r="H28" s="28" t="s">
        <v>75</v>
      </c>
      <c r="I28" s="58">
        <f t="shared" si="0"/>
        <v>162</v>
      </c>
      <c r="J28" s="29"/>
      <c r="K28" s="30"/>
      <c r="L28" s="31"/>
      <c r="M28" s="30"/>
      <c r="N28" s="30"/>
      <c r="O28" s="44" t="s">
        <v>238</v>
      </c>
      <c r="P28" s="27" t="s">
        <v>203</v>
      </c>
      <c r="Q28" s="95"/>
    </row>
    <row r="29" spans="2:17" ht="63.75" x14ac:dyDescent="0.3">
      <c r="B29" s="56" t="s">
        <v>53</v>
      </c>
      <c r="C29" s="57" t="s">
        <v>191</v>
      </c>
      <c r="D29" s="28" t="s">
        <v>140</v>
      </c>
      <c r="E29" s="28" t="s">
        <v>189</v>
      </c>
      <c r="F29" s="36" t="s">
        <v>190</v>
      </c>
      <c r="G29" s="43">
        <v>9</v>
      </c>
      <c r="H29" s="28" t="s">
        <v>75</v>
      </c>
      <c r="I29" s="58">
        <f t="shared" si="0"/>
        <v>81</v>
      </c>
      <c r="J29" s="29"/>
      <c r="K29" s="30"/>
      <c r="L29" s="31"/>
      <c r="M29" s="30"/>
      <c r="N29" s="30"/>
      <c r="O29" s="44" t="s">
        <v>236</v>
      </c>
      <c r="P29" s="27" t="s">
        <v>244</v>
      </c>
      <c r="Q29" s="95"/>
    </row>
    <row r="30" spans="2:17" ht="191.25" x14ac:dyDescent="0.3">
      <c r="B30" s="56" t="s">
        <v>54</v>
      </c>
      <c r="C30" s="57" t="s">
        <v>191</v>
      </c>
      <c r="D30" s="28" t="s">
        <v>141</v>
      </c>
      <c r="E30" s="28" t="s">
        <v>187</v>
      </c>
      <c r="F30" s="36" t="s">
        <v>190</v>
      </c>
      <c r="G30" s="43">
        <f>2+13</f>
        <v>15</v>
      </c>
      <c r="H30" s="28" t="s">
        <v>75</v>
      </c>
      <c r="I30" s="58">
        <f t="shared" si="0"/>
        <v>135</v>
      </c>
      <c r="J30" s="29"/>
      <c r="K30" s="30"/>
      <c r="L30" s="31"/>
      <c r="M30" s="30"/>
      <c r="N30" s="30"/>
      <c r="O30" s="44" t="s">
        <v>236</v>
      </c>
      <c r="P30" s="27" t="s">
        <v>245</v>
      </c>
      <c r="Q30" s="95"/>
    </row>
    <row r="31" spans="2:17" ht="63.75" x14ac:dyDescent="0.3">
      <c r="B31" s="56" t="s">
        <v>55</v>
      </c>
      <c r="C31" s="57" t="s">
        <v>194</v>
      </c>
      <c r="D31" s="28" t="s">
        <v>139</v>
      </c>
      <c r="E31" s="28" t="s">
        <v>187</v>
      </c>
      <c r="F31" s="36" t="s">
        <v>190</v>
      </c>
      <c r="G31" s="43">
        <v>4</v>
      </c>
      <c r="H31" s="28" t="s">
        <v>75</v>
      </c>
      <c r="I31" s="58">
        <f t="shared" si="0"/>
        <v>36</v>
      </c>
      <c r="J31" s="29"/>
      <c r="K31" s="30"/>
      <c r="L31" s="31"/>
      <c r="M31" s="30"/>
      <c r="N31" s="30"/>
      <c r="O31" s="44" t="s">
        <v>236</v>
      </c>
      <c r="P31" s="27" t="s">
        <v>201</v>
      </c>
      <c r="Q31" s="95"/>
    </row>
    <row r="32" spans="2:17" ht="63.75" x14ac:dyDescent="0.3">
      <c r="B32" s="56" t="s">
        <v>56</v>
      </c>
      <c r="C32" s="57" t="s">
        <v>191</v>
      </c>
      <c r="D32" s="28" t="s">
        <v>130</v>
      </c>
      <c r="E32" s="28" t="s">
        <v>187</v>
      </c>
      <c r="F32" s="36" t="s">
        <v>190</v>
      </c>
      <c r="G32" s="43">
        <v>1</v>
      </c>
      <c r="H32" s="28" t="s">
        <v>75</v>
      </c>
      <c r="I32" s="58">
        <f t="shared" si="0"/>
        <v>9</v>
      </c>
      <c r="J32" s="29"/>
      <c r="K32" s="30"/>
      <c r="L32" s="31"/>
      <c r="M32" s="30"/>
      <c r="N32" s="30"/>
      <c r="O32" s="44" t="s">
        <v>236</v>
      </c>
      <c r="P32" s="27" t="s">
        <v>200</v>
      </c>
      <c r="Q32" s="95"/>
    </row>
    <row r="33" spans="2:17" ht="63.75" x14ac:dyDescent="0.3">
      <c r="B33" s="56" t="s">
        <v>57</v>
      </c>
      <c r="C33" s="57" t="s">
        <v>195</v>
      </c>
      <c r="D33" s="28" t="s">
        <v>142</v>
      </c>
      <c r="E33" s="28" t="s">
        <v>188</v>
      </c>
      <c r="F33" s="36" t="s">
        <v>190</v>
      </c>
      <c r="G33" s="43">
        <v>4</v>
      </c>
      <c r="H33" s="28" t="s">
        <v>75</v>
      </c>
      <c r="I33" s="58">
        <f t="shared" si="0"/>
        <v>36</v>
      </c>
      <c r="J33" s="29"/>
      <c r="K33" s="30"/>
      <c r="L33" s="31"/>
      <c r="M33" s="30"/>
      <c r="N33" s="30"/>
      <c r="O33" s="44" t="s">
        <v>236</v>
      </c>
      <c r="P33" s="27" t="s">
        <v>252</v>
      </c>
      <c r="Q33" s="95"/>
    </row>
    <row r="34" spans="2:17" ht="102" x14ac:dyDescent="0.3">
      <c r="B34" s="56" t="s">
        <v>58</v>
      </c>
      <c r="C34" s="57" t="s">
        <v>195</v>
      </c>
      <c r="D34" s="28" t="s">
        <v>143</v>
      </c>
      <c r="E34" s="28" t="s">
        <v>188</v>
      </c>
      <c r="F34" s="36" t="s">
        <v>190</v>
      </c>
      <c r="G34" s="43">
        <f>4+21</f>
        <v>25</v>
      </c>
      <c r="H34" s="28" t="s">
        <v>75</v>
      </c>
      <c r="I34" s="58">
        <f t="shared" si="0"/>
        <v>225</v>
      </c>
      <c r="J34" s="29"/>
      <c r="K34" s="30"/>
      <c r="L34" s="31"/>
      <c r="M34" s="30"/>
      <c r="N34" s="30"/>
      <c r="O34" s="44" t="s">
        <v>236</v>
      </c>
      <c r="P34" s="27" t="s">
        <v>204</v>
      </c>
      <c r="Q34" s="95"/>
    </row>
    <row r="35" spans="2:17" ht="63.75" x14ac:dyDescent="0.3">
      <c r="B35" s="56" t="s">
        <v>80</v>
      </c>
      <c r="C35" s="57" t="s">
        <v>191</v>
      </c>
      <c r="D35" s="28" t="s">
        <v>144</v>
      </c>
      <c r="E35" s="28" t="s">
        <v>187</v>
      </c>
      <c r="F35" s="36" t="s">
        <v>190</v>
      </c>
      <c r="G35" s="43">
        <v>2</v>
      </c>
      <c r="H35" s="28" t="s">
        <v>75</v>
      </c>
      <c r="I35" s="58">
        <f t="shared" si="0"/>
        <v>18</v>
      </c>
      <c r="J35" s="29"/>
      <c r="K35" s="30"/>
      <c r="L35" s="31"/>
      <c r="M35" s="30"/>
      <c r="N35" s="30"/>
      <c r="O35" s="44" t="s">
        <v>236</v>
      </c>
      <c r="P35" s="27" t="s">
        <v>205</v>
      </c>
      <c r="Q35" s="95"/>
    </row>
    <row r="36" spans="2:17" ht="63.75" x14ac:dyDescent="0.3">
      <c r="B36" s="56" t="s">
        <v>81</v>
      </c>
      <c r="C36" s="57" t="s">
        <v>191</v>
      </c>
      <c r="D36" s="28" t="s">
        <v>145</v>
      </c>
      <c r="E36" s="28" t="s">
        <v>186</v>
      </c>
      <c r="F36" s="36" t="s">
        <v>190</v>
      </c>
      <c r="G36" s="43">
        <v>2</v>
      </c>
      <c r="H36" s="28" t="s">
        <v>75</v>
      </c>
      <c r="I36" s="58">
        <f t="shared" si="0"/>
        <v>18</v>
      </c>
      <c r="J36" s="29"/>
      <c r="K36" s="30"/>
      <c r="L36" s="31"/>
      <c r="M36" s="30"/>
      <c r="N36" s="30"/>
      <c r="O36" s="44" t="s">
        <v>236</v>
      </c>
      <c r="P36" s="27" t="s">
        <v>206</v>
      </c>
      <c r="Q36" s="95"/>
    </row>
    <row r="37" spans="2:17" ht="63.75" x14ac:dyDescent="0.3">
      <c r="B37" s="56" t="s">
        <v>82</v>
      </c>
      <c r="C37" s="57" t="s">
        <v>191</v>
      </c>
      <c r="D37" s="28" t="s">
        <v>146</v>
      </c>
      <c r="E37" s="28" t="s">
        <v>188</v>
      </c>
      <c r="F37" s="36" t="s">
        <v>190</v>
      </c>
      <c r="G37" s="43">
        <v>11</v>
      </c>
      <c r="H37" s="28" t="s">
        <v>75</v>
      </c>
      <c r="I37" s="58">
        <f t="shared" si="0"/>
        <v>99</v>
      </c>
      <c r="J37" s="29"/>
      <c r="K37" s="30"/>
      <c r="L37" s="31"/>
      <c r="M37" s="30"/>
      <c r="N37" s="30"/>
      <c r="O37" s="44" t="s">
        <v>236</v>
      </c>
      <c r="P37" s="27" t="s">
        <v>207</v>
      </c>
      <c r="Q37" s="95"/>
    </row>
    <row r="38" spans="2:17" ht="63.75" x14ac:dyDescent="0.3">
      <c r="B38" s="56" t="s">
        <v>83</v>
      </c>
      <c r="C38" s="57" t="s">
        <v>191</v>
      </c>
      <c r="D38" s="28" t="s">
        <v>147</v>
      </c>
      <c r="E38" s="28" t="s">
        <v>187</v>
      </c>
      <c r="F38" s="36" t="s">
        <v>190</v>
      </c>
      <c r="G38" s="43">
        <v>2</v>
      </c>
      <c r="H38" s="28" t="s">
        <v>75</v>
      </c>
      <c r="I38" s="58">
        <f t="shared" si="0"/>
        <v>18</v>
      </c>
      <c r="J38" s="29"/>
      <c r="K38" s="30"/>
      <c r="L38" s="31"/>
      <c r="M38" s="30"/>
      <c r="N38" s="30"/>
      <c r="O38" s="44" t="s">
        <v>236</v>
      </c>
      <c r="P38" s="27" t="s">
        <v>208</v>
      </c>
      <c r="Q38" s="95"/>
    </row>
    <row r="39" spans="2:17" ht="63.75" x14ac:dyDescent="0.3">
      <c r="B39" s="56" t="s">
        <v>84</v>
      </c>
      <c r="C39" s="57" t="s">
        <v>191</v>
      </c>
      <c r="D39" s="28" t="s">
        <v>148</v>
      </c>
      <c r="E39" s="28" t="s">
        <v>187</v>
      </c>
      <c r="F39" s="36" t="s">
        <v>190</v>
      </c>
      <c r="G39" s="43">
        <v>2</v>
      </c>
      <c r="H39" s="28" t="s">
        <v>75</v>
      </c>
      <c r="I39" s="58">
        <f t="shared" si="0"/>
        <v>18</v>
      </c>
      <c r="J39" s="29"/>
      <c r="K39" s="30"/>
      <c r="L39" s="31"/>
      <c r="M39" s="30"/>
      <c r="N39" s="30"/>
      <c r="O39" s="44" t="s">
        <v>236</v>
      </c>
      <c r="P39" s="27" t="s">
        <v>209</v>
      </c>
      <c r="Q39" s="95"/>
    </row>
    <row r="40" spans="2:17" ht="63.75" x14ac:dyDescent="0.3">
      <c r="B40" s="56" t="s">
        <v>85</v>
      </c>
      <c r="C40" s="57" t="s">
        <v>192</v>
      </c>
      <c r="D40" s="28" t="s">
        <v>149</v>
      </c>
      <c r="E40" s="28" t="s">
        <v>185</v>
      </c>
      <c r="F40" s="36" t="s">
        <v>190</v>
      </c>
      <c r="G40" s="43">
        <v>5</v>
      </c>
      <c r="H40" s="28" t="s">
        <v>75</v>
      </c>
      <c r="I40" s="58">
        <f t="shared" si="0"/>
        <v>45</v>
      </c>
      <c r="J40" s="29"/>
      <c r="K40" s="30"/>
      <c r="L40" s="31"/>
      <c r="M40" s="30"/>
      <c r="N40" s="30"/>
      <c r="O40" s="44" t="s">
        <v>236</v>
      </c>
      <c r="P40" s="27" t="s">
        <v>210</v>
      </c>
      <c r="Q40" s="95"/>
    </row>
    <row r="41" spans="2:17" ht="140.25" x14ac:dyDescent="0.3">
      <c r="B41" s="56" t="s">
        <v>86</v>
      </c>
      <c r="C41" s="57" t="s">
        <v>195</v>
      </c>
      <c r="D41" s="28" t="s">
        <v>150</v>
      </c>
      <c r="E41" s="28" t="s">
        <v>185</v>
      </c>
      <c r="F41" s="36" t="s">
        <v>190</v>
      </c>
      <c r="G41" s="43">
        <v>11</v>
      </c>
      <c r="H41" s="28" t="s">
        <v>75</v>
      </c>
      <c r="I41" s="58">
        <f t="shared" si="0"/>
        <v>99</v>
      </c>
      <c r="J41" s="29"/>
      <c r="K41" s="30"/>
      <c r="L41" s="31"/>
      <c r="M41" s="30"/>
      <c r="N41" s="30"/>
      <c r="O41" s="44" t="s">
        <v>236</v>
      </c>
      <c r="P41" s="27" t="s">
        <v>211</v>
      </c>
      <c r="Q41" s="95"/>
    </row>
    <row r="42" spans="2:17" ht="89.25" x14ac:dyDescent="0.3">
      <c r="B42" s="56" t="s">
        <v>87</v>
      </c>
      <c r="C42" s="57" t="s">
        <v>192</v>
      </c>
      <c r="D42" s="28" t="s">
        <v>151</v>
      </c>
      <c r="E42" s="28" t="s">
        <v>185</v>
      </c>
      <c r="F42" s="36" t="s">
        <v>190</v>
      </c>
      <c r="G42" s="43">
        <v>6</v>
      </c>
      <c r="H42" s="28" t="s">
        <v>75</v>
      </c>
      <c r="I42" s="58">
        <f t="shared" si="0"/>
        <v>54</v>
      </c>
      <c r="J42" s="29"/>
      <c r="K42" s="30"/>
      <c r="L42" s="31"/>
      <c r="M42" s="30"/>
      <c r="N42" s="30"/>
      <c r="O42" s="44" t="s">
        <v>236</v>
      </c>
      <c r="P42" s="27" t="s">
        <v>212</v>
      </c>
      <c r="Q42" s="95"/>
    </row>
    <row r="43" spans="2:17" ht="114.75" x14ac:dyDescent="0.3">
      <c r="B43" s="56" t="s">
        <v>88</v>
      </c>
      <c r="C43" s="57" t="s">
        <v>195</v>
      </c>
      <c r="D43" s="28" t="s">
        <v>152</v>
      </c>
      <c r="E43" s="28" t="s">
        <v>185</v>
      </c>
      <c r="F43" s="36" t="s">
        <v>190</v>
      </c>
      <c r="G43" s="43">
        <v>3</v>
      </c>
      <c r="H43" s="28" t="s">
        <v>75</v>
      </c>
      <c r="I43" s="58">
        <f t="shared" si="0"/>
        <v>27</v>
      </c>
      <c r="J43" s="29"/>
      <c r="K43" s="30"/>
      <c r="L43" s="31"/>
      <c r="M43" s="30"/>
      <c r="N43" s="30"/>
      <c r="O43" s="44" t="s">
        <v>236</v>
      </c>
      <c r="P43" s="27" t="s">
        <v>213</v>
      </c>
      <c r="Q43" s="95"/>
    </row>
    <row r="44" spans="2:17" ht="63.75" x14ac:dyDescent="0.3">
      <c r="B44" s="56" t="s">
        <v>89</v>
      </c>
      <c r="C44" s="57" t="s">
        <v>195</v>
      </c>
      <c r="D44" s="28" t="s">
        <v>153</v>
      </c>
      <c r="E44" s="28" t="s">
        <v>185</v>
      </c>
      <c r="F44" s="36" t="s">
        <v>190</v>
      </c>
      <c r="G44" s="43">
        <v>4</v>
      </c>
      <c r="H44" s="28" t="s">
        <v>75</v>
      </c>
      <c r="I44" s="58">
        <f t="shared" si="0"/>
        <v>36</v>
      </c>
      <c r="J44" s="29"/>
      <c r="K44" s="30"/>
      <c r="L44" s="31"/>
      <c r="M44" s="30"/>
      <c r="N44" s="30"/>
      <c r="O44" s="44" t="s">
        <v>236</v>
      </c>
      <c r="P44" s="27" t="s">
        <v>214</v>
      </c>
      <c r="Q44" s="95"/>
    </row>
    <row r="45" spans="2:17" ht="76.5" x14ac:dyDescent="0.3">
      <c r="B45" s="56" t="s">
        <v>90</v>
      </c>
      <c r="C45" s="57" t="s">
        <v>191</v>
      </c>
      <c r="D45" s="28" t="s">
        <v>154</v>
      </c>
      <c r="E45" s="28" t="s">
        <v>187</v>
      </c>
      <c r="F45" s="36" t="s">
        <v>190</v>
      </c>
      <c r="G45" s="43">
        <v>8</v>
      </c>
      <c r="H45" s="28" t="s">
        <v>75</v>
      </c>
      <c r="I45" s="58">
        <f t="shared" si="0"/>
        <v>72</v>
      </c>
      <c r="J45" s="29"/>
      <c r="K45" s="30"/>
      <c r="L45" s="31"/>
      <c r="M45" s="30"/>
      <c r="N45" s="30"/>
      <c r="O45" s="44" t="s">
        <v>236</v>
      </c>
      <c r="P45" s="27" t="s">
        <v>215</v>
      </c>
      <c r="Q45" s="95"/>
    </row>
    <row r="46" spans="2:17" ht="63.75" x14ac:dyDescent="0.3">
      <c r="B46" s="56" t="s">
        <v>91</v>
      </c>
      <c r="C46" s="57" t="s">
        <v>194</v>
      </c>
      <c r="D46" s="28" t="s">
        <v>155</v>
      </c>
      <c r="E46" s="28" t="s">
        <v>186</v>
      </c>
      <c r="F46" s="36" t="s">
        <v>190</v>
      </c>
      <c r="G46" s="43">
        <v>2</v>
      </c>
      <c r="H46" s="28" t="s">
        <v>75</v>
      </c>
      <c r="I46" s="58">
        <f t="shared" si="0"/>
        <v>18</v>
      </c>
      <c r="J46" s="29"/>
      <c r="K46" s="30"/>
      <c r="L46" s="31"/>
      <c r="M46" s="30"/>
      <c r="N46" s="30"/>
      <c r="O46" s="44" t="s">
        <v>236</v>
      </c>
      <c r="P46" s="27" t="s">
        <v>216</v>
      </c>
      <c r="Q46" s="95"/>
    </row>
    <row r="47" spans="2:17" ht="102" x14ac:dyDescent="0.3">
      <c r="B47" s="56" t="s">
        <v>92</v>
      </c>
      <c r="C47" s="57" t="s">
        <v>195</v>
      </c>
      <c r="D47" s="28" t="s">
        <v>156</v>
      </c>
      <c r="E47" s="28" t="s">
        <v>186</v>
      </c>
      <c r="F47" s="36" t="s">
        <v>190</v>
      </c>
      <c r="G47" s="43">
        <v>2</v>
      </c>
      <c r="H47" s="28" t="s">
        <v>75</v>
      </c>
      <c r="I47" s="58">
        <f t="shared" si="0"/>
        <v>18</v>
      </c>
      <c r="J47" s="29"/>
      <c r="K47" s="30"/>
      <c r="L47" s="31"/>
      <c r="M47" s="30"/>
      <c r="N47" s="30"/>
      <c r="O47" s="44" t="s">
        <v>236</v>
      </c>
      <c r="P47" s="27" t="s">
        <v>217</v>
      </c>
      <c r="Q47" s="95"/>
    </row>
    <row r="48" spans="2:17" ht="63.75" x14ac:dyDescent="0.3">
      <c r="B48" s="56" t="s">
        <v>93</v>
      </c>
      <c r="C48" s="57" t="s">
        <v>194</v>
      </c>
      <c r="D48" s="28" t="s">
        <v>157</v>
      </c>
      <c r="E48" s="28" t="s">
        <v>186</v>
      </c>
      <c r="F48" s="36" t="s">
        <v>190</v>
      </c>
      <c r="G48" s="43">
        <v>3</v>
      </c>
      <c r="H48" s="28" t="s">
        <v>75</v>
      </c>
      <c r="I48" s="58">
        <f t="shared" si="0"/>
        <v>27</v>
      </c>
      <c r="J48" s="29"/>
      <c r="K48" s="30"/>
      <c r="L48" s="31"/>
      <c r="M48" s="30"/>
      <c r="N48" s="30"/>
      <c r="O48" s="44" t="s">
        <v>236</v>
      </c>
      <c r="P48" s="27" t="s">
        <v>218</v>
      </c>
      <c r="Q48" s="95"/>
    </row>
    <row r="49" spans="2:17" ht="63.75" x14ac:dyDescent="0.3">
      <c r="B49" s="56" t="s">
        <v>94</v>
      </c>
      <c r="C49" s="57" t="s">
        <v>192</v>
      </c>
      <c r="D49" s="28" t="s">
        <v>158</v>
      </c>
      <c r="E49" s="28" t="s">
        <v>188</v>
      </c>
      <c r="F49" s="36" t="s">
        <v>190</v>
      </c>
      <c r="G49" s="43">
        <v>2</v>
      </c>
      <c r="H49" s="28" t="s">
        <v>75</v>
      </c>
      <c r="I49" s="58">
        <f t="shared" si="0"/>
        <v>18</v>
      </c>
      <c r="J49" s="29"/>
      <c r="K49" s="30"/>
      <c r="L49" s="31"/>
      <c r="M49" s="30"/>
      <c r="N49" s="30"/>
      <c r="O49" s="44" t="s">
        <v>236</v>
      </c>
      <c r="P49" s="27" t="s">
        <v>219</v>
      </c>
      <c r="Q49" s="95"/>
    </row>
    <row r="50" spans="2:17" ht="63.75" x14ac:dyDescent="0.3">
      <c r="B50" s="56" t="s">
        <v>95</v>
      </c>
      <c r="C50" s="57" t="s">
        <v>195</v>
      </c>
      <c r="D50" s="28" t="s">
        <v>159</v>
      </c>
      <c r="E50" s="28" t="s">
        <v>188</v>
      </c>
      <c r="F50" s="36" t="s">
        <v>190</v>
      </c>
      <c r="G50" s="43">
        <v>8</v>
      </c>
      <c r="H50" s="28" t="s">
        <v>75</v>
      </c>
      <c r="I50" s="58">
        <f t="shared" si="0"/>
        <v>72</v>
      </c>
      <c r="J50" s="29"/>
      <c r="K50" s="30"/>
      <c r="L50" s="31"/>
      <c r="M50" s="30"/>
      <c r="N50" s="30"/>
      <c r="O50" s="44" t="s">
        <v>236</v>
      </c>
      <c r="P50" s="27" t="s">
        <v>220</v>
      </c>
      <c r="Q50" s="95"/>
    </row>
    <row r="51" spans="2:17" ht="63.75" x14ac:dyDescent="0.3">
      <c r="B51" s="56" t="s">
        <v>96</v>
      </c>
      <c r="C51" s="57" t="s">
        <v>191</v>
      </c>
      <c r="D51" s="28" t="s">
        <v>160</v>
      </c>
      <c r="E51" s="28" t="s">
        <v>186</v>
      </c>
      <c r="F51" s="36" t="s">
        <v>190</v>
      </c>
      <c r="G51" s="43">
        <v>16</v>
      </c>
      <c r="H51" s="28" t="s">
        <v>75</v>
      </c>
      <c r="I51" s="58">
        <f t="shared" si="0"/>
        <v>144</v>
      </c>
      <c r="J51" s="29"/>
      <c r="K51" s="30"/>
      <c r="L51" s="31"/>
      <c r="M51" s="30"/>
      <c r="N51" s="30"/>
      <c r="O51" s="44" t="s">
        <v>236</v>
      </c>
      <c r="P51" s="27" t="s">
        <v>199</v>
      </c>
      <c r="Q51" s="95"/>
    </row>
    <row r="52" spans="2:17" ht="63.75" x14ac:dyDescent="0.3">
      <c r="B52" s="56" t="s">
        <v>97</v>
      </c>
      <c r="C52" s="57" t="s">
        <v>191</v>
      </c>
      <c r="D52" s="28" t="s">
        <v>160</v>
      </c>
      <c r="E52" s="28" t="s">
        <v>187</v>
      </c>
      <c r="F52" s="36" t="s">
        <v>190</v>
      </c>
      <c r="G52" s="43">
        <v>18</v>
      </c>
      <c r="H52" s="28" t="s">
        <v>75</v>
      </c>
      <c r="I52" s="58">
        <f t="shared" si="0"/>
        <v>162</v>
      </c>
      <c r="J52" s="29"/>
      <c r="K52" s="30"/>
      <c r="L52" s="31"/>
      <c r="M52" s="30"/>
      <c r="N52" s="30"/>
      <c r="O52" s="44" t="s">
        <v>236</v>
      </c>
      <c r="P52" s="27" t="s">
        <v>221</v>
      </c>
      <c r="Q52" s="95"/>
    </row>
    <row r="53" spans="2:17" ht="63.75" x14ac:dyDescent="0.3">
      <c r="B53" s="56" t="s">
        <v>98</v>
      </c>
      <c r="C53" s="57" t="s">
        <v>195</v>
      </c>
      <c r="D53" s="28" t="s">
        <v>161</v>
      </c>
      <c r="E53" s="28" t="s">
        <v>188</v>
      </c>
      <c r="F53" s="36" t="s">
        <v>190</v>
      </c>
      <c r="G53" s="43">
        <v>23</v>
      </c>
      <c r="H53" s="28" t="s">
        <v>75</v>
      </c>
      <c r="I53" s="58">
        <f t="shared" si="0"/>
        <v>207</v>
      </c>
      <c r="J53" s="29"/>
      <c r="K53" s="30"/>
      <c r="L53" s="31"/>
      <c r="M53" s="30"/>
      <c r="N53" s="30"/>
      <c r="O53" s="44" t="s">
        <v>236</v>
      </c>
      <c r="P53" s="27" t="s">
        <v>222</v>
      </c>
      <c r="Q53" s="95"/>
    </row>
    <row r="54" spans="2:17" ht="76.5" x14ac:dyDescent="0.3">
      <c r="B54" s="56" t="s">
        <v>99</v>
      </c>
      <c r="C54" s="57" t="s">
        <v>191</v>
      </c>
      <c r="D54" s="28" t="s">
        <v>141</v>
      </c>
      <c r="E54" s="28" t="s">
        <v>186</v>
      </c>
      <c r="F54" s="36" t="s">
        <v>190</v>
      </c>
      <c r="G54" s="43">
        <v>10</v>
      </c>
      <c r="H54" s="28" t="s">
        <v>75</v>
      </c>
      <c r="I54" s="58">
        <f t="shared" si="0"/>
        <v>90</v>
      </c>
      <c r="J54" s="29"/>
      <c r="K54" s="30"/>
      <c r="L54" s="31"/>
      <c r="M54" s="30"/>
      <c r="N54" s="30"/>
      <c r="O54" s="44" t="s">
        <v>236</v>
      </c>
      <c r="P54" s="27" t="s">
        <v>223</v>
      </c>
      <c r="Q54" s="95"/>
    </row>
    <row r="55" spans="2:17" ht="63.75" x14ac:dyDescent="0.3">
      <c r="B55" s="56" t="s">
        <v>100</v>
      </c>
      <c r="C55" s="57" t="s">
        <v>195</v>
      </c>
      <c r="D55" s="28" t="s">
        <v>162</v>
      </c>
      <c r="E55" s="28" t="s">
        <v>187</v>
      </c>
      <c r="F55" s="36" t="s">
        <v>190</v>
      </c>
      <c r="G55" s="43">
        <v>8</v>
      </c>
      <c r="H55" s="28" t="s">
        <v>75</v>
      </c>
      <c r="I55" s="58">
        <f t="shared" si="0"/>
        <v>72</v>
      </c>
      <c r="J55" s="29"/>
      <c r="K55" s="30"/>
      <c r="L55" s="31"/>
      <c r="M55" s="30"/>
      <c r="N55" s="30"/>
      <c r="O55" s="44" t="s">
        <v>236</v>
      </c>
      <c r="P55" s="27" t="s">
        <v>220</v>
      </c>
      <c r="Q55" s="95"/>
    </row>
    <row r="56" spans="2:17" ht="63.75" x14ac:dyDescent="0.3">
      <c r="B56" s="56" t="s">
        <v>101</v>
      </c>
      <c r="C56" s="57" t="s">
        <v>195</v>
      </c>
      <c r="D56" s="28" t="s">
        <v>163</v>
      </c>
      <c r="E56" s="28" t="s">
        <v>187</v>
      </c>
      <c r="F56" s="36" t="s">
        <v>190</v>
      </c>
      <c r="G56" s="43">
        <v>5</v>
      </c>
      <c r="H56" s="28" t="s">
        <v>75</v>
      </c>
      <c r="I56" s="58">
        <f t="shared" si="0"/>
        <v>45</v>
      </c>
      <c r="J56" s="29"/>
      <c r="K56" s="30"/>
      <c r="L56" s="31"/>
      <c r="M56" s="30"/>
      <c r="N56" s="30"/>
      <c r="O56" s="44" t="s">
        <v>236</v>
      </c>
      <c r="P56" s="27" t="s">
        <v>224</v>
      </c>
      <c r="Q56" s="95"/>
    </row>
    <row r="57" spans="2:17" ht="63.75" x14ac:dyDescent="0.3">
      <c r="B57" s="56" t="s">
        <v>102</v>
      </c>
      <c r="C57" s="57" t="s">
        <v>195</v>
      </c>
      <c r="D57" s="28" t="s">
        <v>164</v>
      </c>
      <c r="E57" s="28" t="s">
        <v>187</v>
      </c>
      <c r="F57" s="36" t="s">
        <v>190</v>
      </c>
      <c r="G57" s="43">
        <v>9</v>
      </c>
      <c r="H57" s="28" t="s">
        <v>75</v>
      </c>
      <c r="I57" s="58">
        <f t="shared" si="0"/>
        <v>81</v>
      </c>
      <c r="J57" s="29"/>
      <c r="K57" s="30"/>
      <c r="L57" s="31"/>
      <c r="M57" s="30"/>
      <c r="N57" s="30"/>
      <c r="O57" s="44" t="s">
        <v>236</v>
      </c>
      <c r="P57" s="27" t="s">
        <v>225</v>
      </c>
      <c r="Q57" s="95"/>
    </row>
    <row r="58" spans="2:17" ht="63.75" x14ac:dyDescent="0.3">
      <c r="B58" s="56" t="s">
        <v>103</v>
      </c>
      <c r="C58" s="57" t="s">
        <v>195</v>
      </c>
      <c r="D58" s="28" t="s">
        <v>165</v>
      </c>
      <c r="E58" s="28" t="s">
        <v>187</v>
      </c>
      <c r="F58" s="36" t="s">
        <v>190</v>
      </c>
      <c r="G58" s="43">
        <v>1</v>
      </c>
      <c r="H58" s="28" t="s">
        <v>75</v>
      </c>
      <c r="I58" s="58">
        <f t="shared" si="0"/>
        <v>9</v>
      </c>
      <c r="J58" s="29"/>
      <c r="K58" s="30"/>
      <c r="L58" s="31"/>
      <c r="M58" s="30"/>
      <c r="N58" s="30"/>
      <c r="O58" s="44" t="s">
        <v>236</v>
      </c>
      <c r="P58" s="27" t="s">
        <v>208</v>
      </c>
      <c r="Q58" s="95"/>
    </row>
    <row r="59" spans="2:17" ht="63.75" x14ac:dyDescent="0.3">
      <c r="B59" s="56" t="s">
        <v>104</v>
      </c>
      <c r="C59" s="57" t="s">
        <v>191</v>
      </c>
      <c r="D59" s="28" t="s">
        <v>166</v>
      </c>
      <c r="E59" s="28" t="s">
        <v>188</v>
      </c>
      <c r="F59" s="36" t="s">
        <v>190</v>
      </c>
      <c r="G59" s="43">
        <v>2</v>
      </c>
      <c r="H59" s="28" t="s">
        <v>75</v>
      </c>
      <c r="I59" s="58">
        <f t="shared" si="0"/>
        <v>18</v>
      </c>
      <c r="J59" s="29"/>
      <c r="K59" s="30"/>
      <c r="L59" s="31"/>
      <c r="M59" s="30"/>
      <c r="N59" s="30"/>
      <c r="O59" s="44" t="s">
        <v>236</v>
      </c>
      <c r="P59" s="27" t="s">
        <v>219</v>
      </c>
      <c r="Q59" s="95"/>
    </row>
    <row r="60" spans="2:17" ht="63.75" x14ac:dyDescent="0.3">
      <c r="B60" s="56" t="s">
        <v>105</v>
      </c>
      <c r="C60" s="57" t="s">
        <v>191</v>
      </c>
      <c r="D60" s="28" t="s">
        <v>167</v>
      </c>
      <c r="E60" s="28" t="s">
        <v>187</v>
      </c>
      <c r="F60" s="36" t="s">
        <v>190</v>
      </c>
      <c r="G60" s="43">
        <v>2</v>
      </c>
      <c r="H60" s="28" t="s">
        <v>75</v>
      </c>
      <c r="I60" s="58">
        <f t="shared" si="0"/>
        <v>18</v>
      </c>
      <c r="J60" s="29"/>
      <c r="K60" s="30"/>
      <c r="L60" s="31"/>
      <c r="M60" s="30"/>
      <c r="N60" s="30"/>
      <c r="O60" s="44" t="s">
        <v>236</v>
      </c>
      <c r="P60" s="27" t="s">
        <v>226</v>
      </c>
      <c r="Q60" s="95"/>
    </row>
    <row r="61" spans="2:17" ht="63.75" x14ac:dyDescent="0.3">
      <c r="B61" s="56" t="s">
        <v>106</v>
      </c>
      <c r="C61" s="57" t="s">
        <v>191</v>
      </c>
      <c r="D61" s="28" t="s">
        <v>168</v>
      </c>
      <c r="E61" s="28" t="s">
        <v>185</v>
      </c>
      <c r="F61" s="36" t="s">
        <v>190</v>
      </c>
      <c r="G61" s="43">
        <v>2</v>
      </c>
      <c r="H61" s="28" t="s">
        <v>75</v>
      </c>
      <c r="I61" s="58">
        <f t="shared" si="0"/>
        <v>18</v>
      </c>
      <c r="J61" s="29"/>
      <c r="K61" s="30"/>
      <c r="L61" s="31"/>
      <c r="M61" s="30"/>
      <c r="N61" s="30"/>
      <c r="O61" s="44" t="s">
        <v>236</v>
      </c>
      <c r="P61" s="27" t="s">
        <v>197</v>
      </c>
      <c r="Q61" s="95"/>
    </row>
    <row r="62" spans="2:17" ht="63.75" x14ac:dyDescent="0.3">
      <c r="B62" s="56" t="s">
        <v>107</v>
      </c>
      <c r="C62" s="57" t="s">
        <v>191</v>
      </c>
      <c r="D62" s="28" t="s">
        <v>169</v>
      </c>
      <c r="E62" s="28" t="s">
        <v>187</v>
      </c>
      <c r="F62" s="36" t="s">
        <v>190</v>
      </c>
      <c r="G62" s="43">
        <v>2</v>
      </c>
      <c r="H62" s="28" t="s">
        <v>75</v>
      </c>
      <c r="I62" s="58">
        <f t="shared" si="0"/>
        <v>18</v>
      </c>
      <c r="J62" s="29"/>
      <c r="K62" s="30"/>
      <c r="L62" s="31"/>
      <c r="M62" s="30"/>
      <c r="N62" s="30"/>
      <c r="O62" s="44" t="s">
        <v>236</v>
      </c>
      <c r="P62" s="27" t="s">
        <v>226</v>
      </c>
      <c r="Q62" s="95"/>
    </row>
    <row r="63" spans="2:17" ht="63.75" x14ac:dyDescent="0.3">
      <c r="B63" s="56" t="s">
        <v>108</v>
      </c>
      <c r="C63" s="57" t="s">
        <v>194</v>
      </c>
      <c r="D63" s="28" t="s">
        <v>170</v>
      </c>
      <c r="E63" s="28" t="s">
        <v>188</v>
      </c>
      <c r="F63" s="36" t="s">
        <v>190</v>
      </c>
      <c r="G63" s="43">
        <v>4</v>
      </c>
      <c r="H63" s="28" t="s">
        <v>75</v>
      </c>
      <c r="I63" s="58">
        <f t="shared" si="0"/>
        <v>36</v>
      </c>
      <c r="J63" s="29"/>
      <c r="K63" s="30"/>
      <c r="L63" s="31"/>
      <c r="M63" s="30"/>
      <c r="N63" s="30"/>
      <c r="O63" s="44" t="s">
        <v>236</v>
      </c>
      <c r="P63" s="27" t="s">
        <v>219</v>
      </c>
      <c r="Q63" s="95"/>
    </row>
    <row r="64" spans="2:17" ht="63.75" x14ac:dyDescent="0.3">
      <c r="B64" s="56" t="s">
        <v>109</v>
      </c>
      <c r="C64" s="57" t="s">
        <v>127</v>
      </c>
      <c r="D64" s="28" t="s">
        <v>171</v>
      </c>
      <c r="E64" s="28" t="s">
        <v>186</v>
      </c>
      <c r="F64" s="36" t="s">
        <v>190</v>
      </c>
      <c r="G64" s="43">
        <v>2</v>
      </c>
      <c r="H64" s="28" t="s">
        <v>75</v>
      </c>
      <c r="I64" s="58">
        <f t="shared" ref="I64:I81" si="1">G64*3*3</f>
        <v>18</v>
      </c>
      <c r="J64" s="29"/>
      <c r="K64" s="30"/>
      <c r="L64" s="31"/>
      <c r="M64" s="30"/>
      <c r="N64" s="30"/>
      <c r="O64" s="44" t="s">
        <v>236</v>
      </c>
      <c r="P64" s="27" t="s">
        <v>227</v>
      </c>
      <c r="Q64" s="95"/>
    </row>
    <row r="65" spans="2:17" ht="72.75" customHeight="1" x14ac:dyDescent="0.3">
      <c r="B65" s="56" t="s">
        <v>110</v>
      </c>
      <c r="C65" s="57" t="s">
        <v>127</v>
      </c>
      <c r="D65" s="28" t="s">
        <v>172</v>
      </c>
      <c r="E65" s="28" t="s">
        <v>188</v>
      </c>
      <c r="F65" s="36" t="s">
        <v>190</v>
      </c>
      <c r="G65" s="43">
        <v>1</v>
      </c>
      <c r="H65" s="28" t="s">
        <v>75</v>
      </c>
      <c r="I65" s="58">
        <f t="shared" si="1"/>
        <v>9</v>
      </c>
      <c r="J65" s="29"/>
      <c r="K65" s="30"/>
      <c r="L65" s="31"/>
      <c r="M65" s="30"/>
      <c r="N65" s="30"/>
      <c r="O65" s="44" t="s">
        <v>236</v>
      </c>
      <c r="P65" s="27" t="s">
        <v>227</v>
      </c>
      <c r="Q65" s="95"/>
    </row>
    <row r="66" spans="2:17" ht="63.75" x14ac:dyDescent="0.3">
      <c r="B66" s="56" t="s">
        <v>111</v>
      </c>
      <c r="C66" s="57" t="s">
        <v>127</v>
      </c>
      <c r="D66" s="28" t="s">
        <v>173</v>
      </c>
      <c r="E66" s="28" t="s">
        <v>186</v>
      </c>
      <c r="F66" s="36" t="s">
        <v>190</v>
      </c>
      <c r="G66" s="43">
        <v>2</v>
      </c>
      <c r="H66" s="28" t="s">
        <v>75</v>
      </c>
      <c r="I66" s="58">
        <f t="shared" si="1"/>
        <v>18</v>
      </c>
      <c r="J66" s="29"/>
      <c r="K66" s="30"/>
      <c r="L66" s="31"/>
      <c r="M66" s="30"/>
      <c r="N66" s="30"/>
      <c r="O66" s="44" t="s">
        <v>236</v>
      </c>
      <c r="P66" s="27" t="s">
        <v>228</v>
      </c>
      <c r="Q66" s="95"/>
    </row>
    <row r="67" spans="2:17" ht="63.75" x14ac:dyDescent="0.3">
      <c r="B67" s="56" t="s">
        <v>112</v>
      </c>
      <c r="C67" s="57" t="s">
        <v>127</v>
      </c>
      <c r="D67" s="28" t="s">
        <v>172</v>
      </c>
      <c r="E67" s="28" t="s">
        <v>188</v>
      </c>
      <c r="F67" s="36" t="s">
        <v>190</v>
      </c>
      <c r="G67" s="43">
        <v>1</v>
      </c>
      <c r="H67" s="28" t="s">
        <v>75</v>
      </c>
      <c r="I67" s="58">
        <f t="shared" si="1"/>
        <v>9</v>
      </c>
      <c r="J67" s="29"/>
      <c r="K67" s="30"/>
      <c r="L67" s="31"/>
      <c r="M67" s="30"/>
      <c r="N67" s="30"/>
      <c r="O67" s="44" t="s">
        <v>236</v>
      </c>
      <c r="P67" s="27" t="s">
        <v>228</v>
      </c>
      <c r="Q67" s="95"/>
    </row>
    <row r="68" spans="2:17" ht="63.75" x14ac:dyDescent="0.3">
      <c r="B68" s="56" t="s">
        <v>113</v>
      </c>
      <c r="C68" s="57" t="s">
        <v>127</v>
      </c>
      <c r="D68" s="28" t="s">
        <v>174</v>
      </c>
      <c r="E68" s="28" t="s">
        <v>188</v>
      </c>
      <c r="F68" s="36" t="s">
        <v>190</v>
      </c>
      <c r="G68" s="43">
        <v>1</v>
      </c>
      <c r="H68" s="28" t="s">
        <v>75</v>
      </c>
      <c r="I68" s="58">
        <f t="shared" si="1"/>
        <v>9</v>
      </c>
      <c r="J68" s="29"/>
      <c r="K68" s="30"/>
      <c r="L68" s="31"/>
      <c r="M68" s="30"/>
      <c r="N68" s="30"/>
      <c r="O68" s="44" t="s">
        <v>236</v>
      </c>
      <c r="P68" s="27" t="s">
        <v>229</v>
      </c>
      <c r="Q68" s="95"/>
    </row>
    <row r="69" spans="2:17" ht="63.75" x14ac:dyDescent="0.3">
      <c r="B69" s="56" t="s">
        <v>114</v>
      </c>
      <c r="C69" s="57" t="s">
        <v>127</v>
      </c>
      <c r="D69" s="28" t="s">
        <v>175</v>
      </c>
      <c r="E69" s="28" t="s">
        <v>185</v>
      </c>
      <c r="F69" s="36" t="s">
        <v>190</v>
      </c>
      <c r="G69" s="43">
        <v>2</v>
      </c>
      <c r="H69" s="28" t="s">
        <v>75</v>
      </c>
      <c r="I69" s="58">
        <f t="shared" si="1"/>
        <v>18</v>
      </c>
      <c r="J69" s="29"/>
      <c r="K69" s="30"/>
      <c r="L69" s="31"/>
      <c r="M69" s="30"/>
      <c r="N69" s="30"/>
      <c r="O69" s="44" t="s">
        <v>236</v>
      </c>
      <c r="P69" s="27" t="s">
        <v>246</v>
      </c>
      <c r="Q69" s="95"/>
    </row>
    <row r="70" spans="2:17" ht="63.75" x14ac:dyDescent="0.3">
      <c r="B70" s="56" t="s">
        <v>115</v>
      </c>
      <c r="C70" s="57" t="s">
        <v>191</v>
      </c>
      <c r="D70" s="28" t="s">
        <v>144</v>
      </c>
      <c r="E70" s="28" t="s">
        <v>187</v>
      </c>
      <c r="F70" s="36" t="s">
        <v>190</v>
      </c>
      <c r="G70" s="43">
        <v>6</v>
      </c>
      <c r="H70" s="28" t="s">
        <v>75</v>
      </c>
      <c r="I70" s="58">
        <f t="shared" si="1"/>
        <v>54</v>
      </c>
      <c r="J70" s="29"/>
      <c r="K70" s="30"/>
      <c r="L70" s="31"/>
      <c r="M70" s="30"/>
      <c r="N70" s="30"/>
      <c r="O70" s="44" t="s">
        <v>236</v>
      </c>
      <c r="P70" s="27" t="s">
        <v>230</v>
      </c>
      <c r="Q70" s="95"/>
    </row>
    <row r="71" spans="2:17" ht="63.75" x14ac:dyDescent="0.3">
      <c r="B71" s="56" t="s">
        <v>116</v>
      </c>
      <c r="C71" s="57" t="s">
        <v>191</v>
      </c>
      <c r="D71" s="28" t="s">
        <v>148</v>
      </c>
      <c r="E71" s="28" t="s">
        <v>187</v>
      </c>
      <c r="F71" s="36" t="s">
        <v>190</v>
      </c>
      <c r="G71" s="43">
        <v>6</v>
      </c>
      <c r="H71" s="28" t="s">
        <v>75</v>
      </c>
      <c r="I71" s="58">
        <f t="shared" si="1"/>
        <v>54</v>
      </c>
      <c r="J71" s="29"/>
      <c r="K71" s="30"/>
      <c r="L71" s="31"/>
      <c r="M71" s="30"/>
      <c r="N71" s="30"/>
      <c r="O71" s="44" t="s">
        <v>236</v>
      </c>
      <c r="P71" s="27" t="s">
        <v>230</v>
      </c>
      <c r="Q71" s="95"/>
    </row>
    <row r="72" spans="2:17" ht="63.75" x14ac:dyDescent="0.3">
      <c r="B72" s="56" t="s">
        <v>117</v>
      </c>
      <c r="C72" s="57" t="s">
        <v>191</v>
      </c>
      <c r="D72" s="28" t="s">
        <v>176</v>
      </c>
      <c r="E72" s="28" t="s">
        <v>188</v>
      </c>
      <c r="F72" s="36" t="s">
        <v>190</v>
      </c>
      <c r="G72" s="43">
        <v>20</v>
      </c>
      <c r="H72" s="28" t="s">
        <v>75</v>
      </c>
      <c r="I72" s="58">
        <f t="shared" si="1"/>
        <v>180</v>
      </c>
      <c r="J72" s="29"/>
      <c r="K72" s="30"/>
      <c r="L72" s="31"/>
      <c r="M72" s="30"/>
      <c r="N72" s="30"/>
      <c r="O72" s="44" t="s">
        <v>236</v>
      </c>
      <c r="P72" s="27" t="s">
        <v>231</v>
      </c>
      <c r="Q72" s="95"/>
    </row>
    <row r="73" spans="2:17" ht="63.75" x14ac:dyDescent="0.3">
      <c r="B73" s="56" t="s">
        <v>118</v>
      </c>
      <c r="C73" s="57" t="s">
        <v>194</v>
      </c>
      <c r="D73" s="28" t="s">
        <v>177</v>
      </c>
      <c r="E73" s="28" t="s">
        <v>188</v>
      </c>
      <c r="F73" s="36" t="s">
        <v>190</v>
      </c>
      <c r="G73" s="43">
        <v>10</v>
      </c>
      <c r="H73" s="28" t="s">
        <v>75</v>
      </c>
      <c r="I73" s="58">
        <f t="shared" si="1"/>
        <v>90</v>
      </c>
      <c r="J73" s="29"/>
      <c r="K73" s="30"/>
      <c r="L73" s="31"/>
      <c r="M73" s="30"/>
      <c r="N73" s="30"/>
      <c r="O73" s="44" t="s">
        <v>236</v>
      </c>
      <c r="P73" s="27" t="s">
        <v>231</v>
      </c>
      <c r="Q73" s="95"/>
    </row>
    <row r="74" spans="2:17" ht="63.75" x14ac:dyDescent="0.3">
      <c r="B74" s="56" t="s">
        <v>119</v>
      </c>
      <c r="C74" s="57" t="s">
        <v>191</v>
      </c>
      <c r="D74" s="28" t="s">
        <v>130</v>
      </c>
      <c r="E74" s="28" t="s">
        <v>187</v>
      </c>
      <c r="F74" s="36" t="s">
        <v>190</v>
      </c>
      <c r="G74" s="43">
        <v>7</v>
      </c>
      <c r="H74" s="28" t="s">
        <v>75</v>
      </c>
      <c r="I74" s="58">
        <f t="shared" si="1"/>
        <v>63</v>
      </c>
      <c r="J74" s="29"/>
      <c r="K74" s="30"/>
      <c r="L74" s="31"/>
      <c r="M74" s="30"/>
      <c r="N74" s="30"/>
      <c r="O74" s="44" t="s">
        <v>236</v>
      </c>
      <c r="P74" s="27" t="s">
        <v>231</v>
      </c>
      <c r="Q74" s="95"/>
    </row>
    <row r="75" spans="2:17" ht="63.75" x14ac:dyDescent="0.3">
      <c r="B75" s="56" t="s">
        <v>120</v>
      </c>
      <c r="C75" s="57" t="s">
        <v>194</v>
      </c>
      <c r="D75" s="28" t="s">
        <v>157</v>
      </c>
      <c r="E75" s="28" t="s">
        <v>187</v>
      </c>
      <c r="F75" s="36" t="s">
        <v>190</v>
      </c>
      <c r="G75" s="43">
        <v>4</v>
      </c>
      <c r="H75" s="28" t="s">
        <v>75</v>
      </c>
      <c r="I75" s="58">
        <f t="shared" si="1"/>
        <v>36</v>
      </c>
      <c r="J75" s="29"/>
      <c r="K75" s="30"/>
      <c r="L75" s="31"/>
      <c r="M75" s="30"/>
      <c r="N75" s="30"/>
      <c r="O75" s="44" t="s">
        <v>236</v>
      </c>
      <c r="P75" s="27" t="s">
        <v>231</v>
      </c>
      <c r="Q75" s="95"/>
    </row>
    <row r="76" spans="2:17" ht="63.75" x14ac:dyDescent="0.3">
      <c r="B76" s="56" t="s">
        <v>121</v>
      </c>
      <c r="C76" s="57" t="s">
        <v>191</v>
      </c>
      <c r="D76" s="28" t="s">
        <v>161</v>
      </c>
      <c r="E76" s="28" t="s">
        <v>186</v>
      </c>
      <c r="F76" s="36" t="s">
        <v>190</v>
      </c>
      <c r="G76" s="43">
        <v>1</v>
      </c>
      <c r="H76" s="28" t="s">
        <v>75</v>
      </c>
      <c r="I76" s="58">
        <f t="shared" si="1"/>
        <v>9</v>
      </c>
      <c r="J76" s="29"/>
      <c r="K76" s="30"/>
      <c r="L76" s="31"/>
      <c r="M76" s="30"/>
      <c r="N76" s="30"/>
      <c r="O76" s="44" t="s">
        <v>236</v>
      </c>
      <c r="P76" s="27" t="s">
        <v>232</v>
      </c>
      <c r="Q76" s="95"/>
    </row>
    <row r="77" spans="2:17" ht="63.75" x14ac:dyDescent="0.3">
      <c r="B77" s="56" t="s">
        <v>122</v>
      </c>
      <c r="C77" s="57" t="s">
        <v>194</v>
      </c>
      <c r="D77" s="28" t="s">
        <v>178</v>
      </c>
      <c r="E77" s="28" t="s">
        <v>185</v>
      </c>
      <c r="F77" s="36" t="s">
        <v>190</v>
      </c>
      <c r="G77" s="43">
        <v>4</v>
      </c>
      <c r="H77" s="28" t="s">
        <v>75</v>
      </c>
      <c r="I77" s="58">
        <f t="shared" si="1"/>
        <v>36</v>
      </c>
      <c r="J77" s="29"/>
      <c r="K77" s="30"/>
      <c r="L77" s="31"/>
      <c r="M77" s="30"/>
      <c r="N77" s="30"/>
      <c r="O77" s="44" t="s">
        <v>236</v>
      </c>
      <c r="P77" s="27" t="s">
        <v>233</v>
      </c>
      <c r="Q77" s="95"/>
    </row>
    <row r="78" spans="2:17" ht="63.75" x14ac:dyDescent="0.3">
      <c r="B78" s="56" t="s">
        <v>123</v>
      </c>
      <c r="C78" s="57" t="s">
        <v>194</v>
      </c>
      <c r="D78" s="28" t="s">
        <v>179</v>
      </c>
      <c r="E78" s="28" t="s">
        <v>187</v>
      </c>
      <c r="F78" s="36" t="s">
        <v>190</v>
      </c>
      <c r="G78" s="43">
        <v>2</v>
      </c>
      <c r="H78" s="28" t="s">
        <v>75</v>
      </c>
      <c r="I78" s="58">
        <f t="shared" si="1"/>
        <v>18</v>
      </c>
      <c r="J78" s="29"/>
      <c r="K78" s="30"/>
      <c r="L78" s="31"/>
      <c r="M78" s="30"/>
      <c r="N78" s="30"/>
      <c r="O78" s="44" t="s">
        <v>236</v>
      </c>
      <c r="P78" s="27" t="s">
        <v>233</v>
      </c>
      <c r="Q78" s="95"/>
    </row>
    <row r="79" spans="2:17" ht="63.75" x14ac:dyDescent="0.3">
      <c r="B79" s="56" t="s">
        <v>124</v>
      </c>
      <c r="C79" s="57" t="s">
        <v>194</v>
      </c>
      <c r="D79" s="28" t="s">
        <v>180</v>
      </c>
      <c r="E79" s="28" t="s">
        <v>188</v>
      </c>
      <c r="F79" s="36" t="s">
        <v>190</v>
      </c>
      <c r="G79" s="43">
        <v>4</v>
      </c>
      <c r="H79" s="28" t="s">
        <v>75</v>
      </c>
      <c r="I79" s="58">
        <f t="shared" si="1"/>
        <v>36</v>
      </c>
      <c r="J79" s="29"/>
      <c r="K79" s="30"/>
      <c r="L79" s="31"/>
      <c r="M79" s="30"/>
      <c r="N79" s="30"/>
      <c r="O79" s="44" t="s">
        <v>236</v>
      </c>
      <c r="P79" s="27" t="s">
        <v>233</v>
      </c>
      <c r="Q79" s="95"/>
    </row>
    <row r="80" spans="2:17" ht="63.75" x14ac:dyDescent="0.3">
      <c r="B80" s="56" t="s">
        <v>125</v>
      </c>
      <c r="C80" s="57" t="s">
        <v>194</v>
      </c>
      <c r="D80" s="28" t="s">
        <v>181</v>
      </c>
      <c r="E80" s="28" t="s">
        <v>186</v>
      </c>
      <c r="F80" s="36" t="s">
        <v>190</v>
      </c>
      <c r="G80" s="43">
        <v>2</v>
      </c>
      <c r="H80" s="28" t="s">
        <v>75</v>
      </c>
      <c r="I80" s="58">
        <f t="shared" si="1"/>
        <v>18</v>
      </c>
      <c r="J80" s="29"/>
      <c r="K80" s="30"/>
      <c r="L80" s="31"/>
      <c r="M80" s="30"/>
      <c r="N80" s="30"/>
      <c r="O80" s="44" t="s">
        <v>236</v>
      </c>
      <c r="P80" s="27" t="s">
        <v>233</v>
      </c>
      <c r="Q80" s="95"/>
    </row>
    <row r="81" spans="2:17" ht="63.75" x14ac:dyDescent="0.3">
      <c r="B81" s="56" t="s">
        <v>126</v>
      </c>
      <c r="C81" s="57" t="s">
        <v>194</v>
      </c>
      <c r="D81" s="28" t="s">
        <v>182</v>
      </c>
      <c r="E81" s="28" t="s">
        <v>185</v>
      </c>
      <c r="F81" s="36" t="s">
        <v>190</v>
      </c>
      <c r="G81" s="43">
        <v>1</v>
      </c>
      <c r="H81" s="28" t="s">
        <v>75</v>
      </c>
      <c r="I81" s="58">
        <f t="shared" si="1"/>
        <v>9</v>
      </c>
      <c r="J81" s="29"/>
      <c r="K81" s="30"/>
      <c r="L81" s="31"/>
      <c r="M81" s="30"/>
      <c r="N81" s="30"/>
      <c r="O81" s="44" t="s">
        <v>236</v>
      </c>
      <c r="P81" s="27" t="s">
        <v>234</v>
      </c>
      <c r="Q81" s="95"/>
    </row>
    <row r="82" spans="2:17" ht="16.5" x14ac:dyDescent="0.3">
      <c r="B82" s="146" t="s">
        <v>5</v>
      </c>
      <c r="C82" s="146"/>
      <c r="D82" s="146"/>
      <c r="E82" s="146"/>
      <c r="F82" s="146"/>
      <c r="G82" s="146"/>
      <c r="H82" s="146"/>
      <c r="I82" s="146"/>
      <c r="J82" s="146"/>
      <c r="K82" s="8"/>
      <c r="L82" s="8"/>
      <c r="M82" s="8"/>
      <c r="N82" s="8"/>
    </row>
    <row r="83" spans="2:17" ht="15.75" x14ac:dyDescent="0.25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2:17" ht="15.75" x14ac:dyDescent="0.25">
      <c r="B84" s="26" t="s">
        <v>247</v>
      </c>
      <c r="D84" s="60"/>
      <c r="I84" s="61"/>
      <c r="J84" s="62"/>
      <c r="L84" s="16"/>
      <c r="M84" s="16"/>
    </row>
    <row r="85" spans="2:17" ht="15.75" x14ac:dyDescent="0.25">
      <c r="B85" t="s">
        <v>248</v>
      </c>
      <c r="D85" s="60"/>
      <c r="J85" s="60"/>
      <c r="L85" s="16"/>
      <c r="M85" s="16"/>
    </row>
    <row r="86" spans="2:17" ht="16.5" x14ac:dyDescent="0.3">
      <c r="B86" t="s">
        <v>249</v>
      </c>
      <c r="D86" s="60"/>
      <c r="J86" s="60"/>
      <c r="L86" s="9"/>
      <c r="M86" s="9"/>
    </row>
    <row r="87" spans="2:17" x14ac:dyDescent="0.25">
      <c r="B87" t="s">
        <v>343</v>
      </c>
    </row>
    <row r="89" spans="2:17" x14ac:dyDescent="0.25">
      <c r="B89" s="142" t="s">
        <v>337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</row>
    <row r="92" spans="2:17" x14ac:dyDescent="0.25">
      <c r="D92" s="11" t="s">
        <v>7</v>
      </c>
      <c r="E92" s="11"/>
    </row>
    <row r="93" spans="2:17" x14ac:dyDescent="0.25">
      <c r="D93" s="12" t="s">
        <v>12</v>
      </c>
      <c r="E93" s="12"/>
      <c r="G93" s="15" t="s">
        <v>11</v>
      </c>
    </row>
  </sheetData>
  <mergeCells count="4">
    <mergeCell ref="C10:N10"/>
    <mergeCell ref="C11:N11"/>
    <mergeCell ref="B82:J82"/>
    <mergeCell ref="B89:M89"/>
  </mergeCells>
  <phoneticPr fontId="15" type="noConversion"/>
  <pageMargins left="0.11811023622047245" right="0.19685039370078741" top="0.15748031496062992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O30"/>
  <sheetViews>
    <sheetView topLeftCell="A12" workbookViewId="0">
      <selection activeCell="C19" sqref="C19:H21"/>
    </sheetView>
  </sheetViews>
  <sheetFormatPr defaultRowHeight="15" x14ac:dyDescent="0.25"/>
  <cols>
    <col min="1" max="1" width="1.42578125" customWidth="1"/>
    <col min="2" max="2" width="3.42578125" customWidth="1"/>
    <col min="3" max="3" width="24.140625" customWidth="1"/>
    <col min="4" max="4" width="6.42578125" customWidth="1"/>
    <col min="5" max="5" width="4" customWidth="1"/>
    <col min="6" max="6" width="4.7109375" customWidth="1"/>
    <col min="7" max="7" width="12.42578125" customWidth="1"/>
    <col min="8" max="8" width="17.42578125" customWidth="1"/>
    <col min="9" max="9" width="8" customWidth="1"/>
    <col min="10" max="10" width="8.5703125" customWidth="1"/>
    <col min="11" max="11" width="5.85546875" customWidth="1"/>
    <col min="12" max="12" width="7.28515625" customWidth="1"/>
    <col min="13" max="13" width="10.28515625" customWidth="1"/>
    <col min="14" max="14" width="15.140625" customWidth="1"/>
    <col min="15" max="15" width="11" customWidth="1"/>
    <col min="16" max="16" width="0.5703125" customWidth="1"/>
  </cols>
  <sheetData>
    <row r="1" spans="2:15" x14ac:dyDescent="0.25">
      <c r="C1" s="21" t="s">
        <v>22</v>
      </c>
      <c r="D1" s="21"/>
      <c r="M1" t="s">
        <v>69</v>
      </c>
    </row>
    <row r="2" spans="2:15" x14ac:dyDescent="0.25">
      <c r="C2" t="s">
        <v>23</v>
      </c>
      <c r="M2" t="s">
        <v>30</v>
      </c>
    </row>
    <row r="3" spans="2:15" x14ac:dyDescent="0.25">
      <c r="C3" t="s">
        <v>23</v>
      </c>
    </row>
    <row r="4" spans="2:15" ht="16.5" x14ac:dyDescent="0.3">
      <c r="C4" s="22" t="s">
        <v>24</v>
      </c>
      <c r="D4" s="22"/>
      <c r="E4" s="9"/>
      <c r="F4" s="9"/>
      <c r="G4" s="9"/>
      <c r="H4" s="9"/>
      <c r="I4" s="9"/>
      <c r="J4" s="9"/>
      <c r="K4" s="9"/>
      <c r="L4" s="9"/>
    </row>
    <row r="5" spans="2:15" ht="16.5" x14ac:dyDescent="0.3">
      <c r="B5" s="14"/>
      <c r="C5" s="21"/>
      <c r="D5" s="21"/>
      <c r="E5" s="9"/>
      <c r="F5" s="9"/>
      <c r="G5" s="9"/>
      <c r="H5" s="9"/>
      <c r="I5" s="9"/>
      <c r="J5" s="9"/>
      <c r="K5" s="9"/>
      <c r="L5" s="9"/>
    </row>
    <row r="6" spans="2:15" ht="16.5" x14ac:dyDescent="0.3">
      <c r="B6" s="14" t="s">
        <v>10</v>
      </c>
      <c r="C6" s="23" t="s">
        <v>25</v>
      </c>
      <c r="D6" s="23"/>
      <c r="E6" s="9"/>
      <c r="F6" s="9"/>
      <c r="G6" s="9"/>
      <c r="H6" s="9"/>
      <c r="I6" s="9"/>
      <c r="J6" s="9" t="s">
        <v>29</v>
      </c>
      <c r="K6" s="9"/>
      <c r="L6" s="9"/>
    </row>
    <row r="7" spans="2:15" ht="16.5" x14ac:dyDescent="0.3">
      <c r="B7" s="14"/>
      <c r="C7" s="14" t="s">
        <v>26</v>
      </c>
      <c r="D7" s="14"/>
      <c r="E7" s="9"/>
      <c r="F7" s="9"/>
      <c r="G7" s="9"/>
      <c r="H7" s="9"/>
      <c r="I7" s="9"/>
      <c r="J7" s="9"/>
      <c r="K7" s="9"/>
      <c r="L7" s="9"/>
    </row>
    <row r="8" spans="2:15" ht="16.5" x14ac:dyDescent="0.3">
      <c r="B8" s="14"/>
      <c r="C8" s="14" t="s">
        <v>26</v>
      </c>
      <c r="D8" s="14"/>
      <c r="E8" s="9"/>
      <c r="F8" s="9"/>
      <c r="G8" s="9"/>
      <c r="H8" s="9"/>
      <c r="I8" s="9"/>
      <c r="J8" s="9"/>
      <c r="K8" s="9"/>
      <c r="L8" s="9"/>
    </row>
    <row r="9" spans="2:15" ht="16.5" x14ac:dyDescent="0.3">
      <c r="B9" s="14"/>
      <c r="C9" s="22" t="s">
        <v>27</v>
      </c>
      <c r="D9" s="22"/>
      <c r="E9" s="9"/>
      <c r="F9" s="9"/>
      <c r="G9" s="9"/>
      <c r="H9" s="9"/>
      <c r="I9" s="9"/>
      <c r="J9" s="9"/>
      <c r="K9" s="9"/>
      <c r="L9" s="9"/>
    </row>
    <row r="10" spans="2:15" ht="16.5" x14ac:dyDescent="0.3">
      <c r="B10" s="9"/>
      <c r="C10" s="141" t="s">
        <v>8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2:15" ht="16.5" x14ac:dyDescent="0.3">
      <c r="B11" s="9"/>
      <c r="C11" s="141" t="s">
        <v>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2:15" ht="16.5" x14ac:dyDescent="0.3">
      <c r="B12" s="9"/>
      <c r="C12" s="10" t="s">
        <v>19</v>
      </c>
      <c r="D12" s="10"/>
      <c r="E12" s="10"/>
      <c r="F12" s="9"/>
      <c r="G12" s="9"/>
      <c r="H12" s="9"/>
      <c r="I12" s="9"/>
      <c r="J12" s="9"/>
      <c r="K12" s="9"/>
      <c r="L12" s="9"/>
    </row>
    <row r="13" spans="2:15" ht="16.5" x14ac:dyDescent="0.3">
      <c r="B13" s="9"/>
      <c r="C13" s="10" t="s">
        <v>70</v>
      </c>
      <c r="D13" s="10"/>
      <c r="E13" s="10"/>
      <c r="F13" s="9"/>
      <c r="G13" s="9"/>
      <c r="H13" s="9"/>
      <c r="I13" s="9"/>
      <c r="J13" s="9"/>
      <c r="K13" s="9"/>
      <c r="L13" s="9"/>
    </row>
    <row r="14" spans="2:15" ht="51.75" x14ac:dyDescent="0.25">
      <c r="B14" s="97" t="s">
        <v>1</v>
      </c>
      <c r="C14" s="98" t="s">
        <v>2</v>
      </c>
      <c r="D14" s="99" t="s">
        <v>60</v>
      </c>
      <c r="E14" s="100" t="s">
        <v>21</v>
      </c>
      <c r="F14" s="100" t="s">
        <v>35</v>
      </c>
      <c r="G14" s="100" t="s">
        <v>66</v>
      </c>
      <c r="H14" s="100" t="s">
        <v>67</v>
      </c>
      <c r="I14" s="100" t="s">
        <v>3</v>
      </c>
      <c r="J14" s="100" t="s">
        <v>37</v>
      </c>
      <c r="K14" s="100" t="s">
        <v>6</v>
      </c>
      <c r="L14" s="100" t="s">
        <v>4</v>
      </c>
      <c r="M14" s="100" t="s">
        <v>38</v>
      </c>
      <c r="N14" s="100" t="s">
        <v>77</v>
      </c>
      <c r="O14" s="101" t="s">
        <v>336</v>
      </c>
    </row>
    <row r="15" spans="2:15" ht="63.75" x14ac:dyDescent="0.3">
      <c r="B15" s="102" t="s">
        <v>14</v>
      </c>
      <c r="C15" s="103" t="s">
        <v>72</v>
      </c>
      <c r="D15" s="104" t="s">
        <v>73</v>
      </c>
      <c r="E15" s="104" t="s">
        <v>71</v>
      </c>
      <c r="F15" s="105">
        <v>200</v>
      </c>
      <c r="G15" s="106" t="s">
        <v>75</v>
      </c>
      <c r="H15" s="107">
        <v>1800</v>
      </c>
      <c r="I15" s="108"/>
      <c r="J15" s="79"/>
      <c r="K15" s="80"/>
      <c r="L15" s="79"/>
      <c r="M15" s="79"/>
      <c r="N15" s="109" t="s">
        <v>76</v>
      </c>
      <c r="O15" s="110"/>
    </row>
    <row r="16" spans="2:15" ht="66" x14ac:dyDescent="0.3">
      <c r="B16" s="102" t="s">
        <v>40</v>
      </c>
      <c r="C16" s="103" t="s">
        <v>78</v>
      </c>
      <c r="D16" s="104" t="s">
        <v>74</v>
      </c>
      <c r="E16" s="104" t="s">
        <v>71</v>
      </c>
      <c r="F16" s="105">
        <v>200</v>
      </c>
      <c r="G16" s="106" t="s">
        <v>75</v>
      </c>
      <c r="H16" s="107">
        <v>1800</v>
      </c>
      <c r="I16" s="108"/>
      <c r="J16" s="79"/>
      <c r="K16" s="80"/>
      <c r="L16" s="79"/>
      <c r="M16" s="79"/>
      <c r="N16" s="109" t="s">
        <v>76</v>
      </c>
      <c r="O16" s="79"/>
    </row>
    <row r="17" spans="2:14" ht="16.5" x14ac:dyDescent="0.3">
      <c r="B17" s="147" t="s">
        <v>5</v>
      </c>
      <c r="C17" s="147"/>
      <c r="D17" s="147"/>
      <c r="E17" s="147"/>
      <c r="F17" s="147"/>
      <c r="G17" s="147"/>
      <c r="H17" s="147"/>
      <c r="I17" s="147"/>
      <c r="J17" s="42"/>
      <c r="K17" s="42"/>
      <c r="L17" s="42"/>
      <c r="M17" s="42"/>
    </row>
    <row r="18" spans="2:14" ht="15.75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4" ht="15.75" x14ac:dyDescent="0.25">
      <c r="B19" s="16"/>
      <c r="C19" s="26" t="s">
        <v>247</v>
      </c>
      <c r="D19" s="16"/>
      <c r="E19" s="16"/>
      <c r="F19" s="16"/>
      <c r="G19" s="16"/>
      <c r="H19" s="16"/>
      <c r="I19" s="16"/>
      <c r="J19" s="16"/>
      <c r="K19" s="16"/>
      <c r="L19" s="16"/>
    </row>
    <row r="20" spans="2:14" ht="15.75" x14ac:dyDescent="0.25">
      <c r="B20" s="16"/>
      <c r="C20" t="s">
        <v>346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2:14" ht="15.75" x14ac:dyDescent="0.25">
      <c r="B21" s="16"/>
      <c r="C21" t="s">
        <v>343</v>
      </c>
      <c r="D21" s="16"/>
      <c r="E21" s="16"/>
      <c r="F21" s="16"/>
      <c r="G21" s="16"/>
      <c r="H21" s="16"/>
      <c r="I21" s="16"/>
      <c r="J21" s="16"/>
      <c r="K21" s="16"/>
      <c r="L21" s="16"/>
    </row>
    <row r="22" spans="2:14" x14ac:dyDescent="0.25">
      <c r="B22" s="142" t="s">
        <v>337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2:14" x14ac:dyDescent="0.25">
      <c r="D23" s="11"/>
    </row>
    <row r="24" spans="2:14" x14ac:dyDescent="0.25">
      <c r="D24" s="12"/>
      <c r="G24" s="15" t="s">
        <v>11</v>
      </c>
    </row>
    <row r="25" spans="2:14" x14ac:dyDescent="0.25">
      <c r="E25" s="11" t="s">
        <v>7</v>
      </c>
    </row>
    <row r="26" spans="2:14" x14ac:dyDescent="0.25">
      <c r="E26" s="12" t="s">
        <v>12</v>
      </c>
    </row>
    <row r="28" spans="2:14" ht="15.75" x14ac:dyDescent="0.25">
      <c r="E28" s="60"/>
      <c r="K28" s="60"/>
      <c r="M28" s="16"/>
      <c r="N28" s="16"/>
    </row>
    <row r="29" spans="2:14" x14ac:dyDescent="0.25">
      <c r="E29" s="60"/>
    </row>
    <row r="30" spans="2:14" x14ac:dyDescent="0.25">
      <c r="E30" s="60"/>
    </row>
  </sheetData>
  <mergeCells count="4">
    <mergeCell ref="C10:M10"/>
    <mergeCell ref="C11:M11"/>
    <mergeCell ref="B17:I17"/>
    <mergeCell ref="B22:M22"/>
  </mergeCells>
  <phoneticPr fontId="15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27"/>
  <sheetViews>
    <sheetView workbookViewId="0">
      <selection activeCell="L25" sqref="L25"/>
    </sheetView>
  </sheetViews>
  <sheetFormatPr defaultRowHeight="15" x14ac:dyDescent="0.25"/>
  <cols>
    <col min="1" max="1" width="1.85546875" customWidth="1"/>
    <col min="2" max="2" width="3.5703125" customWidth="1"/>
    <col min="3" max="3" width="30.5703125" customWidth="1"/>
    <col min="4" max="4" width="15.7109375" customWidth="1"/>
    <col min="5" max="5" width="5.28515625" customWidth="1"/>
    <col min="6" max="6" width="4.140625" customWidth="1"/>
    <col min="7" max="7" width="4.7109375" customWidth="1"/>
    <col min="8" max="8" width="8.7109375" customWidth="1"/>
    <col min="9" max="9" width="11.7109375" customWidth="1"/>
    <col min="10" max="10" width="8.7109375" customWidth="1"/>
    <col min="11" max="11" width="10.5703125" customWidth="1"/>
    <col min="12" max="12" width="6" customWidth="1"/>
    <col min="13" max="13" width="7.85546875" style="19" customWidth="1"/>
    <col min="14" max="14" width="10.85546875" customWidth="1"/>
    <col min="15" max="15" width="10.5703125" customWidth="1"/>
    <col min="16" max="16" width="1.140625" customWidth="1"/>
  </cols>
  <sheetData>
    <row r="1" spans="2:15" x14ac:dyDescent="0.25">
      <c r="B1" s="14"/>
      <c r="C1" s="21" t="s">
        <v>22</v>
      </c>
      <c r="D1" s="21"/>
      <c r="E1" s="21"/>
      <c r="K1" t="s">
        <v>69</v>
      </c>
    </row>
    <row r="2" spans="2:15" x14ac:dyDescent="0.25">
      <c r="B2" s="14" t="s">
        <v>10</v>
      </c>
      <c r="C2" t="s">
        <v>23</v>
      </c>
      <c r="K2" t="s">
        <v>30</v>
      </c>
    </row>
    <row r="3" spans="2:15" x14ac:dyDescent="0.25">
      <c r="B3" s="14"/>
      <c r="C3" t="s">
        <v>23</v>
      </c>
      <c r="M3"/>
    </row>
    <row r="4" spans="2:15" ht="16.5" x14ac:dyDescent="0.3">
      <c r="B4" s="14"/>
      <c r="C4" s="22" t="s">
        <v>24</v>
      </c>
      <c r="D4" s="22"/>
      <c r="E4" s="22"/>
      <c r="F4" s="9"/>
      <c r="G4" s="9"/>
      <c r="H4" s="9"/>
      <c r="I4" s="9"/>
      <c r="J4" s="9"/>
      <c r="K4" s="9"/>
      <c r="L4" s="9"/>
      <c r="M4" s="9"/>
    </row>
    <row r="5" spans="2:15" ht="16.5" x14ac:dyDescent="0.3">
      <c r="B5" s="14"/>
      <c r="C5" s="21"/>
      <c r="D5" s="21"/>
      <c r="E5" s="21"/>
      <c r="F5" s="9"/>
      <c r="G5" s="9"/>
      <c r="H5" s="9"/>
      <c r="I5" s="9"/>
      <c r="J5" s="9"/>
      <c r="K5" s="9"/>
      <c r="L5" s="9"/>
      <c r="M5" s="9"/>
    </row>
    <row r="6" spans="2:15" ht="16.5" x14ac:dyDescent="0.3">
      <c r="B6" s="14"/>
      <c r="C6" s="23" t="s">
        <v>25</v>
      </c>
      <c r="D6" s="23"/>
      <c r="E6" s="23"/>
      <c r="F6" s="9"/>
      <c r="G6" s="9"/>
      <c r="H6" s="9"/>
      <c r="I6" s="9"/>
      <c r="J6" s="9"/>
      <c r="K6" s="9" t="s">
        <v>29</v>
      </c>
      <c r="L6" s="9"/>
      <c r="M6" s="9"/>
    </row>
    <row r="7" spans="2:15" ht="16.5" x14ac:dyDescent="0.3">
      <c r="B7" s="14"/>
      <c r="C7" s="14" t="s">
        <v>26</v>
      </c>
      <c r="D7" s="14"/>
      <c r="E7" s="14"/>
      <c r="F7" s="9"/>
      <c r="G7" s="9"/>
      <c r="H7" s="9"/>
      <c r="I7" s="9"/>
      <c r="J7" s="9"/>
      <c r="K7" s="9"/>
      <c r="L7" s="9"/>
      <c r="M7" s="9"/>
    </row>
    <row r="8" spans="2:15" ht="16.5" x14ac:dyDescent="0.3">
      <c r="B8" s="14"/>
      <c r="C8" s="14" t="s">
        <v>26</v>
      </c>
      <c r="D8" s="14"/>
      <c r="E8" s="14"/>
      <c r="F8" s="9"/>
      <c r="G8" s="9"/>
      <c r="H8" s="9"/>
      <c r="I8" s="9"/>
      <c r="J8" s="9"/>
      <c r="K8" s="9"/>
      <c r="L8" s="9"/>
      <c r="M8" s="9"/>
    </row>
    <row r="9" spans="2:15" ht="16.5" x14ac:dyDescent="0.3">
      <c r="B9" s="14"/>
      <c r="C9" s="22" t="s">
        <v>27</v>
      </c>
      <c r="D9" s="22"/>
      <c r="E9" s="22"/>
      <c r="F9" s="9"/>
      <c r="G9" s="9"/>
      <c r="H9" s="9"/>
      <c r="I9" s="9"/>
      <c r="J9" s="9"/>
      <c r="K9" s="9"/>
      <c r="L9" s="9"/>
      <c r="M9" s="9"/>
    </row>
    <row r="10" spans="2:15" ht="16.5" x14ac:dyDescent="0.3">
      <c r="B10" s="9"/>
      <c r="C10" s="141" t="s">
        <v>8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</row>
    <row r="11" spans="2:15" ht="16.5" x14ac:dyDescent="0.3">
      <c r="B11" s="9"/>
      <c r="C11" s="141" t="s">
        <v>9</v>
      </c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2:15" ht="16.5" x14ac:dyDescent="0.3">
      <c r="B12" s="9"/>
      <c r="C12" s="10" t="s">
        <v>20</v>
      </c>
      <c r="D12" s="10"/>
      <c r="E12" s="10"/>
      <c r="F12" s="10"/>
      <c r="G12" s="9"/>
      <c r="H12" s="9"/>
      <c r="I12" s="9"/>
      <c r="J12" s="9"/>
      <c r="K12" s="9"/>
      <c r="L12" s="9"/>
      <c r="M12" s="17"/>
    </row>
    <row r="13" spans="2:15" ht="16.5" x14ac:dyDescent="0.3">
      <c r="B13" s="9"/>
      <c r="C13" s="10" t="s">
        <v>59</v>
      </c>
      <c r="D13" s="10"/>
      <c r="E13" s="10"/>
      <c r="F13" s="10"/>
      <c r="G13" s="9"/>
      <c r="H13" s="9"/>
      <c r="I13" s="9"/>
      <c r="J13" s="9"/>
      <c r="K13" s="9"/>
      <c r="L13" s="9"/>
      <c r="M13" s="17"/>
    </row>
    <row r="14" spans="2:15" ht="67.5" x14ac:dyDescent="0.25">
      <c r="B14" s="32" t="s">
        <v>1</v>
      </c>
      <c r="C14" s="32" t="s">
        <v>2</v>
      </c>
      <c r="D14" s="32" t="s">
        <v>60</v>
      </c>
      <c r="E14" s="32" t="s">
        <v>63</v>
      </c>
      <c r="F14" s="34" t="s">
        <v>21</v>
      </c>
      <c r="G14" s="34" t="s">
        <v>334</v>
      </c>
      <c r="H14" s="34" t="s">
        <v>66</v>
      </c>
      <c r="I14" s="34" t="s">
        <v>342</v>
      </c>
      <c r="J14" s="34" t="s">
        <v>3</v>
      </c>
      <c r="K14" s="34" t="s">
        <v>37</v>
      </c>
      <c r="L14" s="34" t="s">
        <v>6</v>
      </c>
      <c r="M14" s="34" t="s">
        <v>4</v>
      </c>
      <c r="N14" s="34" t="s">
        <v>38</v>
      </c>
      <c r="O14" s="101" t="s">
        <v>336</v>
      </c>
    </row>
    <row r="15" spans="2:15" ht="49.5" x14ac:dyDescent="0.3">
      <c r="B15" s="35" t="s">
        <v>14</v>
      </c>
      <c r="C15" s="1" t="s">
        <v>61</v>
      </c>
      <c r="D15" s="28" t="s">
        <v>62</v>
      </c>
      <c r="E15" s="28" t="s">
        <v>64</v>
      </c>
      <c r="F15" s="36" t="s">
        <v>65</v>
      </c>
      <c r="G15" s="37">
        <v>27</v>
      </c>
      <c r="H15" s="38">
        <v>0.5</v>
      </c>
      <c r="I15" s="37">
        <v>54</v>
      </c>
      <c r="J15" s="39"/>
      <c r="K15" s="40"/>
      <c r="L15" s="41"/>
      <c r="M15" s="40"/>
      <c r="N15" s="40"/>
      <c r="O15" s="110"/>
    </row>
    <row r="16" spans="2:15" ht="16.5" x14ac:dyDescent="0.3">
      <c r="B16" s="146" t="s">
        <v>5</v>
      </c>
      <c r="C16" s="146"/>
      <c r="D16" s="146"/>
      <c r="E16" s="146"/>
      <c r="F16" s="146"/>
      <c r="G16" s="146"/>
      <c r="H16" s="146"/>
      <c r="I16" s="146"/>
      <c r="J16" s="146"/>
      <c r="K16" s="8"/>
      <c r="L16" s="8"/>
      <c r="M16" s="8"/>
      <c r="N16" s="8"/>
    </row>
    <row r="17" spans="2:13" ht="15.75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8"/>
    </row>
    <row r="18" spans="2:13" ht="15.75" x14ac:dyDescent="0.25">
      <c r="B18" s="16"/>
      <c r="C18" s="26" t="s">
        <v>247</v>
      </c>
      <c r="D18" s="16"/>
      <c r="E18" s="16"/>
      <c r="F18" s="16"/>
      <c r="G18" s="16"/>
      <c r="H18" s="16"/>
      <c r="I18" s="16"/>
      <c r="J18" s="16"/>
      <c r="K18" s="16"/>
      <c r="L18" s="16"/>
      <c r="M18" s="18"/>
    </row>
    <row r="19" spans="2:13" ht="15.75" x14ac:dyDescent="0.25">
      <c r="B19" s="16"/>
      <c r="C19" t="s">
        <v>346</v>
      </c>
      <c r="D19" s="16"/>
      <c r="E19" s="16"/>
      <c r="F19" s="16"/>
      <c r="G19" s="16"/>
      <c r="H19" s="16"/>
      <c r="I19" s="16"/>
      <c r="J19" s="16"/>
      <c r="K19" s="16"/>
      <c r="L19" s="16"/>
      <c r="M19" s="18"/>
    </row>
    <row r="20" spans="2:13" ht="15.75" x14ac:dyDescent="0.25">
      <c r="B20" s="16"/>
      <c r="C20" t="s">
        <v>343</v>
      </c>
      <c r="D20" s="16"/>
      <c r="E20" s="16"/>
      <c r="F20" s="16"/>
      <c r="G20" s="16"/>
      <c r="H20" s="16"/>
      <c r="I20" s="16"/>
      <c r="J20" s="16"/>
      <c r="K20" s="16"/>
      <c r="L20" s="16"/>
      <c r="M20" s="18"/>
    </row>
    <row r="21" spans="2:13" ht="15.75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8"/>
    </row>
    <row r="22" spans="2:13" ht="15" customHeight="1" x14ac:dyDescent="0.25">
      <c r="B22" s="142" t="s">
        <v>337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2:13" ht="15.75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8"/>
    </row>
    <row r="24" spans="2:13" ht="16.5" x14ac:dyDescent="0.3">
      <c r="B24" s="9"/>
      <c r="C24" s="2"/>
      <c r="D24" s="2"/>
      <c r="E24" s="2"/>
      <c r="F24" s="2"/>
      <c r="G24" s="3"/>
      <c r="H24" s="3"/>
      <c r="I24" s="3"/>
      <c r="J24" s="9"/>
      <c r="K24" s="9"/>
      <c r="L24" s="9"/>
      <c r="M24" s="17"/>
    </row>
    <row r="25" spans="2:13" x14ac:dyDescent="0.25">
      <c r="C25" s="11" t="s">
        <v>7</v>
      </c>
      <c r="D25" s="11"/>
      <c r="E25" s="11"/>
    </row>
    <row r="26" spans="2:13" x14ac:dyDescent="0.25">
      <c r="C26" s="12" t="s">
        <v>12</v>
      </c>
      <c r="D26" s="12"/>
      <c r="E26" s="12"/>
      <c r="H26" s="15" t="s">
        <v>11</v>
      </c>
    </row>
    <row r="27" spans="2:13" x14ac:dyDescent="0.25">
      <c r="C27" s="13"/>
      <c r="D27" s="13"/>
      <c r="E27" s="13"/>
    </row>
  </sheetData>
  <mergeCells count="4">
    <mergeCell ref="C10:N10"/>
    <mergeCell ref="C11:N11"/>
    <mergeCell ref="B16:J16"/>
    <mergeCell ref="B22:M22"/>
  </mergeCells>
  <phoneticPr fontId="15" type="noConversion"/>
  <pageMargins left="3.937007874015748E-2" right="3.937007874015748E-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Część nr 1</vt:lpstr>
      <vt:lpstr>Część nr 2</vt:lpstr>
      <vt:lpstr>Część nr 3</vt:lpstr>
      <vt:lpstr>Część nr 4</vt:lpstr>
      <vt:lpstr>Część nr 5</vt:lpstr>
      <vt:lpstr>Część nr 6</vt:lpstr>
      <vt:lpstr>Część nr 7</vt:lpstr>
      <vt:lpstr>Część nr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Turek</dc:creator>
  <cp:lastModifiedBy>Ewa Krzeminska</cp:lastModifiedBy>
  <cp:lastPrinted>2024-04-23T07:39:20Z</cp:lastPrinted>
  <dcterms:created xsi:type="dcterms:W3CDTF">2015-06-05T18:19:34Z</dcterms:created>
  <dcterms:modified xsi:type="dcterms:W3CDTF">2024-06-03T07:34:52Z</dcterms:modified>
</cp:coreProperties>
</file>