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5315" windowHeight="1285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<sst xmlns="http://schemas.openxmlformats.org/spreadsheetml/2006/main" count="85" uniqueCount="60">
  <si>
    <t>Szkoła Podstawowa w Lubianie</t>
  </si>
  <si>
    <t>Szkoła Podstawowa w Chrapowie</t>
  </si>
  <si>
    <t>Szkoła Podstawowa w Pelczycach</t>
  </si>
  <si>
    <t>Miejsko-Gminne Przedszkole w Pełczycach</t>
  </si>
  <si>
    <t xml:space="preserve">Miejsko - Gminny Ośrodek Kultury </t>
  </si>
  <si>
    <t>Zakład Gospodarki Komunalnej i Mieszkaniowej</t>
  </si>
  <si>
    <t>W-5.1</t>
  </si>
  <si>
    <t>W-4</t>
  </si>
  <si>
    <t>W-3.6</t>
  </si>
  <si>
    <t>W-3.9</t>
  </si>
  <si>
    <t>W-1.1</t>
  </si>
  <si>
    <t>Zużycie roczne</t>
  </si>
  <si>
    <t>Ustalenie szacunkowego zapotrzebowanai na paliwo gazowe do obiektów Zamawiajacego</t>
  </si>
  <si>
    <t>Płatnik</t>
  </si>
  <si>
    <t>Adres_płatnika</t>
  </si>
  <si>
    <t>Nr_PPG</t>
  </si>
  <si>
    <t>Nr licznika</t>
  </si>
  <si>
    <t>Adres_PPG</t>
  </si>
  <si>
    <t>Lubiana 6, 73-260 Pełczyce</t>
  </si>
  <si>
    <t>Lubiana 6, 73-260Pełczyce</t>
  </si>
  <si>
    <t>Chrapowo 25, 73-260 Pełczyce</t>
  </si>
  <si>
    <t>ul. Kościelna 3, 73-260 Pelczyce</t>
  </si>
  <si>
    <t>ul. Koscielna 3, 73-260 Pelczyce</t>
  </si>
  <si>
    <t>Szkoła Podstawowa w Będargowie</t>
  </si>
  <si>
    <t>Będargowo 14, 73-260 Pełczyce</t>
  </si>
  <si>
    <t>XI700024346</t>
  </si>
  <si>
    <t>ul. B. Chrobrego 17, 73-260 Pełczyce</t>
  </si>
  <si>
    <t>ul. Chrobrego 17, 73-260 Pełczyce</t>
  </si>
  <si>
    <t>Gmina Pełczyce</t>
  </si>
  <si>
    <t>ul. Rynek Bursztynowy 2, 73-260 Pełczyce</t>
  </si>
  <si>
    <t>XI0700132091</t>
  </si>
  <si>
    <t>ul. Ogrodowa 11b</t>
  </si>
  <si>
    <t>XM1300284589</t>
  </si>
  <si>
    <t>Chrapowo 9a 73-260 Pełczyce (świetlica)</t>
  </si>
  <si>
    <t>XM2003251427</t>
  </si>
  <si>
    <t>Trzęsacz 9, 73-260 Pełczyce (świetlica)</t>
  </si>
  <si>
    <t>ul. Starogrodzka 12, 73-260 Pełczyce</t>
  </si>
  <si>
    <t>ul. Ogrodowa 56, 73-260 Pełczyce</t>
  </si>
  <si>
    <t>XM2002570132</t>
  </si>
  <si>
    <t>XM2002569728</t>
  </si>
  <si>
    <t>Będargowo 51a/dz. nr 231/1</t>
  </si>
  <si>
    <t>Przekolno,  73-260 Pełczyce (świetlica)</t>
  </si>
  <si>
    <t>8018590365500019122156</t>
  </si>
  <si>
    <t>8018590365500019120923</t>
  </si>
  <si>
    <t>8018590365500019121197</t>
  </si>
  <si>
    <t>1402673054</t>
  </si>
  <si>
    <t>8018590365500044351286</t>
  </si>
  <si>
    <t>8018590365500019109386</t>
  </si>
  <si>
    <t>8018590365500044347708</t>
  </si>
  <si>
    <t>8018590365500043524049</t>
  </si>
  <si>
    <t>8018590365500043102810</t>
  </si>
  <si>
    <t>8018590365500043469005</t>
  </si>
  <si>
    <t>8018590365500019121814</t>
  </si>
  <si>
    <t>8018590365500043196086</t>
  </si>
  <si>
    <t>8018590365500043030120</t>
  </si>
  <si>
    <t>XM15000952068</t>
  </si>
  <si>
    <t>Grupa taryfowa</t>
  </si>
  <si>
    <r>
      <t>W-5.1</t>
    </r>
    <r>
      <rPr>
        <sz val="12"/>
        <rFont val="Arial"/>
        <family val="2"/>
      </rPr>
      <t>⃰</t>
    </r>
  </si>
  <si>
    <r>
      <t>W-4</t>
    </r>
    <r>
      <rPr>
        <sz val="10"/>
        <rFont val="Arial"/>
        <family val="2"/>
      </rPr>
      <t>⃰</t>
    </r>
  </si>
  <si>
    <t>⃰⃰ punkty poboru objęte ochroną taryfową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</si>
</sst>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38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sz val="12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29" borderId="4" applyNumberFormat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0" fontId="32" fillId="27" borderId="1" applyNumberFormat="0" applyAlignment="0" applyProtection="0"/>
    <xf numFmtId="9" fontId="0" fillId="0" borderId="0" applyFont="0" applyFill="0" applyBorder="0" applyAlignment="0" applyProtection="0"/>
    <xf numFmtId="0" fontId="33" fillId="0" borderId="8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46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10" xfId="0" applyBorder="1" applyAlignment="1">
      <alignment wrapText="1"/>
    </xf>
    <xf numFmtId="0" fontId="0" fillId="33" borderId="0" xfId="0" applyFill="1" applyAlignment="1">
      <alignment/>
    </xf>
    <xf numFmtId="4" fontId="0" fillId="0" borderId="0" xfId="0" applyNumberFormat="1" applyAlignment="1">
      <alignment/>
    </xf>
    <xf numFmtId="4" fontId="0" fillId="0" borderId="0" xfId="0" applyNumberFormat="1" applyAlignment="1">
      <alignment wrapText="1"/>
    </xf>
    <xf numFmtId="0" fontId="0" fillId="34" borderId="10" xfId="0" applyFill="1" applyBorder="1" applyAlignment="1">
      <alignment wrapText="1"/>
    </xf>
    <xf numFmtId="0" fontId="0" fillId="35" borderId="10" xfId="0" applyFill="1" applyBorder="1" applyAlignment="1">
      <alignment wrapText="1"/>
    </xf>
    <xf numFmtId="0" fontId="0" fillId="36" borderId="0" xfId="0" applyFill="1" applyAlignment="1">
      <alignment/>
    </xf>
    <xf numFmtId="0" fontId="0" fillId="37" borderId="0" xfId="0" applyFill="1" applyAlignment="1">
      <alignment/>
    </xf>
    <xf numFmtId="0" fontId="0" fillId="0" borderId="0" xfId="0" applyFill="1" applyAlignment="1">
      <alignment/>
    </xf>
    <xf numFmtId="0" fontId="0" fillId="36" borderId="11" xfId="0" applyFill="1" applyBorder="1" applyAlignment="1">
      <alignment wrapText="1"/>
    </xf>
    <xf numFmtId="49" fontId="0" fillId="0" borderId="0" xfId="0" applyNumberFormat="1" applyAlignment="1">
      <alignment/>
    </xf>
    <xf numFmtId="49" fontId="0" fillId="0" borderId="10" xfId="0" applyNumberFormat="1" applyBorder="1" applyAlignment="1">
      <alignment wrapText="1"/>
    </xf>
    <xf numFmtId="0" fontId="2" fillId="0" borderId="10" xfId="0" applyFont="1" applyBorder="1" applyAlignment="1">
      <alignment wrapText="1"/>
    </xf>
    <xf numFmtId="49" fontId="2" fillId="0" borderId="10" xfId="0" applyNumberFormat="1" applyFont="1" applyBorder="1" applyAlignment="1">
      <alignment wrapText="1"/>
    </xf>
    <xf numFmtId="17" fontId="2" fillId="0" borderId="10" xfId="0" applyNumberFormat="1" applyFont="1" applyBorder="1" applyAlignment="1">
      <alignment wrapText="1"/>
    </xf>
    <xf numFmtId="1" fontId="0" fillId="0" borderId="10" xfId="0" applyNumberFormat="1" applyBorder="1" applyAlignment="1">
      <alignment wrapText="1"/>
    </xf>
    <xf numFmtId="3" fontId="0" fillId="0" borderId="0" xfId="0" applyNumberFormat="1" applyAlignment="1">
      <alignment wrapText="1"/>
    </xf>
    <xf numFmtId="3" fontId="0" fillId="0" borderId="0" xfId="0" applyNumberFormat="1" applyAlignment="1">
      <alignment/>
    </xf>
    <xf numFmtId="0" fontId="0" fillId="38" borderId="11" xfId="0" applyFill="1" applyBorder="1" applyAlignment="1">
      <alignment wrapText="1"/>
    </xf>
    <xf numFmtId="0" fontId="0" fillId="33" borderId="11" xfId="0" applyFill="1" applyBorder="1" applyAlignment="1">
      <alignment wrapText="1"/>
    </xf>
    <xf numFmtId="0" fontId="0" fillId="0" borderId="12" xfId="0" applyBorder="1" applyAlignment="1">
      <alignment wrapText="1"/>
    </xf>
    <xf numFmtId="49" fontId="0" fillId="0" borderId="12" xfId="0" applyNumberFormat="1" applyBorder="1" applyAlignment="1">
      <alignment wrapText="1"/>
    </xf>
    <xf numFmtId="0" fontId="0" fillId="0" borderId="13" xfId="0" applyFill="1" applyBorder="1" applyAlignment="1">
      <alignment wrapText="1"/>
    </xf>
    <xf numFmtId="0" fontId="0" fillId="0" borderId="14" xfId="0" applyFill="1" applyBorder="1" applyAlignment="1">
      <alignment wrapText="1"/>
    </xf>
    <xf numFmtId="49" fontId="0" fillId="0" borderId="14" xfId="0" applyNumberFormat="1" applyFill="1" applyBorder="1" applyAlignment="1">
      <alignment wrapText="1"/>
    </xf>
    <xf numFmtId="0" fontId="0" fillId="0" borderId="15" xfId="0" applyFill="1" applyBorder="1" applyAlignment="1">
      <alignment wrapText="1"/>
    </xf>
    <xf numFmtId="0" fontId="0" fillId="0" borderId="11" xfId="0" applyFill="1" applyBorder="1" applyAlignment="1">
      <alignment wrapText="1"/>
    </xf>
    <xf numFmtId="0" fontId="0" fillId="0" borderId="10" xfId="0" applyFill="1" applyBorder="1" applyAlignment="1">
      <alignment wrapText="1"/>
    </xf>
    <xf numFmtId="49" fontId="0" fillId="0" borderId="10" xfId="0" applyNumberFormat="1" applyFill="1" applyBorder="1" applyAlignment="1">
      <alignment wrapText="1"/>
    </xf>
    <xf numFmtId="0" fontId="0" fillId="0" borderId="16" xfId="0" applyFill="1" applyBorder="1" applyAlignment="1">
      <alignment wrapText="1"/>
    </xf>
    <xf numFmtId="0" fontId="0" fillId="0" borderId="17" xfId="0" applyFill="1" applyBorder="1" applyAlignment="1">
      <alignment wrapText="1"/>
    </xf>
    <xf numFmtId="0" fontId="0" fillId="0" borderId="12" xfId="0" applyFill="1" applyBorder="1" applyAlignment="1">
      <alignment wrapText="1"/>
    </xf>
    <xf numFmtId="49" fontId="0" fillId="0" borderId="12" xfId="0" applyNumberFormat="1" applyFill="1" applyBorder="1" applyAlignment="1">
      <alignment wrapText="1"/>
    </xf>
    <xf numFmtId="0" fontId="0" fillId="0" borderId="18" xfId="0" applyFill="1" applyBorder="1" applyAlignment="1">
      <alignment wrapText="1"/>
    </xf>
    <xf numFmtId="1" fontId="0" fillId="0" borderId="10" xfId="0" applyNumberFormat="1" applyFill="1" applyBorder="1" applyAlignment="1">
      <alignment wrapText="1"/>
    </xf>
    <xf numFmtId="1" fontId="0" fillId="0" borderId="10" xfId="0" applyNumberFormat="1" applyFill="1" applyBorder="1" applyAlignment="1">
      <alignment/>
    </xf>
    <xf numFmtId="1" fontId="0" fillId="0" borderId="0" xfId="0" applyNumberFormat="1" applyAlignment="1">
      <alignment wrapText="1"/>
    </xf>
    <xf numFmtId="1" fontId="0" fillId="0" borderId="0" xfId="0" applyNumberFormat="1" applyAlignment="1">
      <alignment/>
    </xf>
    <xf numFmtId="0" fontId="3" fillId="0" borderId="0" xfId="0" applyFont="1" applyFill="1" applyBorder="1" applyAlignment="1">
      <alignment wrapText="1"/>
    </xf>
    <xf numFmtId="0" fontId="3" fillId="0" borderId="0" xfId="0" applyFont="1" applyAlignment="1">
      <alignment/>
    </xf>
    <xf numFmtId="1" fontId="0" fillId="0" borderId="10" xfId="0" applyNumberFormat="1" applyFill="1" applyBorder="1" applyAlignment="1">
      <alignment/>
    </xf>
    <xf numFmtId="1" fontId="0" fillId="0" borderId="10" xfId="0" applyNumberFormat="1" applyFill="1" applyBorder="1" applyAlignment="1">
      <alignment wrapText="1"/>
    </xf>
    <xf numFmtId="1" fontId="0" fillId="0" borderId="10" xfId="0" applyNumberFormat="1" applyBorder="1" applyAlignment="1">
      <alignment wrapText="1"/>
    </xf>
    <xf numFmtId="1" fontId="0" fillId="0" borderId="10" xfId="0" applyNumberFormat="1" applyBorder="1" applyAlignment="1">
      <alignment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H41"/>
  <sheetViews>
    <sheetView tabSelected="1" view="pageBreakPreview" zoomScale="75" zoomScaleSheetLayoutView="75" zoomScalePageLayoutView="0" workbookViewId="0" topLeftCell="A1">
      <selection activeCell="K25" sqref="K25"/>
    </sheetView>
  </sheetViews>
  <sheetFormatPr defaultColWidth="9.140625" defaultRowHeight="12.75"/>
  <cols>
    <col min="1" max="1" width="14.8515625" style="0" customWidth="1"/>
    <col min="2" max="2" width="15.57421875" style="0" customWidth="1"/>
    <col min="3" max="3" width="24.57421875" style="12" customWidth="1"/>
    <col min="4" max="4" width="14.57421875" style="0" customWidth="1"/>
    <col min="5" max="5" width="15.8515625" style="0" customWidth="1"/>
    <col min="6" max="6" width="11.57421875" style="0" customWidth="1"/>
    <col min="7" max="7" width="11.00390625" style="0" customWidth="1"/>
    <col min="8" max="8" width="9.28125" style="0" customWidth="1"/>
    <col min="9" max="9" width="9.421875" style="0" customWidth="1"/>
    <col min="10" max="10" width="8.7109375" style="0" customWidth="1"/>
    <col min="11" max="11" width="7.7109375" style="0" customWidth="1"/>
    <col min="12" max="12" width="7.421875" style="0" customWidth="1"/>
    <col min="13" max="13" width="9.8515625" style="0" bestFit="1" customWidth="1"/>
    <col min="14" max="14" width="9.28125" style="0" bestFit="1" customWidth="1"/>
    <col min="15" max="15" width="8.28125" style="0" customWidth="1"/>
    <col min="16" max="16" width="8.140625" style="0" customWidth="1"/>
    <col min="17" max="17" width="7.28125" style="0" customWidth="1"/>
    <col min="18" max="18" width="8.00390625" style="0" customWidth="1"/>
    <col min="19" max="19" width="8.421875" style="0" customWidth="1"/>
  </cols>
  <sheetData>
    <row r="1" ht="12.75">
      <c r="A1" t="s">
        <v>12</v>
      </c>
    </row>
    <row r="2" spans="9:14" ht="12.75">
      <c r="I2" s="1"/>
      <c r="J2" s="1"/>
      <c r="K2" s="1"/>
      <c r="L2" s="1"/>
      <c r="M2" s="1"/>
      <c r="N2" s="1"/>
    </row>
    <row r="3" spans="1:19" ht="25.5">
      <c r="A3" s="14" t="s">
        <v>13</v>
      </c>
      <c r="B3" s="14" t="s">
        <v>14</v>
      </c>
      <c r="C3" s="15" t="s">
        <v>15</v>
      </c>
      <c r="D3" s="14" t="s">
        <v>16</v>
      </c>
      <c r="E3" s="14" t="s">
        <v>17</v>
      </c>
      <c r="F3" s="14" t="s">
        <v>56</v>
      </c>
      <c r="G3" s="14" t="s">
        <v>11</v>
      </c>
      <c r="H3" s="16">
        <v>44652</v>
      </c>
      <c r="I3" s="16">
        <v>44682</v>
      </c>
      <c r="J3" s="16">
        <v>44713</v>
      </c>
      <c r="K3" s="16">
        <v>44743</v>
      </c>
      <c r="L3" s="16">
        <v>44774</v>
      </c>
      <c r="M3" s="16">
        <v>44805</v>
      </c>
      <c r="N3" s="16">
        <v>44835</v>
      </c>
      <c r="O3" s="16">
        <v>44866</v>
      </c>
      <c r="P3" s="16">
        <v>44896</v>
      </c>
      <c r="Q3" s="16">
        <v>44927</v>
      </c>
      <c r="R3" s="16">
        <v>44958</v>
      </c>
      <c r="S3" s="16">
        <v>44986</v>
      </c>
    </row>
    <row r="4" spans="1:19" ht="38.25">
      <c r="A4" s="2" t="s">
        <v>0</v>
      </c>
      <c r="B4" s="2" t="s">
        <v>18</v>
      </c>
      <c r="C4" s="13" t="s">
        <v>42</v>
      </c>
      <c r="D4" s="2">
        <v>5448136</v>
      </c>
      <c r="E4" s="2" t="s">
        <v>19</v>
      </c>
      <c r="F4" s="6" t="s">
        <v>57</v>
      </c>
      <c r="G4" s="17">
        <f>SUM(H4:S4)</f>
        <v>433835.74</v>
      </c>
      <c r="H4" s="17">
        <v>42390.61</v>
      </c>
      <c r="I4" s="17">
        <v>11116.9</v>
      </c>
      <c r="J4" s="17">
        <v>276</v>
      </c>
      <c r="K4" s="17">
        <v>0</v>
      </c>
      <c r="L4" s="17">
        <v>2</v>
      </c>
      <c r="M4" s="17">
        <v>7373.28</v>
      </c>
      <c r="N4" s="17">
        <v>30626.01</v>
      </c>
      <c r="O4" s="17">
        <v>54501.8</v>
      </c>
      <c r="P4" s="17">
        <v>75041.34</v>
      </c>
      <c r="Q4" s="17">
        <v>79764.45</v>
      </c>
      <c r="R4" s="17">
        <v>75648.38</v>
      </c>
      <c r="S4" s="17">
        <v>57094.97</v>
      </c>
    </row>
    <row r="5" spans="1:19" ht="38.25">
      <c r="A5" s="2" t="s">
        <v>1</v>
      </c>
      <c r="B5" s="2" t="s">
        <v>20</v>
      </c>
      <c r="C5" s="13" t="s">
        <v>43</v>
      </c>
      <c r="D5" s="2">
        <v>19052664</v>
      </c>
      <c r="E5" s="2" t="s">
        <v>20</v>
      </c>
      <c r="F5" s="6" t="s">
        <v>57</v>
      </c>
      <c r="G5" s="17">
        <f aca="true" t="shared" si="0" ref="G5:G16">SUM(H5:S5)</f>
        <v>150861.94</v>
      </c>
      <c r="H5" s="17">
        <v>15068.63</v>
      </c>
      <c r="I5" s="17">
        <v>4098.74</v>
      </c>
      <c r="J5" s="17">
        <v>1403</v>
      </c>
      <c r="K5" s="17">
        <v>0</v>
      </c>
      <c r="L5" s="17">
        <v>0</v>
      </c>
      <c r="M5" s="17">
        <v>1880.59</v>
      </c>
      <c r="N5" s="17">
        <v>12408.91</v>
      </c>
      <c r="O5" s="17">
        <v>20614.61</v>
      </c>
      <c r="P5" s="17">
        <v>18637.42</v>
      </c>
      <c r="Q5" s="17">
        <v>29126.18</v>
      </c>
      <c r="R5" s="17">
        <v>25374.72</v>
      </c>
      <c r="S5" s="17">
        <v>22249.14</v>
      </c>
    </row>
    <row r="6" spans="1:19" ht="38.25">
      <c r="A6" s="2" t="s">
        <v>2</v>
      </c>
      <c r="B6" s="2" t="s">
        <v>21</v>
      </c>
      <c r="C6" s="13" t="s">
        <v>44</v>
      </c>
      <c r="D6" s="2">
        <v>15200569</v>
      </c>
      <c r="E6" s="2" t="s">
        <v>22</v>
      </c>
      <c r="F6" s="6" t="s">
        <v>57</v>
      </c>
      <c r="G6" s="17">
        <f t="shared" si="0"/>
        <v>738822.97</v>
      </c>
      <c r="H6" s="17">
        <v>85588.88</v>
      </c>
      <c r="I6" s="17">
        <v>34770.61</v>
      </c>
      <c r="J6" s="17">
        <v>1736.5</v>
      </c>
      <c r="K6" s="17">
        <v>1293.51</v>
      </c>
      <c r="L6" s="17">
        <v>1419.43</v>
      </c>
      <c r="M6" s="17">
        <v>19849.38</v>
      </c>
      <c r="N6" s="17">
        <v>59553.72</v>
      </c>
      <c r="O6" s="17">
        <v>83035.54</v>
      </c>
      <c r="P6" s="17">
        <v>116340.95</v>
      </c>
      <c r="Q6" s="17">
        <v>124485.75</v>
      </c>
      <c r="R6" s="17">
        <v>114616.7</v>
      </c>
      <c r="S6" s="17">
        <v>96132</v>
      </c>
    </row>
    <row r="7" spans="1:19" ht="38.25">
      <c r="A7" s="2" t="s">
        <v>23</v>
      </c>
      <c r="B7" s="2" t="s">
        <v>24</v>
      </c>
      <c r="C7" s="13" t="s">
        <v>45</v>
      </c>
      <c r="D7" s="2">
        <v>24346</v>
      </c>
      <c r="E7" s="2" t="s">
        <v>24</v>
      </c>
      <c r="F7" s="7" t="s">
        <v>58</v>
      </c>
      <c r="G7" s="17">
        <f t="shared" si="0"/>
        <v>112868.78</v>
      </c>
      <c r="H7" s="17">
        <v>3009.8</v>
      </c>
      <c r="I7" s="44">
        <v>40048.46</v>
      </c>
      <c r="J7" s="45"/>
      <c r="K7" s="45"/>
      <c r="L7" s="45"/>
      <c r="M7" s="45"/>
      <c r="N7" s="45"/>
      <c r="O7" s="45"/>
      <c r="P7" s="45"/>
      <c r="Q7" s="45"/>
      <c r="R7" s="17">
        <v>36121.05</v>
      </c>
      <c r="S7" s="17">
        <v>33689.47</v>
      </c>
    </row>
    <row r="8" spans="1:19" ht="38.25">
      <c r="A8" s="2" t="s">
        <v>23</v>
      </c>
      <c r="B8" s="2"/>
      <c r="C8" s="13" t="s">
        <v>46</v>
      </c>
      <c r="D8" s="2" t="s">
        <v>25</v>
      </c>
      <c r="E8" s="2" t="s">
        <v>24</v>
      </c>
      <c r="F8" s="7" t="s">
        <v>58</v>
      </c>
      <c r="G8" s="17">
        <f t="shared" si="0"/>
        <v>90730.98000000001</v>
      </c>
      <c r="H8" s="17">
        <v>9115.02</v>
      </c>
      <c r="I8" s="44">
        <v>721.29</v>
      </c>
      <c r="J8" s="45"/>
      <c r="K8" s="17">
        <v>0</v>
      </c>
      <c r="L8" s="17">
        <v>0</v>
      </c>
      <c r="M8" s="17">
        <v>3178.02</v>
      </c>
      <c r="N8" s="17">
        <v>15009.58</v>
      </c>
      <c r="O8" s="17">
        <v>25700.94</v>
      </c>
      <c r="P8" s="44">
        <v>37006.13</v>
      </c>
      <c r="Q8" s="44"/>
      <c r="R8" s="44"/>
      <c r="S8" s="44"/>
    </row>
    <row r="9" spans="1:60" ht="38.25">
      <c r="A9" s="22" t="s">
        <v>3</v>
      </c>
      <c r="B9" s="22" t="s">
        <v>26</v>
      </c>
      <c r="C9" s="23" t="s">
        <v>47</v>
      </c>
      <c r="D9" s="22">
        <v>266184</v>
      </c>
      <c r="E9" s="22" t="s">
        <v>27</v>
      </c>
      <c r="F9" s="6" t="s">
        <v>57</v>
      </c>
      <c r="G9" s="17">
        <f t="shared" si="0"/>
        <v>205260.25000000003</v>
      </c>
      <c r="H9" s="17">
        <v>18622.33</v>
      </c>
      <c r="I9" s="17">
        <v>11529.14</v>
      </c>
      <c r="J9" s="17">
        <v>5002.5</v>
      </c>
      <c r="K9" s="17">
        <v>3525.68</v>
      </c>
      <c r="L9" s="17">
        <v>4567.35</v>
      </c>
      <c r="M9" s="17">
        <v>8829.59</v>
      </c>
      <c r="N9" s="17">
        <v>16881.1</v>
      </c>
      <c r="O9" s="17">
        <v>24052.28</v>
      </c>
      <c r="P9" s="17">
        <v>30700.29</v>
      </c>
      <c r="Q9" s="17">
        <v>29871.54</v>
      </c>
      <c r="R9" s="17">
        <v>27073.92</v>
      </c>
      <c r="S9" s="17">
        <v>24604.53</v>
      </c>
      <c r="T9" s="10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  <c r="AF9" s="10"/>
      <c r="AG9" s="10"/>
      <c r="AH9" s="10"/>
      <c r="AI9" s="10"/>
      <c r="AJ9" s="10"/>
      <c r="AK9" s="10"/>
      <c r="AL9" s="10"/>
      <c r="AM9" s="10"/>
      <c r="AN9" s="10"/>
      <c r="AO9" s="10"/>
      <c r="AP9" s="10"/>
      <c r="AQ9" s="10"/>
      <c r="AR9" s="10"/>
      <c r="AS9" s="10"/>
      <c r="AT9" s="10"/>
      <c r="AU9" s="10"/>
      <c r="AV9" s="10"/>
      <c r="AW9" s="10"/>
      <c r="AX9" s="10"/>
      <c r="AY9" s="10"/>
      <c r="AZ9" s="10"/>
      <c r="BA9" s="10"/>
      <c r="BB9" s="10"/>
      <c r="BC9" s="10"/>
      <c r="BD9" s="10"/>
      <c r="BE9" s="10"/>
      <c r="BF9" s="10"/>
      <c r="BG9" s="10"/>
      <c r="BH9" s="10"/>
    </row>
    <row r="10" spans="1:60" s="8" customFormat="1" ht="38.25">
      <c r="A10" s="24" t="s">
        <v>28</v>
      </c>
      <c r="B10" s="25" t="s">
        <v>29</v>
      </c>
      <c r="C10" s="26" t="s">
        <v>48</v>
      </c>
      <c r="D10" s="25" t="s">
        <v>30</v>
      </c>
      <c r="E10" s="27" t="s">
        <v>31</v>
      </c>
      <c r="F10" s="11" t="s">
        <v>8</v>
      </c>
      <c r="G10" s="17">
        <f t="shared" si="0"/>
        <v>31630.260000000002</v>
      </c>
      <c r="H10" s="36">
        <v>9893</v>
      </c>
      <c r="I10" s="42">
        <v>3540.15</v>
      </c>
      <c r="J10" s="42"/>
      <c r="K10" s="42">
        <v>665.49</v>
      </c>
      <c r="L10" s="42"/>
      <c r="M10" s="42">
        <v>1938.43</v>
      </c>
      <c r="N10" s="42"/>
      <c r="O10" s="42">
        <v>7958.45</v>
      </c>
      <c r="P10" s="42"/>
      <c r="Q10" s="36">
        <v>6574.36</v>
      </c>
      <c r="R10" s="43">
        <v>1060.38</v>
      </c>
      <c r="S10" s="43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G10" s="10"/>
      <c r="AH10" s="10"/>
      <c r="AI10" s="10"/>
      <c r="AJ10" s="10"/>
      <c r="AK10" s="10"/>
      <c r="AL10" s="10"/>
      <c r="AM10" s="10"/>
      <c r="AN10" s="10"/>
      <c r="AO10" s="10"/>
      <c r="AP10" s="10"/>
      <c r="AQ10" s="10"/>
      <c r="AR10" s="10"/>
      <c r="AS10" s="10"/>
      <c r="AT10" s="10"/>
      <c r="AU10" s="10"/>
      <c r="AV10" s="10"/>
      <c r="AW10" s="10"/>
      <c r="AX10" s="10"/>
      <c r="AY10" s="10"/>
      <c r="AZ10" s="10"/>
      <c r="BA10" s="10"/>
      <c r="BB10" s="10"/>
      <c r="BC10" s="10"/>
      <c r="BD10" s="10"/>
      <c r="BE10" s="10"/>
      <c r="BF10" s="10"/>
      <c r="BG10" s="10"/>
      <c r="BH10" s="10"/>
    </row>
    <row r="11" spans="1:60" s="8" customFormat="1" ht="38.25">
      <c r="A11" s="28" t="s">
        <v>28</v>
      </c>
      <c r="B11" s="29" t="s">
        <v>29</v>
      </c>
      <c r="C11" s="30" t="s">
        <v>51</v>
      </c>
      <c r="D11" s="29" t="s">
        <v>55</v>
      </c>
      <c r="E11" s="31" t="s">
        <v>41</v>
      </c>
      <c r="F11" s="11" t="s">
        <v>8</v>
      </c>
      <c r="G11" s="17">
        <f t="shared" si="0"/>
        <v>46022.82</v>
      </c>
      <c r="H11" s="36">
        <v>13061.05</v>
      </c>
      <c r="I11" s="37"/>
      <c r="J11" s="37">
        <v>5068.86</v>
      </c>
      <c r="K11" s="42">
        <v>252.43</v>
      </c>
      <c r="L11" s="42"/>
      <c r="M11" s="42">
        <v>1846.67</v>
      </c>
      <c r="N11" s="42"/>
      <c r="O11" s="42">
        <v>14009.6</v>
      </c>
      <c r="P11" s="42"/>
      <c r="Q11" s="43">
        <v>11784.21</v>
      </c>
      <c r="R11" s="43"/>
      <c r="S11" s="43"/>
      <c r="T11" s="10"/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10"/>
      <c r="AF11" s="10"/>
      <c r="AG11" s="10"/>
      <c r="AH11" s="10"/>
      <c r="AI11" s="10"/>
      <c r="AJ11" s="10"/>
      <c r="AK11" s="10"/>
      <c r="AL11" s="10"/>
      <c r="AM11" s="10"/>
      <c r="AN11" s="10"/>
      <c r="AO11" s="10"/>
      <c r="AP11" s="10"/>
      <c r="AQ11" s="10"/>
      <c r="AR11" s="10"/>
      <c r="AS11" s="10"/>
      <c r="AT11" s="10"/>
      <c r="AU11" s="10"/>
      <c r="AV11" s="10"/>
      <c r="AW11" s="10"/>
      <c r="AX11" s="10"/>
      <c r="AY11" s="10"/>
      <c r="AZ11" s="10"/>
      <c r="BA11" s="10"/>
      <c r="BB11" s="10"/>
      <c r="BC11" s="10"/>
      <c r="BD11" s="10"/>
      <c r="BE11" s="10"/>
      <c r="BF11" s="10"/>
      <c r="BG11" s="10"/>
      <c r="BH11" s="10"/>
    </row>
    <row r="12" spans="1:60" ht="38.25">
      <c r="A12" s="28" t="s">
        <v>28</v>
      </c>
      <c r="B12" s="29" t="s">
        <v>29</v>
      </c>
      <c r="C12" s="30" t="s">
        <v>50</v>
      </c>
      <c r="D12" s="29" t="s">
        <v>34</v>
      </c>
      <c r="E12" s="31" t="s">
        <v>35</v>
      </c>
      <c r="F12" s="20" t="s">
        <v>10</v>
      </c>
      <c r="G12" s="17">
        <f t="shared" si="0"/>
        <v>65.07000000000001</v>
      </c>
      <c r="H12" s="36">
        <v>11.49</v>
      </c>
      <c r="I12" s="37"/>
      <c r="J12" s="37"/>
      <c r="K12" s="37">
        <v>3.83</v>
      </c>
      <c r="L12" s="37">
        <v>45.92</v>
      </c>
      <c r="M12" s="37"/>
      <c r="N12" s="37">
        <v>0</v>
      </c>
      <c r="O12" s="37"/>
      <c r="P12" s="37"/>
      <c r="Q12" s="36"/>
      <c r="R12" s="36"/>
      <c r="S12" s="36">
        <v>3.83</v>
      </c>
      <c r="T12" s="10"/>
      <c r="U12" s="10"/>
      <c r="V12" s="10"/>
      <c r="W12" s="10"/>
      <c r="X12" s="10"/>
      <c r="Y12" s="10"/>
      <c r="Z12" s="10"/>
      <c r="AA12" s="10"/>
      <c r="AB12" s="10"/>
      <c r="AC12" s="10"/>
      <c r="AD12" s="10"/>
      <c r="AE12" s="10"/>
      <c r="AF12" s="10"/>
      <c r="AG12" s="10"/>
      <c r="AH12" s="10"/>
      <c r="AI12" s="10"/>
      <c r="AJ12" s="10"/>
      <c r="AK12" s="10"/>
      <c r="AL12" s="10"/>
      <c r="AM12" s="10"/>
      <c r="AN12" s="10"/>
      <c r="AO12" s="10"/>
      <c r="AP12" s="10"/>
      <c r="AQ12" s="10"/>
      <c r="AR12" s="10"/>
      <c r="AS12" s="10"/>
      <c r="AT12" s="10"/>
      <c r="AU12" s="10"/>
      <c r="AV12" s="10"/>
      <c r="AW12" s="10"/>
      <c r="AX12" s="10"/>
      <c r="AY12" s="10"/>
      <c r="AZ12" s="10"/>
      <c r="BA12" s="10"/>
      <c r="BB12" s="10"/>
      <c r="BC12" s="10"/>
      <c r="BD12" s="10"/>
      <c r="BE12" s="10"/>
      <c r="BF12" s="10"/>
      <c r="BG12" s="10"/>
      <c r="BH12" s="10"/>
    </row>
    <row r="13" spans="1:60" s="3" customFormat="1" ht="38.25">
      <c r="A13" s="28" t="s">
        <v>28</v>
      </c>
      <c r="B13" s="29" t="s">
        <v>29</v>
      </c>
      <c r="C13" s="30" t="s">
        <v>49</v>
      </c>
      <c r="D13" s="29" t="s">
        <v>32</v>
      </c>
      <c r="E13" s="31" t="s">
        <v>33</v>
      </c>
      <c r="F13" s="21" t="s">
        <v>9</v>
      </c>
      <c r="G13" s="17">
        <f t="shared" si="0"/>
        <v>18934.99</v>
      </c>
      <c r="H13" s="36">
        <v>1327.79</v>
      </c>
      <c r="I13" s="42">
        <v>287.35</v>
      </c>
      <c r="J13" s="42"/>
      <c r="K13" s="42">
        <v>11.5</v>
      </c>
      <c r="L13" s="42"/>
      <c r="M13" s="42">
        <v>0</v>
      </c>
      <c r="N13" s="42"/>
      <c r="O13" s="37">
        <v>1551.11</v>
      </c>
      <c r="P13" s="37">
        <v>5762.74</v>
      </c>
      <c r="Q13" s="36">
        <v>1646.95</v>
      </c>
      <c r="R13" s="36">
        <v>4575.33</v>
      </c>
      <c r="S13" s="36">
        <v>3772.22</v>
      </c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10"/>
      <c r="AH13" s="10"/>
      <c r="AI13" s="10"/>
      <c r="AJ13" s="10"/>
      <c r="AK13" s="10"/>
      <c r="AL13" s="10"/>
      <c r="AM13" s="10"/>
      <c r="AN13" s="10"/>
      <c r="AO13" s="10"/>
      <c r="AP13" s="10"/>
      <c r="AQ13" s="10"/>
      <c r="AR13" s="10"/>
      <c r="AS13" s="10"/>
      <c r="AT13" s="10"/>
      <c r="AU13" s="10"/>
      <c r="AV13" s="10"/>
      <c r="AW13" s="10"/>
      <c r="AX13" s="10"/>
      <c r="AY13" s="10"/>
      <c r="AZ13" s="10"/>
      <c r="BA13" s="10"/>
      <c r="BB13" s="10"/>
      <c r="BC13" s="10"/>
      <c r="BD13" s="10"/>
      <c r="BE13" s="10"/>
      <c r="BF13" s="10"/>
      <c r="BG13" s="10"/>
      <c r="BH13" s="10"/>
    </row>
    <row r="14" spans="1:60" ht="38.25">
      <c r="A14" s="28" t="s">
        <v>4</v>
      </c>
      <c r="B14" s="29" t="s">
        <v>36</v>
      </c>
      <c r="C14" s="30" t="s">
        <v>52</v>
      </c>
      <c r="D14" s="29">
        <v>2000736</v>
      </c>
      <c r="E14" s="31" t="s">
        <v>36</v>
      </c>
      <c r="F14" s="6" t="s">
        <v>57</v>
      </c>
      <c r="G14" s="17">
        <f t="shared" si="0"/>
        <v>317554.49000000005</v>
      </c>
      <c r="H14" s="36">
        <v>36610.07</v>
      </c>
      <c r="I14" s="37">
        <v>8895.87</v>
      </c>
      <c r="J14" s="36">
        <v>0</v>
      </c>
      <c r="K14" s="36">
        <v>0</v>
      </c>
      <c r="L14" s="36">
        <v>57.24</v>
      </c>
      <c r="M14" s="36">
        <v>8027</v>
      </c>
      <c r="N14" s="36">
        <v>28474.83</v>
      </c>
      <c r="O14" s="36">
        <v>36630.49</v>
      </c>
      <c r="P14" s="37">
        <v>52619.27</v>
      </c>
      <c r="Q14" s="36">
        <v>55580.55</v>
      </c>
      <c r="R14" s="36">
        <v>50398.27</v>
      </c>
      <c r="S14" s="36">
        <v>40260.9</v>
      </c>
      <c r="T14" s="10"/>
      <c r="U14" s="10"/>
      <c r="V14" s="10"/>
      <c r="W14" s="10"/>
      <c r="X14" s="10"/>
      <c r="Y14" s="10"/>
      <c r="Z14" s="10"/>
      <c r="AA14" s="10"/>
      <c r="AB14" s="10"/>
      <c r="AC14" s="10"/>
      <c r="AD14" s="10"/>
      <c r="AE14" s="10"/>
      <c r="AF14" s="10"/>
      <c r="AG14" s="10"/>
      <c r="AH14" s="10"/>
      <c r="AI14" s="10"/>
      <c r="AJ14" s="10"/>
      <c r="AK14" s="10"/>
      <c r="AL14" s="10"/>
      <c r="AM14" s="10"/>
      <c r="AN14" s="10"/>
      <c r="AO14" s="10"/>
      <c r="AP14" s="10"/>
      <c r="AQ14" s="10"/>
      <c r="AR14" s="10"/>
      <c r="AS14" s="10"/>
      <c r="AT14" s="10"/>
      <c r="AU14" s="10"/>
      <c r="AV14" s="10"/>
      <c r="AW14" s="10"/>
      <c r="AX14" s="10"/>
      <c r="AY14" s="10"/>
      <c r="AZ14" s="10"/>
      <c r="BA14" s="10"/>
      <c r="BB14" s="10"/>
      <c r="BC14" s="10"/>
      <c r="BD14" s="10"/>
      <c r="BE14" s="10"/>
      <c r="BF14" s="10"/>
      <c r="BG14" s="10"/>
      <c r="BH14" s="10"/>
    </row>
    <row r="15" spans="1:60" s="8" customFormat="1" ht="51">
      <c r="A15" s="28" t="s">
        <v>5</v>
      </c>
      <c r="B15" s="29" t="s">
        <v>37</v>
      </c>
      <c r="C15" s="30" t="s">
        <v>53</v>
      </c>
      <c r="D15" s="29" t="s">
        <v>38</v>
      </c>
      <c r="E15" s="31" t="s">
        <v>37</v>
      </c>
      <c r="F15" s="11" t="s">
        <v>8</v>
      </c>
      <c r="G15" s="17">
        <f t="shared" si="0"/>
        <v>44639.95</v>
      </c>
      <c r="H15" s="36">
        <v>11905</v>
      </c>
      <c r="I15" s="37">
        <v>5275.75</v>
      </c>
      <c r="J15" s="37">
        <v>4006</v>
      </c>
      <c r="K15" s="42">
        <v>57.37</v>
      </c>
      <c r="L15" s="42"/>
      <c r="M15" s="42">
        <v>3062.49</v>
      </c>
      <c r="N15" s="42"/>
      <c r="O15" s="42">
        <v>8276.34</v>
      </c>
      <c r="P15" s="42"/>
      <c r="Q15" s="43">
        <v>12057</v>
      </c>
      <c r="R15" s="43"/>
      <c r="S15" s="43"/>
      <c r="T15" s="10"/>
      <c r="U15" s="10"/>
      <c r="V15" s="10"/>
      <c r="W15" s="10"/>
      <c r="X15" s="10"/>
      <c r="Y15" s="10"/>
      <c r="Z15" s="10"/>
      <c r="AA15" s="10"/>
      <c r="AB15" s="10"/>
      <c r="AC15" s="10"/>
      <c r="AD15" s="10"/>
      <c r="AE15" s="10"/>
      <c r="AF15" s="10"/>
      <c r="AG15" s="10"/>
      <c r="AH15" s="10"/>
      <c r="AI15" s="10"/>
      <c r="AJ15" s="10"/>
      <c r="AK15" s="10"/>
      <c r="AL15" s="10"/>
      <c r="AM15" s="10"/>
      <c r="AN15" s="10"/>
      <c r="AO15" s="10"/>
      <c r="AP15" s="10"/>
      <c r="AQ15" s="10"/>
      <c r="AR15" s="10"/>
      <c r="AS15" s="10"/>
      <c r="AT15" s="10"/>
      <c r="AU15" s="10"/>
      <c r="AV15" s="10"/>
      <c r="AW15" s="10"/>
      <c r="AX15" s="10"/>
      <c r="AY15" s="10"/>
      <c r="AZ15" s="10"/>
      <c r="BA15" s="10"/>
      <c r="BB15" s="10"/>
      <c r="BC15" s="10"/>
      <c r="BD15" s="10"/>
      <c r="BE15" s="10"/>
      <c r="BF15" s="10"/>
      <c r="BG15" s="10"/>
      <c r="BH15" s="10"/>
    </row>
    <row r="16" spans="1:60" s="8" customFormat="1" ht="38.25">
      <c r="A16" s="32" t="s">
        <v>28</v>
      </c>
      <c r="B16" s="33" t="s">
        <v>29</v>
      </c>
      <c r="C16" s="34" t="s">
        <v>54</v>
      </c>
      <c r="D16" s="33" t="s">
        <v>39</v>
      </c>
      <c r="E16" s="35" t="s">
        <v>40</v>
      </c>
      <c r="F16" s="11" t="s">
        <v>8</v>
      </c>
      <c r="G16" s="17">
        <f t="shared" si="0"/>
        <v>9578.17</v>
      </c>
      <c r="H16" s="42">
        <v>2333.28</v>
      </c>
      <c r="I16" s="42"/>
      <c r="J16" s="42"/>
      <c r="K16" s="42">
        <v>424.55</v>
      </c>
      <c r="L16" s="42"/>
      <c r="M16" s="42">
        <v>837.31</v>
      </c>
      <c r="N16" s="42"/>
      <c r="O16" s="42">
        <v>5983.03</v>
      </c>
      <c r="P16" s="42"/>
      <c r="Q16" s="42"/>
      <c r="R16" s="42"/>
      <c r="S16" s="42"/>
      <c r="T16" s="10"/>
      <c r="U16" s="10"/>
      <c r="V16" s="10"/>
      <c r="W16" s="10"/>
      <c r="X16" s="10"/>
      <c r="Y16" s="10"/>
      <c r="Z16" s="10"/>
      <c r="AA16" s="10"/>
      <c r="AB16" s="10"/>
      <c r="AC16" s="10"/>
      <c r="AD16" s="10"/>
      <c r="AE16" s="10"/>
      <c r="AF16" s="10"/>
      <c r="AG16" s="10"/>
      <c r="AH16" s="10"/>
      <c r="AI16" s="10"/>
      <c r="AJ16" s="10"/>
      <c r="AK16" s="10"/>
      <c r="AL16" s="10"/>
      <c r="AM16" s="10"/>
      <c r="AN16" s="10"/>
      <c r="AO16" s="10"/>
      <c r="AP16" s="10"/>
      <c r="AQ16" s="10"/>
      <c r="AR16" s="10"/>
      <c r="AS16" s="10"/>
      <c r="AT16" s="10"/>
      <c r="AU16" s="10"/>
      <c r="AV16" s="10"/>
      <c r="AW16" s="10"/>
      <c r="AX16" s="10"/>
      <c r="AY16" s="10"/>
      <c r="AZ16" s="10"/>
      <c r="BA16" s="10"/>
      <c r="BB16" s="10"/>
      <c r="BC16" s="10"/>
      <c r="BD16" s="10"/>
      <c r="BE16" s="10"/>
      <c r="BF16" s="10"/>
      <c r="BG16" s="10"/>
      <c r="BH16" s="10"/>
    </row>
    <row r="17" spans="6:60" ht="12.75">
      <c r="F17" s="1"/>
      <c r="G17" s="18">
        <f>SUM(G4:G16)</f>
        <v>2200806.41</v>
      </c>
      <c r="H17" s="5"/>
      <c r="I17" s="1"/>
      <c r="J17" s="1"/>
      <c r="K17" s="1"/>
      <c r="L17" s="1"/>
      <c r="T17" s="10"/>
      <c r="U17" s="10"/>
      <c r="V17" s="10"/>
      <c r="W17" s="10"/>
      <c r="X17" s="10"/>
      <c r="Y17" s="10"/>
      <c r="Z17" s="10"/>
      <c r="AA17" s="10"/>
      <c r="AB17" s="10"/>
      <c r="AC17" s="10"/>
      <c r="AD17" s="10"/>
      <c r="AE17" s="10"/>
      <c r="AF17" s="10"/>
      <c r="AG17" s="10"/>
      <c r="AH17" s="10"/>
      <c r="AI17" s="10"/>
      <c r="AJ17" s="10"/>
      <c r="AK17" s="10"/>
      <c r="AL17" s="10"/>
      <c r="AM17" s="10"/>
      <c r="AN17" s="10"/>
      <c r="AO17" s="10"/>
      <c r="AP17" s="10"/>
      <c r="AQ17" s="10"/>
      <c r="AR17" s="10"/>
      <c r="AS17" s="10"/>
      <c r="AT17" s="10"/>
      <c r="AU17" s="10"/>
      <c r="AV17" s="10"/>
      <c r="AW17" s="10"/>
      <c r="AX17" s="10"/>
      <c r="AY17" s="10"/>
      <c r="AZ17" s="10"/>
      <c r="BA17" s="10"/>
      <c r="BB17" s="10"/>
      <c r="BC17" s="10"/>
      <c r="BD17" s="10"/>
      <c r="BE17" s="10"/>
      <c r="BF17" s="10"/>
      <c r="BG17" s="10"/>
      <c r="BH17" s="10"/>
    </row>
    <row r="18" spans="6:12" ht="12.75">
      <c r="F18" s="1"/>
      <c r="G18" s="1"/>
      <c r="H18" s="1"/>
      <c r="I18" s="1"/>
      <c r="J18" s="1"/>
      <c r="K18" s="1"/>
      <c r="L18" s="1"/>
    </row>
    <row r="19" spans="2:12" ht="15">
      <c r="B19" s="40" t="s">
        <v>59</v>
      </c>
      <c r="C19" s="41"/>
      <c r="F19" s="1"/>
      <c r="G19" s="1"/>
      <c r="H19" s="1"/>
      <c r="I19" s="1"/>
      <c r="J19" s="1"/>
      <c r="K19" s="1"/>
      <c r="L19" s="1"/>
    </row>
    <row r="20" spans="6:12" ht="12.75">
      <c r="F20" s="1"/>
      <c r="G20" s="1"/>
      <c r="H20" s="1"/>
      <c r="I20" s="1"/>
      <c r="J20" s="1"/>
      <c r="K20" s="1"/>
      <c r="L20" s="1"/>
    </row>
    <row r="21" spans="6:10" ht="12.75">
      <c r="F21" t="s">
        <v>6</v>
      </c>
      <c r="G21" s="19">
        <f>G4+G5+G6+G9+G14</f>
        <v>1846335.39</v>
      </c>
      <c r="H21" s="4"/>
      <c r="I21" s="1"/>
      <c r="J21" s="1"/>
    </row>
    <row r="22" spans="6:10" ht="12.75">
      <c r="F22" t="s">
        <v>7</v>
      </c>
      <c r="G22" s="19">
        <f>G8+G7</f>
        <v>203599.76</v>
      </c>
      <c r="H22" s="4"/>
      <c r="I22" s="1"/>
      <c r="J22" s="1"/>
    </row>
    <row r="23" spans="6:10" ht="12.75">
      <c r="F23" t="s">
        <v>9</v>
      </c>
      <c r="G23" s="19">
        <f>G13</f>
        <v>18934.99</v>
      </c>
      <c r="H23" s="4"/>
      <c r="I23" s="1"/>
      <c r="J23" s="1"/>
    </row>
    <row r="24" spans="6:10" ht="12.75">
      <c r="F24" t="s">
        <v>8</v>
      </c>
      <c r="G24" s="19">
        <f>G10+G11+G15+G16</f>
        <v>131871.2</v>
      </c>
      <c r="H24" s="4"/>
      <c r="I24" s="1"/>
      <c r="J24" s="1"/>
    </row>
    <row r="25" spans="6:11" ht="12.75">
      <c r="F25" t="s">
        <v>10</v>
      </c>
      <c r="G25" s="19">
        <f>G12</f>
        <v>65.07000000000001</v>
      </c>
      <c r="H25" s="4"/>
      <c r="I25" s="5"/>
      <c r="J25" s="38"/>
      <c r="K25" s="39"/>
    </row>
    <row r="26" spans="7:10" ht="12.75">
      <c r="G26" s="19">
        <f>SUM(G21:G25)</f>
        <v>2200806.4099999997</v>
      </c>
      <c r="H26" s="4"/>
      <c r="I26" s="1"/>
      <c r="J26" s="38"/>
    </row>
    <row r="27" spans="9:10" ht="12.75">
      <c r="I27" s="1"/>
      <c r="J27" s="38"/>
    </row>
    <row r="28" spans="9:10" ht="12.75">
      <c r="I28" s="1"/>
      <c r="J28" s="38"/>
    </row>
    <row r="29" spans="9:10" ht="12.75">
      <c r="I29" s="1"/>
      <c r="J29" s="38"/>
    </row>
    <row r="30" spans="9:10" ht="12.75">
      <c r="I30" s="1"/>
      <c r="J30" s="38"/>
    </row>
    <row r="31" spans="9:10" ht="12.75">
      <c r="I31" s="1"/>
      <c r="J31" s="1"/>
    </row>
    <row r="32" spans="9:10" ht="12.75">
      <c r="I32" s="1"/>
      <c r="J32" s="1"/>
    </row>
    <row r="36" ht="25.5" customHeight="1"/>
    <row r="38" spans="11:13" ht="12.75">
      <c r="K38" s="4"/>
      <c r="L38" s="4"/>
      <c r="M38" s="4"/>
    </row>
    <row r="40" spans="11:13" ht="12.75">
      <c r="K40" s="9"/>
      <c r="L40" s="9"/>
      <c r="M40" s="9"/>
    </row>
    <row r="41" ht="12.75">
      <c r="M41" s="9"/>
    </row>
  </sheetData>
  <sheetProtection/>
  <mergeCells count="24">
    <mergeCell ref="O16:S16"/>
    <mergeCell ref="I7:Q7"/>
    <mergeCell ref="I8:J8"/>
    <mergeCell ref="P8:S8"/>
    <mergeCell ref="I10:J10"/>
    <mergeCell ref="K10:L10"/>
    <mergeCell ref="M10:N10"/>
    <mergeCell ref="O10:P10"/>
    <mergeCell ref="R10:S10"/>
    <mergeCell ref="K11:L11"/>
    <mergeCell ref="M11:N11"/>
    <mergeCell ref="O11:P11"/>
    <mergeCell ref="Q11:S11"/>
    <mergeCell ref="O15:P15"/>
    <mergeCell ref="Q15:S15"/>
    <mergeCell ref="B19:C19"/>
    <mergeCell ref="I13:J13"/>
    <mergeCell ref="K13:L13"/>
    <mergeCell ref="M13:N13"/>
    <mergeCell ref="K15:L15"/>
    <mergeCell ref="M15:N15"/>
    <mergeCell ref="H16:J16"/>
    <mergeCell ref="K16:L16"/>
    <mergeCell ref="M16:N16"/>
  </mergeCells>
  <printOptions/>
  <pageMargins left="0.2" right="0.1968503937007874" top="0.984251968503937" bottom="0.984251968503937" header="0.5118110236220472" footer="0.5118110236220472"/>
  <pageSetup horizontalDpi="600" verticalDpi="600" orientation="landscape" paperSize="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Ministerstwo Edukacji Narodowej i Sportu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 User</dc:creator>
  <cp:keywords/>
  <dc:description/>
  <cp:lastModifiedBy>MK</cp:lastModifiedBy>
  <cp:lastPrinted>2022-02-09T07:55:31Z</cp:lastPrinted>
  <dcterms:created xsi:type="dcterms:W3CDTF">2022-02-04T12:16:38Z</dcterms:created>
  <dcterms:modified xsi:type="dcterms:W3CDTF">2022-02-18T12:36:35Z</dcterms:modified>
  <cp:category/>
  <cp:version/>
  <cp:contentType/>
  <cp:contentStatus/>
</cp:coreProperties>
</file>