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BusUnits\DzialSzpitalny\Restore_1\Oferty Lek\Oferty\Oferty 2024\Łódz Żeromskiego\31.12\e\"/>
    </mc:Choice>
  </mc:AlternateContent>
  <xr:revisionPtr revIDLastSave="0" documentId="13_ncr:1_{6FFAF2C9-B997-45C3-87BD-91226215F7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C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6" i="14" l="1"/>
  <c r="AI83" i="14"/>
  <c r="AJ83" i="14" s="1"/>
  <c r="AC83" i="14"/>
  <c r="AD83" i="14" s="1"/>
  <c r="AG83" i="14"/>
  <c r="AH83" i="14" s="1"/>
  <c r="AA83" i="14"/>
  <c r="AB83" i="14" s="1"/>
  <c r="AE83" i="14"/>
  <c r="AF83" i="14" s="1"/>
  <c r="Y83" i="14"/>
  <c r="Z83" i="14" s="1"/>
  <c r="Z84" i="14" s="1"/>
  <c r="AB89" i="14" s="1"/>
  <c r="AB267" i="14" s="1"/>
  <c r="AE24" i="14"/>
  <c r="AI21" i="14"/>
  <c r="AJ21" i="14" s="1"/>
  <c r="AC21" i="14"/>
  <c r="AG21" i="14"/>
  <c r="AH21" i="14" s="1"/>
  <c r="AA21" i="14"/>
  <c r="AB21" i="14" s="1"/>
  <c r="AE21" i="14"/>
  <c r="AF21" i="14" s="1"/>
  <c r="Y21" i="14"/>
  <c r="Q228" i="14"/>
  <c r="Q225" i="14"/>
  <c r="Q226" i="14" s="1"/>
  <c r="Q230" i="14" s="1"/>
  <c r="AG367" i="14" s="1"/>
  <c r="O225" i="14"/>
  <c r="Q215" i="14"/>
  <c r="Q212" i="14"/>
  <c r="O212" i="14"/>
  <c r="Q202" i="14"/>
  <c r="Q199" i="14"/>
  <c r="O199" i="14"/>
  <c r="Q189" i="14"/>
  <c r="Q186" i="14"/>
  <c r="O186" i="14"/>
  <c r="AE174" i="14"/>
  <c r="AI171" i="14"/>
  <c r="AJ171" i="14" s="1"/>
  <c r="AC171" i="14"/>
  <c r="AD171" i="14" s="1"/>
  <c r="AG171" i="14"/>
  <c r="AH171" i="14" s="1"/>
  <c r="AA171" i="14"/>
  <c r="AB171" i="14" s="1"/>
  <c r="AE171" i="14"/>
  <c r="AF171" i="14" s="1"/>
  <c r="Y171" i="14"/>
  <c r="Z171" i="14" s="1"/>
  <c r="AI170" i="14"/>
  <c r="AJ170" i="14" s="1"/>
  <c r="AC170" i="14"/>
  <c r="AG170" i="14"/>
  <c r="AA170" i="14"/>
  <c r="AE170" i="14"/>
  <c r="Y170" i="14"/>
  <c r="AI155" i="14"/>
  <c r="AJ155" i="14" s="1"/>
  <c r="AC155" i="14"/>
  <c r="AD155" i="14" s="1"/>
  <c r="AG155" i="14"/>
  <c r="AH155" i="14" s="1"/>
  <c r="AA155" i="14"/>
  <c r="AB155" i="14" s="1"/>
  <c r="AE155" i="14"/>
  <c r="AF155" i="14" s="1"/>
  <c r="Y155" i="14"/>
  <c r="Z155" i="14" s="1"/>
  <c r="AE158" i="14"/>
  <c r="AI154" i="14"/>
  <c r="AJ154" i="14" s="1"/>
  <c r="AC154" i="14"/>
  <c r="AG154" i="14"/>
  <c r="AA154" i="14"/>
  <c r="AE154" i="14"/>
  <c r="Y154" i="14"/>
  <c r="Z154" i="14" s="1"/>
  <c r="AI137" i="14"/>
  <c r="AJ137" i="14" s="1"/>
  <c r="AC137" i="14"/>
  <c r="AD137" i="14" s="1"/>
  <c r="AG137" i="14"/>
  <c r="AH137" i="14" s="1"/>
  <c r="AA137" i="14"/>
  <c r="AB137" i="14" s="1"/>
  <c r="AE137" i="14"/>
  <c r="AF137" i="14" s="1"/>
  <c r="Y137" i="14"/>
  <c r="Z137" i="14" s="1"/>
  <c r="AI136" i="14"/>
  <c r="AJ136" i="14" s="1"/>
  <c r="AC136" i="14"/>
  <c r="AD136" i="14" s="1"/>
  <c r="AG136" i="14"/>
  <c r="AH136" i="14" s="1"/>
  <c r="AA136" i="14"/>
  <c r="AB136" i="14" s="1"/>
  <c r="AE136" i="14"/>
  <c r="AF136" i="14" s="1"/>
  <c r="Y136" i="14"/>
  <c r="Z136" i="14" s="1"/>
  <c r="AI135" i="14"/>
  <c r="AJ135" i="14" s="1"/>
  <c r="AC135" i="14"/>
  <c r="AD135" i="14" s="1"/>
  <c r="AG135" i="14"/>
  <c r="AH135" i="14" s="1"/>
  <c r="AA135" i="14"/>
  <c r="AB135" i="14" s="1"/>
  <c r="AE135" i="14"/>
  <c r="AF135" i="14" s="1"/>
  <c r="Y135" i="14"/>
  <c r="Z135" i="14" s="1"/>
  <c r="AI134" i="14"/>
  <c r="AJ134" i="14" s="1"/>
  <c r="AC134" i="14"/>
  <c r="AD134" i="14" s="1"/>
  <c r="AG134" i="14"/>
  <c r="AH134" i="14" s="1"/>
  <c r="AA134" i="14"/>
  <c r="AB134" i="14" s="1"/>
  <c r="AE134" i="14"/>
  <c r="AF134" i="14" s="1"/>
  <c r="Y134" i="14"/>
  <c r="Z134" i="14" s="1"/>
  <c r="AI133" i="14"/>
  <c r="AJ133" i="14" s="1"/>
  <c r="AC133" i="14"/>
  <c r="AD133" i="14" s="1"/>
  <c r="AG133" i="14"/>
  <c r="AH133" i="14" s="1"/>
  <c r="AA133" i="14"/>
  <c r="AB133" i="14" s="1"/>
  <c r="AE133" i="14"/>
  <c r="AF133" i="14" s="1"/>
  <c r="Y133" i="14"/>
  <c r="Z133" i="14" s="1"/>
  <c r="AI132" i="14"/>
  <c r="AJ132" i="14" s="1"/>
  <c r="AC132" i="14"/>
  <c r="AD132" i="14" s="1"/>
  <c r="AG132" i="14"/>
  <c r="AH132" i="14" s="1"/>
  <c r="AA132" i="14"/>
  <c r="AB132" i="14" s="1"/>
  <c r="AE132" i="14"/>
  <c r="AF132" i="14" s="1"/>
  <c r="Y132" i="14"/>
  <c r="Z132" i="14" s="1"/>
  <c r="AI131" i="14"/>
  <c r="AJ131" i="14" s="1"/>
  <c r="AC131" i="14"/>
  <c r="AD131" i="14" s="1"/>
  <c r="AG131" i="14"/>
  <c r="AH131" i="14" s="1"/>
  <c r="AA131" i="14"/>
  <c r="AB131" i="14" s="1"/>
  <c r="AE131" i="14"/>
  <c r="AF131" i="14" s="1"/>
  <c r="Y131" i="14"/>
  <c r="Z131" i="14" s="1"/>
  <c r="AI130" i="14"/>
  <c r="AJ130" i="14" s="1"/>
  <c r="AC130" i="14"/>
  <c r="AD130" i="14" s="1"/>
  <c r="AG130" i="14"/>
  <c r="AH130" i="14" s="1"/>
  <c r="AA130" i="14"/>
  <c r="AB130" i="14" s="1"/>
  <c r="AE130" i="14"/>
  <c r="AF130" i="14" s="1"/>
  <c r="Y130" i="14"/>
  <c r="Z130" i="14" s="1"/>
  <c r="AI129" i="14"/>
  <c r="AJ129" i="14" s="1"/>
  <c r="AC129" i="14"/>
  <c r="AD129" i="14" s="1"/>
  <c r="AG129" i="14"/>
  <c r="AH129" i="14" s="1"/>
  <c r="AA129" i="14"/>
  <c r="AB129" i="14" s="1"/>
  <c r="AE129" i="14"/>
  <c r="AF129" i="14" s="1"/>
  <c r="Y129" i="14"/>
  <c r="Z129" i="14" s="1"/>
  <c r="AI128" i="14"/>
  <c r="AJ128" i="14" s="1"/>
  <c r="AC128" i="14"/>
  <c r="AD128" i="14" s="1"/>
  <c r="AG128" i="14"/>
  <c r="AH128" i="14" s="1"/>
  <c r="AA128" i="14"/>
  <c r="AB128" i="14" s="1"/>
  <c r="AE128" i="14"/>
  <c r="AF128" i="14" s="1"/>
  <c r="Y128" i="14"/>
  <c r="Z128" i="14" s="1"/>
  <c r="AI127" i="14"/>
  <c r="AJ127" i="14" s="1"/>
  <c r="AC127" i="14"/>
  <c r="AD127" i="14" s="1"/>
  <c r="AG127" i="14"/>
  <c r="AH127" i="14" s="1"/>
  <c r="AA127" i="14"/>
  <c r="AB127" i="14" s="1"/>
  <c r="AE127" i="14"/>
  <c r="AF127" i="14" s="1"/>
  <c r="Y127" i="14"/>
  <c r="Z127" i="14" s="1"/>
  <c r="AI126" i="14"/>
  <c r="AJ126" i="14" s="1"/>
  <c r="AC126" i="14"/>
  <c r="AD126" i="14" s="1"/>
  <c r="AG126" i="14"/>
  <c r="AH126" i="14" s="1"/>
  <c r="AA126" i="14"/>
  <c r="AB126" i="14" s="1"/>
  <c r="AE126" i="14"/>
  <c r="AF126" i="14" s="1"/>
  <c r="Y126" i="14"/>
  <c r="Z126" i="14" s="1"/>
  <c r="AI125" i="14"/>
  <c r="AJ125" i="14" s="1"/>
  <c r="AC125" i="14"/>
  <c r="AD125" i="14" s="1"/>
  <c r="AG125" i="14"/>
  <c r="AH125" i="14" s="1"/>
  <c r="AA125" i="14"/>
  <c r="AB125" i="14" s="1"/>
  <c r="AE125" i="14"/>
  <c r="AF125" i="14" s="1"/>
  <c r="Y125" i="14"/>
  <c r="Z125" i="14" s="1"/>
  <c r="AI124" i="14"/>
  <c r="AJ124" i="14" s="1"/>
  <c r="AC124" i="14"/>
  <c r="AD124" i="14" s="1"/>
  <c r="AG124" i="14"/>
  <c r="AH124" i="14" s="1"/>
  <c r="AA124" i="14"/>
  <c r="AB124" i="14" s="1"/>
  <c r="AE124" i="14"/>
  <c r="AF124" i="14" s="1"/>
  <c r="Y124" i="14"/>
  <c r="Z124" i="14" s="1"/>
  <c r="AI123" i="14"/>
  <c r="AJ123" i="14" s="1"/>
  <c r="AC123" i="14"/>
  <c r="AD123" i="14" s="1"/>
  <c r="AG123" i="14"/>
  <c r="AH123" i="14" s="1"/>
  <c r="AA123" i="14"/>
  <c r="AB123" i="14" s="1"/>
  <c r="AE123" i="14"/>
  <c r="AF123" i="14" s="1"/>
  <c r="Y123" i="14"/>
  <c r="Z123" i="14" s="1"/>
  <c r="AI122" i="14"/>
  <c r="AJ122" i="14" s="1"/>
  <c r="AC122" i="14"/>
  <c r="AD122" i="14" s="1"/>
  <c r="AG122" i="14"/>
  <c r="AH122" i="14" s="1"/>
  <c r="AA122" i="14"/>
  <c r="AB122" i="14" s="1"/>
  <c r="AE122" i="14"/>
  <c r="AF122" i="14" s="1"/>
  <c r="Y122" i="14"/>
  <c r="Z122" i="14" s="1"/>
  <c r="AI121" i="14"/>
  <c r="AJ121" i="14" s="1"/>
  <c r="AC121" i="14"/>
  <c r="AD121" i="14" s="1"/>
  <c r="AG121" i="14"/>
  <c r="AH121" i="14" s="1"/>
  <c r="AA121" i="14"/>
  <c r="AB121" i="14" s="1"/>
  <c r="AE121" i="14"/>
  <c r="AF121" i="14" s="1"/>
  <c r="Y121" i="14"/>
  <c r="Z121" i="14" s="1"/>
  <c r="AI120" i="14"/>
  <c r="AJ120" i="14" s="1"/>
  <c r="AC120" i="14"/>
  <c r="AD120" i="14" s="1"/>
  <c r="AG120" i="14"/>
  <c r="AH120" i="14" s="1"/>
  <c r="AA120" i="14"/>
  <c r="AB120" i="14" s="1"/>
  <c r="AE120" i="14"/>
  <c r="AF120" i="14" s="1"/>
  <c r="Y120" i="14"/>
  <c r="Z120" i="14" s="1"/>
  <c r="AI119" i="14"/>
  <c r="AJ119" i="14" s="1"/>
  <c r="AC119" i="14"/>
  <c r="AD119" i="14" s="1"/>
  <c r="AG119" i="14"/>
  <c r="AH119" i="14" s="1"/>
  <c r="AA119" i="14"/>
  <c r="AB119" i="14" s="1"/>
  <c r="AE119" i="14"/>
  <c r="AF119" i="14" s="1"/>
  <c r="Y119" i="14"/>
  <c r="Z119" i="14" s="1"/>
  <c r="AI118" i="14"/>
  <c r="AJ118" i="14" s="1"/>
  <c r="AC118" i="14"/>
  <c r="AD118" i="14" s="1"/>
  <c r="AG118" i="14"/>
  <c r="AH118" i="14" s="1"/>
  <c r="AA118" i="14"/>
  <c r="AB118" i="14" s="1"/>
  <c r="AE118" i="14"/>
  <c r="AF118" i="14" s="1"/>
  <c r="Y118" i="14"/>
  <c r="Z118" i="14" s="1"/>
  <c r="AI117" i="14"/>
  <c r="AJ117" i="14" s="1"/>
  <c r="AC117" i="14"/>
  <c r="AD117" i="14" s="1"/>
  <c r="AG117" i="14"/>
  <c r="AH117" i="14" s="1"/>
  <c r="AA117" i="14"/>
  <c r="AB117" i="14" s="1"/>
  <c r="AE117" i="14"/>
  <c r="AF117" i="14" s="1"/>
  <c r="Y117" i="14"/>
  <c r="Z117" i="14" s="1"/>
  <c r="AI116" i="14"/>
  <c r="AJ116" i="14" s="1"/>
  <c r="AC116" i="14"/>
  <c r="AD116" i="14" s="1"/>
  <c r="AG116" i="14"/>
  <c r="AH116" i="14" s="1"/>
  <c r="AA116" i="14"/>
  <c r="AB116" i="14" s="1"/>
  <c r="AE116" i="14"/>
  <c r="AF116" i="14" s="1"/>
  <c r="Y116" i="14"/>
  <c r="Z116" i="14" s="1"/>
  <c r="AI115" i="14"/>
  <c r="AJ115" i="14" s="1"/>
  <c r="AC115" i="14"/>
  <c r="AD115" i="14" s="1"/>
  <c r="AG115" i="14"/>
  <c r="AH115" i="14" s="1"/>
  <c r="AA115" i="14"/>
  <c r="AB115" i="14" s="1"/>
  <c r="AE115" i="14"/>
  <c r="AF115" i="14" s="1"/>
  <c r="Y115" i="14"/>
  <c r="Z115" i="14" s="1"/>
  <c r="AI114" i="14"/>
  <c r="AJ114" i="14" s="1"/>
  <c r="AC114" i="14"/>
  <c r="AD114" i="14" s="1"/>
  <c r="AG114" i="14"/>
  <c r="AH114" i="14" s="1"/>
  <c r="AA114" i="14"/>
  <c r="AB114" i="14" s="1"/>
  <c r="AE114" i="14"/>
  <c r="AF114" i="14" s="1"/>
  <c r="Y114" i="14"/>
  <c r="Z114" i="14" s="1"/>
  <c r="AI139" i="14"/>
  <c r="AJ139" i="14" s="1"/>
  <c r="AC139" i="14"/>
  <c r="AD139" i="14" s="1"/>
  <c r="AG139" i="14"/>
  <c r="AH139" i="14" s="1"/>
  <c r="AA139" i="14"/>
  <c r="AB139" i="14" s="1"/>
  <c r="AE139" i="14"/>
  <c r="AF139" i="14" s="1"/>
  <c r="Y139" i="14"/>
  <c r="Z139" i="14" s="1"/>
  <c r="AI138" i="14"/>
  <c r="AJ138" i="14" s="1"/>
  <c r="AC138" i="14"/>
  <c r="AD138" i="14" s="1"/>
  <c r="AG138" i="14"/>
  <c r="AH138" i="14" s="1"/>
  <c r="AA138" i="14"/>
  <c r="AB138" i="14" s="1"/>
  <c r="AE138" i="14"/>
  <c r="AF138" i="14" s="1"/>
  <c r="Y138" i="14"/>
  <c r="Z138" i="14" s="1"/>
  <c r="AE142" i="14"/>
  <c r="AE102" i="14"/>
  <c r="AI99" i="14"/>
  <c r="AJ99" i="14" s="1"/>
  <c r="AC99" i="14"/>
  <c r="AD99" i="14" s="1"/>
  <c r="AG99" i="14"/>
  <c r="AH99" i="14" s="1"/>
  <c r="AA99" i="14"/>
  <c r="AB99" i="14" s="1"/>
  <c r="AE99" i="14"/>
  <c r="AF99" i="14" s="1"/>
  <c r="Y99" i="14"/>
  <c r="AI98" i="14"/>
  <c r="AJ98" i="14" s="1"/>
  <c r="AC98" i="14"/>
  <c r="AG98" i="14"/>
  <c r="AA98" i="14"/>
  <c r="AE98" i="14"/>
  <c r="Y98" i="14"/>
  <c r="Z98" i="14" s="1"/>
  <c r="AE71" i="14"/>
  <c r="AI68" i="14"/>
  <c r="AJ68" i="14" s="1"/>
  <c r="AC68" i="14"/>
  <c r="AG68" i="14"/>
  <c r="AA68" i="14"/>
  <c r="AE68" i="14"/>
  <c r="Y68" i="14"/>
  <c r="AI52" i="14"/>
  <c r="AJ52" i="14" s="1"/>
  <c r="AC52" i="14"/>
  <c r="AD52" i="14" s="1"/>
  <c r="AG52" i="14"/>
  <c r="AH52" i="14" s="1"/>
  <c r="AA52" i="14"/>
  <c r="AB52" i="14" s="1"/>
  <c r="AE52" i="14"/>
  <c r="AF52" i="14" s="1"/>
  <c r="Y52" i="14"/>
  <c r="Z52" i="14" s="1"/>
  <c r="AI53" i="14"/>
  <c r="AJ53" i="14" s="1"/>
  <c r="AC53" i="14"/>
  <c r="AD53" i="14" s="1"/>
  <c r="AG53" i="14"/>
  <c r="AH53" i="14" s="1"/>
  <c r="AA53" i="14"/>
  <c r="AB53" i="14" s="1"/>
  <c r="AE53" i="14"/>
  <c r="AF53" i="14" s="1"/>
  <c r="Y53" i="14"/>
  <c r="Z53" i="14" s="1"/>
  <c r="AE56" i="14"/>
  <c r="AI51" i="14"/>
  <c r="AC51" i="14"/>
  <c r="AG51" i="14"/>
  <c r="AA51" i="14"/>
  <c r="AE51" i="14"/>
  <c r="Y51" i="14"/>
  <c r="Z51" i="14" s="1"/>
  <c r="AE39" i="14"/>
  <c r="AI36" i="14"/>
  <c r="AC36" i="14"/>
  <c r="AD36" i="14" s="1"/>
  <c r="AD37" i="14" s="1"/>
  <c r="AD42" i="14" s="1"/>
  <c r="AD252" i="14" s="1"/>
  <c r="AG36" i="14"/>
  <c r="AA36" i="14"/>
  <c r="AA37" i="14" s="1"/>
  <c r="Z42" i="14" s="1"/>
  <c r="Z252" i="14" s="1"/>
  <c r="AE36" i="14"/>
  <c r="Y36" i="14"/>
  <c r="AE9" i="14"/>
  <c r="AI6" i="14"/>
  <c r="AC6" i="14"/>
  <c r="AG6" i="14"/>
  <c r="AA6" i="14"/>
  <c r="AB6" i="14" s="1"/>
  <c r="AE6" i="14"/>
  <c r="AF6" i="14" s="1"/>
  <c r="Y6" i="14"/>
  <c r="Z6" i="14" s="1"/>
  <c r="AC84" i="14" l="1"/>
  <c r="AA89" i="14" s="1"/>
  <c r="AA267" i="14" s="1"/>
  <c r="AH84" i="14"/>
  <c r="AI89" i="14" s="1"/>
  <c r="AI267" i="14" s="1"/>
  <c r="AJ84" i="14"/>
  <c r="AJ89" i="14" s="1"/>
  <c r="AJ267" i="14" s="1"/>
  <c r="AB84" i="14"/>
  <c r="AC89" i="14" s="1"/>
  <c r="AC267" i="14" s="1"/>
  <c r="AA84" i="14"/>
  <c r="Z89" i="14" s="1"/>
  <c r="Z267" i="14" s="1"/>
  <c r="AF84" i="14"/>
  <c r="AH89" i="14" s="1"/>
  <c r="AH267" i="14" s="1"/>
  <c r="AE84" i="14"/>
  <c r="AE89" i="14" s="1"/>
  <c r="AE267" i="14" s="1"/>
  <c r="AI84" i="14"/>
  <c r="AG89" i="14" s="1"/>
  <c r="AG267" i="14" s="1"/>
  <c r="AD84" i="14"/>
  <c r="AD89" i="14" s="1"/>
  <c r="AD267" i="14" s="1"/>
  <c r="Y84" i="14"/>
  <c r="Y89" i="14" s="1"/>
  <c r="Y267" i="14" s="1"/>
  <c r="AG84" i="14"/>
  <c r="AF89" i="14" s="1"/>
  <c r="AF267" i="14" s="1"/>
  <c r="AC22" i="14"/>
  <c r="AA27" i="14" s="1"/>
  <c r="AA248" i="14" s="1"/>
  <c r="AD21" i="14"/>
  <c r="AD22" i="14" s="1"/>
  <c r="AD27" i="14" s="1"/>
  <c r="AD248" i="14" s="1"/>
  <c r="AE22" i="14"/>
  <c r="AE27" i="14" s="1"/>
  <c r="AE248" i="14" s="1"/>
  <c r="AF22" i="14"/>
  <c r="AH27" i="14" s="1"/>
  <c r="AH248" i="14" s="1"/>
  <c r="AB22" i="14"/>
  <c r="AC27" i="14" s="1"/>
  <c r="AC248" i="14" s="1"/>
  <c r="AA22" i="14"/>
  <c r="Z27" i="14" s="1"/>
  <c r="Z248" i="14" s="1"/>
  <c r="AH22" i="14"/>
  <c r="AI27" i="14" s="1"/>
  <c r="AI248" i="14" s="1"/>
  <c r="AG22" i="14"/>
  <c r="AF27" i="14" s="1"/>
  <c r="AF248" i="14" s="1"/>
  <c r="Y22" i="14"/>
  <c r="Y27" i="14" s="1"/>
  <c r="Y248" i="14" s="1"/>
  <c r="Z21" i="14"/>
  <c r="Z22" i="14" s="1"/>
  <c r="AB27" i="14" s="1"/>
  <c r="AB248" i="14" s="1"/>
  <c r="AJ22" i="14"/>
  <c r="AJ27" i="14" s="1"/>
  <c r="AJ248" i="14" s="1"/>
  <c r="AI22" i="14"/>
  <c r="AG27" i="14" s="1"/>
  <c r="AG248" i="14" s="1"/>
  <c r="O226" i="14"/>
  <c r="O230" i="14" s="1"/>
  <c r="AA367" i="14" s="1"/>
  <c r="P225" i="14"/>
  <c r="P226" i="14" s="1"/>
  <c r="P230" i="14" s="1"/>
  <c r="AD367" i="14" s="1"/>
  <c r="R225" i="14"/>
  <c r="R226" i="14" s="1"/>
  <c r="R230" i="14" s="1"/>
  <c r="AJ367" i="14" s="1"/>
  <c r="O213" i="14"/>
  <c r="O217" i="14" s="1"/>
  <c r="AA362" i="14" s="1"/>
  <c r="P212" i="14"/>
  <c r="P213" i="14" s="1"/>
  <c r="P217" i="14" s="1"/>
  <c r="AD362" i="14" s="1"/>
  <c r="Q213" i="14"/>
  <c r="Q217" i="14" s="1"/>
  <c r="AG362" i="14" s="1"/>
  <c r="R212" i="14"/>
  <c r="R213" i="14" s="1"/>
  <c r="R217" i="14" s="1"/>
  <c r="AJ362" i="14" s="1"/>
  <c r="Q200" i="14"/>
  <c r="Q204" i="14" s="1"/>
  <c r="AF310" i="14" s="1"/>
  <c r="R199" i="14"/>
  <c r="R200" i="14" s="1"/>
  <c r="R204" i="14" s="1"/>
  <c r="AI310" i="14" s="1"/>
  <c r="P199" i="14"/>
  <c r="P200" i="14" s="1"/>
  <c r="P204" i="14" s="1"/>
  <c r="AC310" i="14" s="1"/>
  <c r="O200" i="14"/>
  <c r="O204" i="14" s="1"/>
  <c r="Z310" i="14" s="1"/>
  <c r="P186" i="14"/>
  <c r="P187" i="14" s="1"/>
  <c r="P191" i="14" s="1"/>
  <c r="AB304" i="14" s="1"/>
  <c r="O187" i="14"/>
  <c r="O191" i="14" s="1"/>
  <c r="Y304" i="14" s="1"/>
  <c r="R186" i="14"/>
  <c r="R187" i="14" s="1"/>
  <c r="R191" i="14" s="1"/>
  <c r="AH304" i="14" s="1"/>
  <c r="Q187" i="14"/>
  <c r="Q191" i="14" s="1"/>
  <c r="AE304" i="14" s="1"/>
  <c r="Z156" i="14"/>
  <c r="AB161" i="14" s="1"/>
  <c r="AB281" i="14" s="1"/>
  <c r="Y156" i="14"/>
  <c r="Y161" i="14" s="1"/>
  <c r="Y281" i="14" s="1"/>
  <c r="AG156" i="14"/>
  <c r="AF161" i="14" s="1"/>
  <c r="AF281" i="14" s="1"/>
  <c r="AC156" i="14"/>
  <c r="AA161" i="14" s="1"/>
  <c r="AA281" i="14" s="1"/>
  <c r="AI156" i="14"/>
  <c r="AG161" i="14" s="1"/>
  <c r="AG281" i="14" s="1"/>
  <c r="AE156" i="14"/>
  <c r="AE161" i="14" s="1"/>
  <c r="AE281" i="14" s="1"/>
  <c r="AA156" i="14"/>
  <c r="Z161" i="14" s="1"/>
  <c r="Z281" i="14" s="1"/>
  <c r="AJ156" i="14"/>
  <c r="AJ161" i="14" s="1"/>
  <c r="AJ281" i="14" s="1"/>
  <c r="Y172" i="14"/>
  <c r="Y177" i="14" s="1"/>
  <c r="Y283" i="14" s="1"/>
  <c r="AH170" i="14"/>
  <c r="AH172" i="14" s="1"/>
  <c r="AI177" i="14" s="1"/>
  <c r="AI283" i="14" s="1"/>
  <c r="AG172" i="14"/>
  <c r="AF177" i="14" s="1"/>
  <c r="AF283" i="14" s="1"/>
  <c r="AJ172" i="14"/>
  <c r="AJ177" i="14" s="1"/>
  <c r="AJ283" i="14" s="1"/>
  <c r="AC172" i="14"/>
  <c r="AA177" i="14" s="1"/>
  <c r="AA283" i="14" s="1"/>
  <c r="AD170" i="14"/>
  <c r="AD172" i="14" s="1"/>
  <c r="AD177" i="14" s="1"/>
  <c r="AD283" i="14" s="1"/>
  <c r="AF170" i="14"/>
  <c r="AF172" i="14" s="1"/>
  <c r="AH177" i="14" s="1"/>
  <c r="AH283" i="14" s="1"/>
  <c r="AE172" i="14"/>
  <c r="AE177" i="14" s="1"/>
  <c r="AE283" i="14" s="1"/>
  <c r="AA172" i="14"/>
  <c r="Z177" i="14" s="1"/>
  <c r="Z283" i="14" s="1"/>
  <c r="AB170" i="14"/>
  <c r="AB172" i="14" s="1"/>
  <c r="AC177" i="14" s="1"/>
  <c r="AC283" i="14" s="1"/>
  <c r="Z170" i="14"/>
  <c r="Z172" i="14" s="1"/>
  <c r="AB177" i="14" s="1"/>
  <c r="AB283" i="14" s="1"/>
  <c r="AI172" i="14"/>
  <c r="AG177" i="14" s="1"/>
  <c r="AG283" i="14" s="1"/>
  <c r="AD154" i="14"/>
  <c r="AH154" i="14"/>
  <c r="AF154" i="14"/>
  <c r="AB154" i="14"/>
  <c r="Z140" i="14"/>
  <c r="AB145" i="14" s="1"/>
  <c r="AB270" i="14" s="1"/>
  <c r="AF140" i="14"/>
  <c r="AH145" i="14" s="1"/>
  <c r="AH270" i="14" s="1"/>
  <c r="AB140" i="14"/>
  <c r="AC145" i="14" s="1"/>
  <c r="AC270" i="14" s="1"/>
  <c r="AH140" i="14"/>
  <c r="AI145" i="14" s="1"/>
  <c r="AI270" i="14" s="1"/>
  <c r="AD140" i="14"/>
  <c r="AD145" i="14" s="1"/>
  <c r="AD270" i="14" s="1"/>
  <c r="AJ140" i="14"/>
  <c r="AJ145" i="14" s="1"/>
  <c r="AJ270" i="14" s="1"/>
  <c r="AE54" i="14"/>
  <c r="AE59" i="14" s="1"/>
  <c r="AE262" i="14" s="1"/>
  <c r="AI140" i="14"/>
  <c r="AG145" i="14" s="1"/>
  <c r="AG270" i="14" s="1"/>
  <c r="AG140" i="14"/>
  <c r="AF145" i="14" s="1"/>
  <c r="AF270" i="14" s="1"/>
  <c r="AE140" i="14"/>
  <c r="AE145" i="14" s="1"/>
  <c r="AE270" i="14" s="1"/>
  <c r="AC140" i="14"/>
  <c r="AA145" i="14" s="1"/>
  <c r="AA270" i="14" s="1"/>
  <c r="AA140" i="14"/>
  <c r="Z145" i="14" s="1"/>
  <c r="Z270" i="14" s="1"/>
  <c r="Y140" i="14"/>
  <c r="Y145" i="14" s="1"/>
  <c r="Y270" i="14" s="1"/>
  <c r="AC54" i="14"/>
  <c r="AA59" i="14" s="1"/>
  <c r="AA262" i="14" s="1"/>
  <c r="Z54" i="14"/>
  <c r="AB59" i="14" s="1"/>
  <c r="AB262" i="14" s="1"/>
  <c r="AA54" i="14"/>
  <c r="Z59" i="14" s="1"/>
  <c r="Z262" i="14" s="1"/>
  <c r="Y100" i="14"/>
  <c r="Y105" i="14" s="1"/>
  <c r="Y268" i="14" s="1"/>
  <c r="AG100" i="14"/>
  <c r="AF105" i="14" s="1"/>
  <c r="AF268" i="14" s="1"/>
  <c r="AC100" i="14"/>
  <c r="AA105" i="14" s="1"/>
  <c r="AA268" i="14" s="1"/>
  <c r="AD98" i="14"/>
  <c r="AD100" i="14" s="1"/>
  <c r="AD105" i="14" s="1"/>
  <c r="AD268" i="14" s="1"/>
  <c r="AJ100" i="14"/>
  <c r="AJ105" i="14" s="1"/>
  <c r="AJ268" i="14" s="1"/>
  <c r="AF98" i="14"/>
  <c r="AF100" i="14" s="1"/>
  <c r="AH105" i="14" s="1"/>
  <c r="AH268" i="14" s="1"/>
  <c r="AE100" i="14"/>
  <c r="AE105" i="14" s="1"/>
  <c r="AE268" i="14" s="1"/>
  <c r="AA100" i="14"/>
  <c r="Z105" i="14" s="1"/>
  <c r="Z268" i="14" s="1"/>
  <c r="AB98" i="14"/>
  <c r="AB100" i="14" s="1"/>
  <c r="AC105" i="14" s="1"/>
  <c r="AC268" i="14" s="1"/>
  <c r="Z99" i="14"/>
  <c r="Z100" i="14" s="1"/>
  <c r="AB105" i="14" s="1"/>
  <c r="AB268" i="14" s="1"/>
  <c r="AH98" i="14"/>
  <c r="AH100" i="14" s="1"/>
  <c r="AI105" i="14" s="1"/>
  <c r="AI268" i="14" s="1"/>
  <c r="AI100" i="14"/>
  <c r="AG105" i="14" s="1"/>
  <c r="AG268" i="14" s="1"/>
  <c r="AA69" i="14"/>
  <c r="Z74" i="14" s="1"/>
  <c r="Z266" i="14" s="1"/>
  <c r="Y69" i="14"/>
  <c r="Y74" i="14" s="1"/>
  <c r="Y266" i="14" s="1"/>
  <c r="AJ69" i="14"/>
  <c r="AJ74" i="14" s="1"/>
  <c r="AJ266" i="14" s="1"/>
  <c r="AF68" i="14"/>
  <c r="AF69" i="14" s="1"/>
  <c r="AH74" i="14" s="1"/>
  <c r="AH266" i="14" s="1"/>
  <c r="AE69" i="14"/>
  <c r="AE74" i="14" s="1"/>
  <c r="AE266" i="14" s="1"/>
  <c r="AH68" i="14"/>
  <c r="AH69" i="14" s="1"/>
  <c r="AI74" i="14" s="1"/>
  <c r="AI266" i="14" s="1"/>
  <c r="AG69" i="14"/>
  <c r="AF74" i="14" s="1"/>
  <c r="AF266" i="14" s="1"/>
  <c r="AC69" i="14"/>
  <c r="AA74" i="14" s="1"/>
  <c r="AA266" i="14" s="1"/>
  <c r="AD68" i="14"/>
  <c r="AD69" i="14" s="1"/>
  <c r="AD74" i="14" s="1"/>
  <c r="AD266" i="14" s="1"/>
  <c r="Z68" i="14"/>
  <c r="Z69" i="14" s="1"/>
  <c r="AB74" i="14" s="1"/>
  <c r="AB266" i="14" s="1"/>
  <c r="AB68" i="14"/>
  <c r="AB69" i="14" s="1"/>
  <c r="AC74" i="14" s="1"/>
  <c r="AC266" i="14" s="1"/>
  <c r="AI69" i="14"/>
  <c r="AG74" i="14" s="1"/>
  <c r="AG266" i="14" s="1"/>
  <c r="Y54" i="14"/>
  <c r="Y59" i="14" s="1"/>
  <c r="Y262" i="14" s="1"/>
  <c r="AI54" i="14"/>
  <c r="AG59" i="14" s="1"/>
  <c r="AG262" i="14" s="1"/>
  <c r="AG54" i="14"/>
  <c r="AF59" i="14" s="1"/>
  <c r="AF262" i="14" s="1"/>
  <c r="AF51" i="14"/>
  <c r="AH51" i="14"/>
  <c r="AD51" i="14"/>
  <c r="AB51" i="14"/>
  <c r="AJ51" i="14"/>
  <c r="Z36" i="14"/>
  <c r="Z37" i="14" s="1"/>
  <c r="AB42" i="14" s="1"/>
  <c r="AB252" i="14" s="1"/>
  <c r="Y37" i="14"/>
  <c r="Y42" i="14" s="1"/>
  <c r="Y252" i="14" s="1"/>
  <c r="AH36" i="14"/>
  <c r="AH37" i="14" s="1"/>
  <c r="AI42" i="14" s="1"/>
  <c r="AI252" i="14" s="1"/>
  <c r="AG37" i="14"/>
  <c r="AF42" i="14" s="1"/>
  <c r="AF252" i="14" s="1"/>
  <c r="AJ36" i="14"/>
  <c r="AJ37" i="14" s="1"/>
  <c r="AJ42" i="14" s="1"/>
  <c r="AJ252" i="14" s="1"/>
  <c r="AI37" i="14"/>
  <c r="AG42" i="14" s="1"/>
  <c r="AG252" i="14" s="1"/>
  <c r="AC37" i="14"/>
  <c r="AA42" i="14" s="1"/>
  <c r="AA252" i="14" s="1"/>
  <c r="AF36" i="14"/>
  <c r="AF37" i="14" s="1"/>
  <c r="AH42" i="14" s="1"/>
  <c r="AH252" i="14" s="1"/>
  <c r="AE37" i="14"/>
  <c r="AE42" i="14" s="1"/>
  <c r="AE252" i="14" s="1"/>
  <c r="AB36" i="14"/>
  <c r="AB37" i="14" s="1"/>
  <c r="AC42" i="14" s="1"/>
  <c r="AC252" i="14" s="1"/>
  <c r="AA7" i="14"/>
  <c r="Z12" i="14" s="1"/>
  <c r="Z247" i="14" s="1"/>
  <c r="AH6" i="14"/>
  <c r="AH7" i="14" s="1"/>
  <c r="AI12" i="14" s="1"/>
  <c r="AI247" i="14" s="1"/>
  <c r="AG7" i="14"/>
  <c r="AF12" i="14" s="1"/>
  <c r="AF247" i="14" s="1"/>
  <c r="AF7" i="14"/>
  <c r="AH12" i="14" s="1"/>
  <c r="AH247" i="14" s="1"/>
  <c r="AI7" i="14"/>
  <c r="AG12" i="14" s="1"/>
  <c r="AG247" i="14" s="1"/>
  <c r="AC7" i="14"/>
  <c r="AA12" i="14" s="1"/>
  <c r="AA247" i="14" s="1"/>
  <c r="AD6" i="14"/>
  <c r="AD7" i="14" s="1"/>
  <c r="AD12" i="14" s="1"/>
  <c r="AD247" i="14" s="1"/>
  <c r="Z7" i="14"/>
  <c r="AB12" i="14" s="1"/>
  <c r="AB247" i="14" s="1"/>
  <c r="Y7" i="14"/>
  <c r="Y12" i="14" s="1"/>
  <c r="Y247" i="14" s="1"/>
  <c r="AE7" i="14"/>
  <c r="AE12" i="14" s="1"/>
  <c r="AE247" i="14" s="1"/>
  <c r="AB7" i="14"/>
  <c r="AC12" i="14" s="1"/>
  <c r="AC247" i="14" s="1"/>
  <c r="AJ6" i="14"/>
  <c r="AJ7" i="14" s="1"/>
  <c r="AJ12" i="14" s="1"/>
  <c r="AJ247" i="14" s="1"/>
  <c r="Y374" i="14" l="1"/>
  <c r="AE374" i="14"/>
  <c r="AF374" i="14"/>
  <c r="AB90" i="14"/>
  <c r="AH90" i="14"/>
  <c r="AE90" i="14"/>
  <c r="Y90" i="14"/>
  <c r="AB28" i="14"/>
  <c r="AH28" i="14"/>
  <c r="Y28" i="14"/>
  <c r="AE28" i="14"/>
  <c r="Z374" i="14"/>
  <c r="AB156" i="14"/>
  <c r="AC161" i="14" s="1"/>
  <c r="AC281" i="14" s="1"/>
  <c r="AF156" i="14"/>
  <c r="AH161" i="14" s="1"/>
  <c r="AH281" i="14" s="1"/>
  <c r="AH156" i="14"/>
  <c r="AI161" i="14" s="1"/>
  <c r="AI281" i="14" s="1"/>
  <c r="AD156" i="14"/>
  <c r="AD161" i="14" s="1"/>
  <c r="AD281" i="14" s="1"/>
  <c r="Y178" i="14"/>
  <c r="AH178" i="14"/>
  <c r="AB178" i="14"/>
  <c r="AE178" i="14"/>
  <c r="Y162" i="14"/>
  <c r="AE162" i="14"/>
  <c r="AB146" i="14"/>
  <c r="AH146" i="14"/>
  <c r="Y146" i="14"/>
  <c r="AE146" i="14"/>
  <c r="Y106" i="14"/>
  <c r="AB106" i="14"/>
  <c r="AE106" i="14"/>
  <c r="AH106" i="14"/>
  <c r="Y75" i="14"/>
  <c r="AH75" i="14"/>
  <c r="AB75" i="14"/>
  <c r="AE75" i="14"/>
  <c r="AH54" i="14"/>
  <c r="AI59" i="14" s="1"/>
  <c r="AI262" i="14" s="1"/>
  <c r="AF54" i="14"/>
  <c r="AH59" i="14" s="1"/>
  <c r="AH262" i="14" s="1"/>
  <c r="AB54" i="14"/>
  <c r="AC59" i="14" s="1"/>
  <c r="AC262" i="14" s="1"/>
  <c r="AD54" i="14"/>
  <c r="AD59" i="14" s="1"/>
  <c r="AD262" i="14" s="1"/>
  <c r="AJ54" i="14"/>
  <c r="AJ59" i="14" s="1"/>
  <c r="AJ262" i="14" s="1"/>
  <c r="AE60" i="14"/>
  <c r="Y60" i="14"/>
  <c r="Y43" i="14"/>
  <c r="AB43" i="14"/>
  <c r="AE43" i="14"/>
  <c r="AH43" i="14"/>
  <c r="Y13" i="14"/>
  <c r="AB13" i="14"/>
  <c r="AE13" i="14"/>
  <c r="AH13" i="14"/>
  <c r="AB374" i="14" l="1"/>
  <c r="AC374" i="14"/>
  <c r="AG374" i="14"/>
  <c r="AE375" i="14" s="1"/>
  <c r="AA374" i="14"/>
  <c r="AH374" i="14"/>
  <c r="AH162" i="14"/>
  <c r="AB162" i="14"/>
  <c r="AB60" i="14"/>
  <c r="AH60" i="14"/>
  <c r="AI374" i="14" l="1"/>
  <c r="AJ374" i="14"/>
  <c r="AD374" i="14"/>
  <c r="AB375" i="14" s="1"/>
  <c r="Y375" i="14"/>
  <c r="AH375" i="14" l="1"/>
</calcChain>
</file>

<file path=xl/sharedStrings.xml><?xml version="1.0" encoding="utf-8"?>
<sst xmlns="http://schemas.openxmlformats.org/spreadsheetml/2006/main" count="1080" uniqueCount="310">
  <si>
    <t>Asortyment</t>
  </si>
  <si>
    <t>op.</t>
  </si>
  <si>
    <t>szt.</t>
  </si>
  <si>
    <t>Teryflunomid 14 mg x 28 tabl.</t>
  </si>
  <si>
    <t>fiol.</t>
  </si>
  <si>
    <t>Rituximab 0,5/50ml x 1 fiol.</t>
  </si>
  <si>
    <t>Cisplatinum, koncentrat do sporządzania roztworu do infuzji, 1mg/1 ml x 1 fiolka a 10 ml. Roztwór po otwarciu fiolki wykazuje stabilność przez 28 dni w temp. do 25 *C bez dostępu światła.</t>
  </si>
  <si>
    <t>Cisplatinum, koncentrat do sporządzania roztworu do infuzji,  1 mg/ ml x 1 fiolka a 50ml  . Roztwór po otwarciu fiolki wykazuje stabilność przez 28 dni w temp. do 25 *C bez dostępu światła.</t>
  </si>
  <si>
    <t>Cisplatinum, koncentrat do sporządzania roztworu do infuzji, 1 mg/ ml x 1 fiolka a 100ml . Roztwór po otwarciu fiolki wykazuje stabilność przez 28 dni w temp. do 25 *C bez dostępu światła.</t>
  </si>
  <si>
    <t>Carboplatin konc do sporządz roztworu do inf 10mg/ml x 1 fiolka a 15 ml. Roztwór po otwarciu fiolki wykazuje stabilność przez 28 dni w temp. do 25 *C bez dostępu światła.</t>
  </si>
  <si>
    <t>Carboplatin konc do sporządz roztworu do inf 10mg/ml a 1 fiolka a 45 ml. Roztwór po otwarciu fiolki wykazuje stabilność przez 28 dni w temp. do 25 *C bez dostępu światła.</t>
  </si>
  <si>
    <t>Carboplatin konc do sporządz roztworu do inf 10mg/ml a 1 fiolka a 60 ml. Roztwór po otwarciu fiolki wykazuje stabilność przez 28 dni w temp. do 25 *C bez dostępu światła.</t>
  </si>
  <si>
    <t>Gemcitabinum, koncentrat do sporządzania roztworu do infuzji, 40mg/ ml  x 1 fiolka a 5 ml .Roztwór po otwarciu fiolki  wykazuje stabilność  przez 28 dni w temp. od 2-8*C</t>
  </si>
  <si>
    <t>Gemcitabinum, koncentrat do sporządzania roztworu do infuzji, 40mg/ ml  x 1 fiolka a 25ml .Roztwór po otwarciu fiolki  wykazuje stabilność  przez 28 dni w temp. od 2-8*C</t>
  </si>
  <si>
    <t>Gemcitabinum, koncentrat do sporządzania roztworu do infuzji, 40mg/ ml  x 1 fiolka a 50 ml .Roztwór po otwarciu fiolki  wykazuje stabilność  przez 28 dni w temp. od 2-8*C</t>
  </si>
  <si>
    <t xml:space="preserve">Vinorelbine, koncentrat do sporządzania roztworu do infuzji, 10 mg/1ml x 1 fiolka a 1ml. Stabilność przygotowanego roztworu winna wymosić min. 48h </t>
  </si>
  <si>
    <t>Vinorelbine, koncentrat do sporządzania roztworu do infuzji, 10 mg/1ml x 1 fiolka a 5ml. Stabilność przygotowanego roztworu winna wymosić min. 48h</t>
  </si>
  <si>
    <t>Etoposidum , koncentrat do sporządzania roztworu do infuzji, 20 mg/ ml  x 1 a 5ml fiolka.Roztwór po otwarciu fiolki  wykazuje stabilność  przez 28 dni w temp. od 2-8*C</t>
  </si>
  <si>
    <t>Etoposidum , koncentrat do sporządzania roztworu do infuzji, 20 mg/1 ml  x 1 a 10ml fiolka.Roztwór po otwarciu fiolki  wykazuje stabilność  przez 28 dni w temp. od 2-8*C</t>
  </si>
  <si>
    <t>Etoposidum , koncentrat do sporządzania roztworu do infuzji, 20 mg/ ml  x 1 a 20ml fiolka.Roztwór po otwarciu fiolki  wykazuje stabilność  przez 28 dni w temp. od 2-8*C</t>
  </si>
  <si>
    <t>Docetaxel  10mg/ml koncentrat do sporządzania roztworu do infuzji; fiolki a 8 ml stabilność  28 dni po pierwszym nakłuciu</t>
  </si>
  <si>
    <t>Docetaxel  10mg/ml koncentrat do sporządzania roztworu do infuzji; fiolki a 16 ml stabilność  28 dni po pierwszym nakłuciu</t>
  </si>
  <si>
    <t>Paklitaksel 6mg/ml koncentrat do sporządzania roztworu x 1 fiol a 50ml. Roztwór po otwarciu fiolki wykazuje stabilnośc przez 28 dni w temp do 25 stopni. Roztwór po rozpuszczeniu wykazuje stabilność 48h do 25 stopni. Folki preparatu Paclitaxel są kompatybilne z systemami bezigłowymi, kolcowymi typu Spike</t>
  </si>
  <si>
    <t>Paklitaksel 6mg/ml koncentrat do sporządzania roztworu x 1 fiol a 25ml. Roztwór po otwarciu fiolki wykazuje stabilnośc przez 28 dni w temp do 25 stopni. Roztwór po rozpuszczeniu wykazuje stabilność 48h do 25 stopni. Folki preparatu Paclitaxel są kompatybilne z systemami bezigłowymi, kolcowymi typu Spike</t>
  </si>
  <si>
    <t xml:space="preserve">Pemetrexed inj 100mg op. Koncentrat do sporządzania infuzjii a 1 fiol. Trwałość roztworu po rekonstytuacji w temp 2-8*C minimum 3 dni </t>
  </si>
  <si>
    <t xml:space="preserve">Pemetrexed inj 500mg op. Koncentrat do sporządzania infuzjii a 1 fiol. Trwałość roztworu po rekonstytuacji w temp 2-8*C minimum 3 dni </t>
  </si>
  <si>
    <t>Pirfenidon  tabl powl 267 mg op a 63 szt</t>
  </si>
  <si>
    <t>Pirfenidon  tabl powl 267 mg op a 252 szt</t>
  </si>
  <si>
    <t>Pirfenidon  tabl powl 801mg op a 84 szt.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</si>
  <si>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</si>
  <si>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</si>
  <si>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</si>
  <si>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</si>
  <si>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</si>
  <si>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</si>
  <si>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</si>
  <si>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</si>
  <si>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</si>
  <si>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</si>
  <si>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</si>
  <si>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</si>
  <si>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</si>
  <si>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</si>
  <si>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</si>
  <si>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</si>
  <si>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</si>
  <si>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</si>
  <si>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13.</t>
  </si>
  <si>
    <t>14.</t>
  </si>
  <si>
    <t>15.</t>
  </si>
  <si>
    <t>16.</t>
  </si>
  <si>
    <t>20.</t>
  </si>
  <si>
    <t>21.</t>
  </si>
  <si>
    <t>5-fluorouracyl roztw do wstrz Wg ChPL stabilność fiz-chem po pierwszym otwarciu fiolki  co najmniej 7 dni, 1 fiolka 100ml, dawka 5000mg (50mg/ml)</t>
  </si>
  <si>
    <t>5-fluorouracyl roztw do wstrz i infuzji Wg ChPL stabilność fiz-chem po pierwszym otwarciu fiolki  co najmniej 7 dni (bolus?), 1 fiolka 20ml, dawka 1000mg (50mg/ml)</t>
  </si>
  <si>
    <t>Doxorubicinum , koncentrat do sporządzania roztworu do infuzji, 2 mg/ ml. Roztwór po otwarciu fiolki  wykazuje stabilność  przez 28 dni od 2-8*C (z możliwością zakupu wszelkich dostępnych dawek)</t>
  </si>
  <si>
    <t>mg</t>
  </si>
  <si>
    <t>Pegfilgrastimum roztwór do wstrzykiwań; 10 mg/ml (6 mg/0,6 ml); 1 ampułkostrzykawka 0,6 ml</t>
  </si>
  <si>
    <t>Cyclofosfamid prosz do spoż, rozrtw 1000 mg koncentrat do sporządzania roztworu do wstrzykiwań</t>
  </si>
  <si>
    <t>Cyclofosfamid prosz do spoż, rozrtw 500mg koncentrat do sporządzania roztworu do wstrzykiwań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</si>
  <si>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</si>
  <si>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</si>
  <si>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</si>
  <si>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</si>
  <si>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</si>
  <si>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</si>
  <si>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</si>
  <si>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</si>
  <si>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</si>
  <si>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</si>
  <si>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</si>
  <si>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</si>
  <si>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</si>
  <si>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</si>
  <si>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</si>
  <si>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</si>
  <si>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</si>
  <si>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</si>
  <si>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</si>
  <si>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</si>
  <si>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</si>
  <si>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</si>
  <si>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</si>
  <si>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</si>
  <si>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</si>
  <si>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</si>
  <si>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</si>
  <si>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</si>
  <si>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</si>
  <si>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</si>
  <si>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</si>
  <si>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</si>
  <si>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</si>
  <si>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</si>
  <si>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</si>
  <si>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</si>
  <si>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</si>
  <si>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</si>
  <si>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</si>
  <si>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</si>
  <si>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</si>
  <si>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</si>
  <si>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</si>
  <si>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</si>
  <si>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 xml:space="preserve">Etanercept 50mg  roztwór do wstrzykiwań x 4 fiol. </t>
  </si>
  <si>
    <t xml:space="preserve">Etanercept 25mg roztwór do wstrzykiwań x 4 fiol. </t>
  </si>
  <si>
    <t>17.</t>
  </si>
  <si>
    <t>18.</t>
  </si>
  <si>
    <t>19.</t>
  </si>
  <si>
    <t>22.</t>
  </si>
  <si>
    <t>23.</t>
  </si>
  <si>
    <t>24.</t>
  </si>
  <si>
    <t>INFLIXIMAB 100 mg x 1 FIOL.*</t>
  </si>
  <si>
    <t>Methotrexatum, koncentrat do sporządzania roztworu do infuzji, 100 mg/ml, 1 fiol.po 50 ml, koncentrat po otwarciu fiolki zachowuje stabilność fizyko-chemiczną do 28 dni w lodówce lub w temperaturze pokojowej bez dostępu do światła</t>
  </si>
  <si>
    <t>Methotrexatum, koncentrat do sporządzania roztworu do infuzji, 10 mg/ml, 1 fiol.po 5 ml, po otwarciu zachowuje stabilność fizyko-chemiczną do 28 dni w lodówce lub w temperaturze pokojowej bez dostępu do światła</t>
  </si>
  <si>
    <t>Calcium folinate roztw d/wstrz.200mg/50ml 1 fiolka</t>
  </si>
  <si>
    <t>Abirateron 500 mg tabl powl x 60 szt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</si>
  <si>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</si>
  <si>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</si>
  <si>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</si>
  <si>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</si>
  <si>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</si>
  <si>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</si>
  <si>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</si>
  <si>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</si>
  <si>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</si>
  <si>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</si>
  <si>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</si>
  <si>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</si>
  <si>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</si>
  <si>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</si>
  <si>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</si>
  <si>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</si>
  <si>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</si>
  <si>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</si>
  <si>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</si>
  <si>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</si>
  <si>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</si>
  <si>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</si>
  <si>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</si>
  <si>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</si>
  <si>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RAZEM CAŁOŚĆ</t>
  </si>
  <si>
    <t>Pakiet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</si>
  <si>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</si>
  <si>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</si>
  <si>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</si>
  <si>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</si>
  <si>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</si>
  <si>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</si>
  <si>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</si>
  <si>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</si>
  <si>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</si>
  <si>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</si>
  <si>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</si>
  <si>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</si>
  <si>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</si>
  <si>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</si>
  <si>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</si>
  <si>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</si>
  <si>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</si>
  <si>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</si>
  <si>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</si>
  <si>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</si>
  <si>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</si>
  <si>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</si>
  <si>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</si>
  <si>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</si>
  <si>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</si>
  <si>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</si>
  <si>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</si>
  <si>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</si>
  <si>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</si>
  <si>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</si>
  <si>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</si>
  <si>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</si>
  <si>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</si>
  <si>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</si>
  <si>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</si>
  <si>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</si>
  <si>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</si>
  <si>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</si>
  <si>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</si>
  <si>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</si>
  <si>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</si>
  <si>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</si>
  <si>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</si>
  <si>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</si>
  <si>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</si>
  <si>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</si>
  <si>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</si>
  <si>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</si>
  <si>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</si>
  <si>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</si>
  <si>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</si>
  <si>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</si>
  <si>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</si>
  <si>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</si>
  <si>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</si>
  <si>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</si>
  <si>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</si>
  <si>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</si>
  <si>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</si>
  <si>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</si>
  <si>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</si>
  <si>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</si>
  <si>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</si>
  <si>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</si>
  <si>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</si>
  <si>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</si>
  <si>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</si>
  <si>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</si>
  <si>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</si>
  <si>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</si>
  <si>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</si>
  <si>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</si>
  <si>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</si>
  <si>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</si>
  <si>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</si>
  <si>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</si>
  <si>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</si>
  <si>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</si>
  <si>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</si>
  <si>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</si>
  <si>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Filgastrim 30 mln.j op a 10 amp strzyk</t>
  </si>
  <si>
    <t>Rituximabum, 100 mg,  koncentrat do sporządzania roztworu do infuzji. Op a 2 fiolki</t>
  </si>
  <si>
    <t>*Zamawiający wymaga bezpłatnego dostarczania filtrów niezbędnych do podaży leku, jeżeli CHPL tego wymaga</t>
  </si>
  <si>
    <t>Ustekinumab 90mg op  amp-strzyk</t>
  </si>
  <si>
    <t>Ustekinumab 130mg konc do spoz roztworu do infuzji, fiolka</t>
  </si>
  <si>
    <t>Produkt leczniczy refundowany w ramach Programów lekowych</t>
  </si>
  <si>
    <t>129.</t>
  </si>
  <si>
    <t>130.</t>
  </si>
  <si>
    <t>131.</t>
  </si>
  <si>
    <t>132.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</si>
  <si>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</si>
  <si>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</si>
  <si>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Adalimumab 40 mg/0,8 ml x 2 ampułkostrzykawki lub wstrzykiwacz.</t>
  </si>
  <si>
    <t>Sandoz, Pyzchiva 90 mg/ mL x 1 amp-strzykawka</t>
  </si>
  <si>
    <t>EU/1/24/1801/002/ świadectwo rejestracji</t>
  </si>
  <si>
    <t>Sandoz, Pyzchiva 130 mg x 1 fiolka (26 ml roztworu (5 mg/ml)</t>
  </si>
  <si>
    <t>EU/1/24/1801/003/ świadectwo rejestracji</t>
  </si>
  <si>
    <t>Sandoz, Terebyo 14mg x 28 tabl.</t>
  </si>
  <si>
    <t>27624/ świadectwo rejestracji</t>
  </si>
  <si>
    <t>Sandoz, Pirfenidone SDZ 267MG 63FCT UD PL</t>
  </si>
  <si>
    <t>27139/ świadectwo rejestracji</t>
  </si>
  <si>
    <t>Sandoz, Pirfenidone SDZ 267MG 252FCT UD PL</t>
  </si>
  <si>
    <t>Sandoz, Pirfenidone SDZ 801MG 84FCT UD PL</t>
  </si>
  <si>
    <t>27140/ świadectwo rejestracji</t>
  </si>
  <si>
    <t>EU/1/18/1280/001-005/ świadectwo rejestracji</t>
  </si>
  <si>
    <t>Sandoz, Zessly 100 mg x 1 fiolka</t>
  </si>
  <si>
    <t xml:space="preserve">Sandoz, HYRIMOZ 40MG/0.8ML x 2 AMP-STRZYK. </t>
  </si>
  <si>
    <t>EU/1/18/1286/001-003/ świadectwo rejestracji</t>
  </si>
  <si>
    <t>Sandoz, Riximyo, koncentrat do sporządzania roztworu do infuzji, 500 mg, 1 fiol.po 50 ml</t>
  </si>
  <si>
    <t>EU/1/17/1184/003-004/ świadectwo rejestracji</t>
  </si>
  <si>
    <t>Sandoz, Riximyo 100 mg  koncentrat do sporz.roztw. do infuzji x 2 fiol.</t>
  </si>
  <si>
    <t>EU/1/17/1184/001-002/ świadectwo rejestracji</t>
  </si>
  <si>
    <t>Ebewe, Cisplatin-EBW 10 mg 1 mg/ml 1 fiol 10 ml</t>
  </si>
  <si>
    <t>19903/ świadectwo rejestracji</t>
  </si>
  <si>
    <t>Ebewe, Cisplatin-EBW 50 mg 1 mg/ml 1 fiol 50 ml</t>
  </si>
  <si>
    <t>Ebewe, Cisplatin-EBW 100mg 1 mg/ml 1 fiol 100ml</t>
  </si>
  <si>
    <t>Ebewe, Carboplatin-EBW 150mg 10mg/ml 1fiol 15ml</t>
  </si>
  <si>
    <t>4500/ świadectwo rejestracji</t>
  </si>
  <si>
    <t>Ebewe, Carboplatin-EBW 450mg 10mg/ml 1fiol 45ml</t>
  </si>
  <si>
    <t>Ebewe, Carboplatin-EBW 600mg 10mg/ml 1fiol 60ml</t>
  </si>
  <si>
    <t>Ebewe, Gemsol 200mg 40mg/ml 1 fiol 5ml</t>
  </si>
  <si>
    <t>18280/ świadectwo rejestracji</t>
  </si>
  <si>
    <t>Ebewe, Gemsol 1000mg 40mg/ml 1 fiol 25ml</t>
  </si>
  <si>
    <t>Ebewe, Gemsol 2000mg 40mg/ml 1 fiol 50ml</t>
  </si>
  <si>
    <t>Ebewe, Neocitec 10mg 10mg/ml 1 fiol 1ml</t>
  </si>
  <si>
    <t>14960/ świadectwo rejestracji</t>
  </si>
  <si>
    <t>Ebewe, Neocitec 50mg 10mg/ml 1 fiol 5ml</t>
  </si>
  <si>
    <t>Ebewe, Etoposid-EBW 100mg 20mg/ml 1 fiol 5ml</t>
  </si>
  <si>
    <t>7760/ świadectwo rejestracji</t>
  </si>
  <si>
    <t>Ebewe, Etoposid-EBW 200mg 20mg/ml 1 fiol 10ml</t>
  </si>
  <si>
    <t>Ebewe, Etoposid-EBW 400mg 20mg/ml 1 fiol 20ml</t>
  </si>
  <si>
    <t>Ebewe, Docetaxel-EBW 80mg 10mg/ml 1 fiol 8ml</t>
  </si>
  <si>
    <t>16652/ świadectwo rejestracji</t>
  </si>
  <si>
    <t>Ebewe, Docetaxel-EBW 160mg 10mg/ml 1 fiol 16ml</t>
  </si>
  <si>
    <t>Sandoz, Pemetrexed Sandoz, koncentrat do sporządzania roztworu do infuzji, 25 mg/ml, 100MG/4ML x 1</t>
  </si>
  <si>
    <t>26101/ świadectwo rejestracji</t>
  </si>
  <si>
    <t>Sandoz, Pemetrexed Sandoz, koncentrat do sporządzania roztworu do infuzji, 25 mg/ml, 500mg/20ml x 1</t>
  </si>
  <si>
    <t>Ebewe, 5-Fluorouracil-EBW 5g 50mg/ml 1fio 100ml</t>
  </si>
  <si>
    <t>4506/ świadectwo rejestracji</t>
  </si>
  <si>
    <t>Ebewe, 5-Fluorouracil-EBW 1g 50mg/ml 1fiol 20ml</t>
  </si>
  <si>
    <t>4290/ świadectwo rejestracji</t>
  </si>
  <si>
    <t>5909990429011                    5909990429028                   5909990614837             5909990614844</t>
  </si>
  <si>
    <t>1 mg</t>
  </si>
  <si>
    <t>Sandoz, Calciumfolinat Sandoz 200mg 10mg/ml 1f 20ml</t>
  </si>
  <si>
    <t>23648/ świadectwo rejestracji</t>
  </si>
  <si>
    <t>Ebewe, Paclitaxel-EBW 300mg 6mg/ml 1 fiol 50ml</t>
  </si>
  <si>
    <t>12603/ świadectwo rejestracji</t>
  </si>
  <si>
    <t>Ebewe, Paclitaxel-EBW 150mg 6mg/ml 1 fiol 25ml</t>
  </si>
  <si>
    <t>Ebewe, Methotrexat-EBW 5g 100mg/ml 1 fiol 50ml</t>
  </si>
  <si>
    <t>R/3339/ świadectwo rejestracji</t>
  </si>
  <si>
    <t>Ebewe, Methotrexat-EBW  50 mg 10mg / ml  x 1 fiol. 5 ml</t>
  </si>
  <si>
    <t>R/3334/ świadectwo rejestracji</t>
  </si>
  <si>
    <t>Ebewe, Doxorubicin-EBW 10mg 2mg/ml 1 fiol 5ml                 Ebewe, Doxorubicin-EBW 50mg 2mg/ml 1 fiol 25ml                      Ebewe, Doxorubicin-EBW 100mg 2mg/ml 1 fiol 50ml               Ebewe, Doxorubicin-EBW 200mg 2mg/ml 1fiol 100ml</t>
  </si>
  <si>
    <t>Sandoz, Cyclophosphamide SDZ, 1000 mg/10 ml x 1 fiolka</t>
  </si>
  <si>
    <t>28340/ świadectwo rejestracji</t>
  </si>
  <si>
    <t>Sandoz, Cyclophosphamide SDZ, 500 mg/5 ml x 1 fiolka</t>
  </si>
  <si>
    <t>Sandoz, Erelzi 25 mg 0,5 ml  x 4 amp-strzyk, roztwór do wstrzykiwań w ampułko-strzykawce</t>
  </si>
  <si>
    <t>EU/1/17/1195/001- 004/ świadectwo rejestracji</t>
  </si>
  <si>
    <t>Sandoz, Erelzi 50 mg 1 ml x 4 amp-strzyk, roztwór do wstrzykiwań w ampułko-strzykawce</t>
  </si>
  <si>
    <t>EU/1/17/1195/005- 008/ świadectwo rejestracji</t>
  </si>
  <si>
    <t>Sandoz, Ziextenzo 6mg / 0,6ml x 1 amp.-strzyk 0,6 ml</t>
  </si>
  <si>
    <t>EU/1/18/1327/001/ świadectwo rejestracji</t>
  </si>
  <si>
    <t>EU/1/08/495/003/ świadectwo rejestracji</t>
  </si>
  <si>
    <r>
      <t xml:space="preserve">Sandoz, Zarzio 30MIU/0,5 ml </t>
    </r>
    <r>
      <rPr>
        <b/>
        <sz val="9"/>
        <rFont val="Calibri"/>
        <family val="2"/>
        <charset val="238"/>
        <scheme val="minor"/>
      </rPr>
      <t>5 ampulkostrzykawek</t>
    </r>
  </si>
  <si>
    <t>Sandoz, Abiraterone Sandoz  500 mg x 60 tab.powl.</t>
  </si>
  <si>
    <t>26553/ świadectwo rejestracji</t>
  </si>
  <si>
    <t>Lek Pyzchiva nie jest obecnie zarejestrowany we wskazaniu wrzodziejące zapalenie jelita grubego i nie powinien być stosowany ani podawany w tym wskazaniu (producent leku oryginalnego nadal posiada wyłączność na to wskazanie)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</si>
</sst>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[$-415]0"/>
    <numFmt numFmtId="167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5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5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5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4" borderId="1" xfId="16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5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5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165" fontId="11" fillId="6" borderId="14" xfId="0" applyNumberFormat="1" applyFont="1" applyFill="1" applyBorder="1" applyAlignment="1">
      <alignment horizontal="center" vertical="center" wrapText="1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/>
    </xf>
    <xf numFmtId="44" fontId="13" fillId="4" borderId="13" xfId="0" applyNumberFormat="1" applyFont="1" applyFill="1" applyBorder="1"/>
    <xf numFmtId="44" fontId="14" fillId="6" borderId="13" xfId="2" applyNumberFormat="1" applyFont="1" applyFill="1" applyBorder="1" applyAlignment="1">
      <alignment horizontal="center" vertical="center"/>
    </xf>
    <xf numFmtId="44" fontId="13" fillId="6" borderId="13" xfId="0" applyNumberFormat="1" applyFont="1" applyFill="1" applyBorder="1"/>
    <xf numFmtId="44" fontId="14" fillId="5" borderId="13" xfId="2" applyNumberFormat="1" applyFont="1" applyFill="1" applyBorder="1" applyAlignment="1">
      <alignment horizontal="center" vertical="center"/>
    </xf>
    <xf numFmtId="44" fontId="13" fillId="5" borderId="13" xfId="0" applyNumberFormat="1" applyFont="1" applyFill="1" applyBorder="1"/>
    <xf numFmtId="0" fontId="13" fillId="0" borderId="18" xfId="0" applyFont="1" applyBorder="1"/>
    <xf numFmtId="44" fontId="13" fillId="4" borderId="0" xfId="0" applyNumberFormat="1" applyFont="1" applyFill="1"/>
    <xf numFmtId="44" fontId="13" fillId="6" borderId="14" xfId="0" applyNumberFormat="1" applyFont="1" applyFill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6" fontId="10" fillId="0" borderId="1" xfId="2" applyNumberFormat="1" applyFont="1" applyBorder="1" applyAlignment="1">
      <alignment horizontal="center" vertical="center"/>
    </xf>
    <xf numFmtId="0" fontId="14" fillId="8" borderId="0" xfId="2" applyFont="1" applyFill="1" applyAlignment="1">
      <alignment vertical="center"/>
    </xf>
    <xf numFmtId="1" fontId="14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" fontId="14" fillId="2" borderId="1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167" fontId="10" fillId="2" borderId="10" xfId="2" applyNumberFormat="1" applyFont="1" applyFill="1" applyBorder="1" applyAlignment="1">
      <alignment horizontal="center" vertical="center"/>
    </xf>
    <xf numFmtId="167" fontId="10" fillId="2" borderId="11" xfId="2" applyNumberFormat="1" applyFont="1" applyFill="1" applyBorder="1" applyAlignment="1">
      <alignment horizontal="center" vertical="center"/>
    </xf>
    <xf numFmtId="167" fontId="10" fillId="2" borderId="12" xfId="2" applyNumberFormat="1" applyFont="1" applyFill="1" applyBorder="1" applyAlignment="1">
      <alignment horizontal="center" vertical="center"/>
    </xf>
    <xf numFmtId="0" fontId="19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0" fontId="14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left" vertical="top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15" fillId="0" borderId="3" xfId="16" applyNumberFormat="1" applyFont="1" applyBorder="1" applyAlignment="1">
      <alignment horizontal="center"/>
    </xf>
    <xf numFmtId="167" fontId="15" fillId="0" borderId="4" xfId="16" applyNumberFormat="1" applyFont="1" applyBorder="1" applyAlignment="1">
      <alignment horizontal="center"/>
    </xf>
    <xf numFmtId="167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31">
    <cellStyle name="Currency" xfId="16" builtinId="4"/>
    <cellStyle name="Dziesiętny 2" xfId="29" xr:uid="{00000000-0005-0000-0000-000000000000}"/>
    <cellStyle name="Excel Built-in Normal" xfId="14" xr:uid="{00000000-0005-0000-0000-000001000000}"/>
    <cellStyle name="Excel Built-in Normal 1" xfId="15" xr:uid="{00000000-0005-0000-0000-000002000000}"/>
    <cellStyle name="Normal" xfId="0" builtinId="0"/>
    <cellStyle name="Normalny 14 3" xfId="23" xr:uid="{00000000-0005-0000-0000-000004000000}"/>
    <cellStyle name="Normalny 14 4" xfId="24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5" xr:uid="{00000000-0005-0000-0000-000008000000}"/>
    <cellStyle name="Normalny 3" xfId="3" xr:uid="{00000000-0005-0000-0000-000009000000}"/>
    <cellStyle name="Normalny 3 3" xfId="27" xr:uid="{00000000-0005-0000-0000-00000A000000}"/>
    <cellStyle name="Normalny 4" xfId="9" xr:uid="{00000000-0005-0000-0000-00000B000000}"/>
    <cellStyle name="Normalny 4 2" xfId="12" xr:uid="{00000000-0005-0000-0000-00000C000000}"/>
    <cellStyle name="Normalny 5" xfId="10" xr:uid="{00000000-0005-0000-0000-00000D000000}"/>
    <cellStyle name="Normalny 5 2" xfId="28" xr:uid="{00000000-0005-0000-0000-00000E000000}"/>
    <cellStyle name="Normalny 6" xfId="2" xr:uid="{00000000-0005-0000-0000-00000F000000}"/>
    <cellStyle name="Normalny 6 2" xfId="22" xr:uid="{00000000-0005-0000-0000-000010000000}"/>
    <cellStyle name="Normalny 7" xfId="5" xr:uid="{00000000-0005-0000-0000-000011000000}"/>
    <cellStyle name="Normalny 8" xfId="21" xr:uid="{00000000-0005-0000-0000-000012000000}"/>
    <cellStyle name="Normalny 8 2" xfId="1" xr:uid="{00000000-0005-0000-0000-000013000000}"/>
    <cellStyle name="Normalny 9" xfId="13" xr:uid="{00000000-0005-0000-0000-000014000000}"/>
    <cellStyle name="Percent" xfId="17" builtinId="5"/>
    <cellStyle name="Procentowy 2 2" xfId="30" xr:uid="{00000000-0005-0000-0000-000016000000}"/>
    <cellStyle name="Procentowy 4" xfId="11" xr:uid="{00000000-0005-0000-0000-000017000000}"/>
    <cellStyle name="Procentowy 5" xfId="26" xr:uid="{00000000-0005-0000-0000-000018000000}"/>
    <cellStyle name="Walutowy 2" xfId="8" xr:uid="{00000000-0005-0000-0000-00001A000000}"/>
    <cellStyle name="Walutowy 2 2" xfId="19" xr:uid="{00000000-0005-0000-0000-00001B000000}"/>
    <cellStyle name="Walutowy 3" xfId="20" xr:uid="{00000000-0005-0000-0000-00001C000000}"/>
    <cellStyle name="Walutowy 6" xfId="4" xr:uid="{00000000-0005-0000-0000-00001D000000}"/>
    <cellStyle name="Walutowy 6 2" xfId="18" xr:uid="{00000000-0005-0000-0000-00001E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55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55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55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52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52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52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110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141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141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141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137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137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139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138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138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138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134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134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136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136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136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135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135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135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131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131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127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127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127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126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126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126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122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122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123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123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123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119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119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121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121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121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120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120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120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118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118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118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117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117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117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115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115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115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157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157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157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153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153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155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154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154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173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173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173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169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169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171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170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170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150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208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796" name="Text Box 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182</xdr:row>
      <xdr:rowOff>0</xdr:rowOff>
    </xdr:from>
    <xdr:ext cx="76200" cy="228600"/>
    <xdr:sp macro="" textlink="">
      <xdr:nvSpPr>
        <xdr:cNvPr id="6797" name="Text Box 5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5"/>
  <sheetViews>
    <sheetView tabSelected="1" view="pageBreakPreview" zoomScale="40" zoomScaleNormal="70" zoomScaleSheetLayoutView="40" workbookViewId="0">
      <selection activeCell="N68" sqref="N68"/>
    </sheetView>
  </sheetViews>
  <sheetFormatPr defaultRowHeight="14.4" x14ac:dyDescent="0.3"/>
  <cols>
    <col min="1" max="1" width="6" bestFit="1" customWidth="1"/>
    <col min="2" max="2" width="34.109375" customWidth="1"/>
    <col min="3" max="3" width="4.44140625" customWidth="1"/>
    <col min="4" max="4" width="8.5546875" bestFit="1" customWidth="1"/>
    <col min="5" max="5" width="10.33203125" customWidth="1"/>
    <col min="6" max="6" width="9.109375" bestFit="1" customWidth="1"/>
    <col min="7" max="7" width="18.77734375" customWidth="1"/>
    <col min="8" max="8" width="12.88671875" customWidth="1"/>
    <col min="9" max="9" width="13.33203125" customWidth="1"/>
    <col min="10" max="10" width="14" customWidth="1"/>
    <col min="11" max="12" width="12.88671875" customWidth="1"/>
    <col min="13" max="13" width="21.77734375" customWidth="1"/>
    <col min="14" max="14" width="13.21875" customWidth="1"/>
    <col min="15" max="15" width="13.33203125" customWidth="1"/>
    <col min="16" max="16" width="13.88671875" bestFit="1" customWidth="1"/>
    <col min="17" max="17" width="13" customWidth="1"/>
    <col min="18" max="19" width="12.88671875" bestFit="1" customWidth="1"/>
    <col min="20" max="20" width="13.44140625" customWidth="1"/>
    <col min="21" max="21" width="13.5546875" customWidth="1"/>
    <col min="22" max="22" width="13" customWidth="1"/>
    <col min="23" max="23" width="11.6640625" bestFit="1" customWidth="1"/>
    <col min="24" max="24" width="6.109375" bestFit="1" customWidth="1"/>
    <col min="25" max="29" width="13.88671875" bestFit="1" customWidth="1"/>
    <col min="30" max="31" width="13.6640625" bestFit="1" customWidth="1"/>
    <col min="32" max="35" width="13.88671875" bestFit="1" customWidth="1"/>
    <col min="36" max="36" width="13.6640625" bestFit="1" customWidth="1"/>
    <col min="40" max="40" width="3.6640625" bestFit="1" customWidth="1"/>
    <col min="41" max="41" width="6.109375" bestFit="1" customWidth="1"/>
    <col min="42" max="47" width="14.5546875" bestFit="1" customWidth="1"/>
    <col min="48" max="48" width="3.6640625" bestFit="1" customWidth="1"/>
  </cols>
  <sheetData>
    <row r="1" spans="1:36" ht="120.6" customHeight="1" x14ac:dyDescent="0.3">
      <c r="A1" s="115" t="s">
        <v>233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3" spans="1:36" x14ac:dyDescent="0.3">
      <c r="A3" s="104"/>
      <c r="B3" s="13"/>
      <c r="C3" s="54"/>
      <c r="D3" s="55"/>
      <c r="E3" s="55"/>
      <c r="F3" s="55"/>
      <c r="G3" s="56"/>
      <c r="H3" s="56" t="s">
        <v>69</v>
      </c>
      <c r="I3" s="55"/>
      <c r="J3" s="55"/>
      <c r="K3" s="55"/>
      <c r="L3" s="57"/>
      <c r="M3" s="15"/>
      <c r="N3" s="16"/>
      <c r="O3" s="15"/>
      <c r="P3" s="28"/>
      <c r="Q3" s="29"/>
      <c r="R3" s="29"/>
      <c r="S3" s="30"/>
      <c r="T3" s="31" t="s">
        <v>91</v>
      </c>
      <c r="U3" s="30"/>
      <c r="V3" s="30"/>
      <c r="W3" s="32"/>
      <c r="X3" s="33"/>
      <c r="Y3" s="15"/>
      <c r="Z3" s="13" t="s">
        <v>101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48.6" thickBot="1" x14ac:dyDescent="0.35">
      <c r="A4" s="105" t="s">
        <v>60</v>
      </c>
      <c r="B4" s="66" t="s">
        <v>0</v>
      </c>
      <c r="C4" s="66" t="s">
        <v>29</v>
      </c>
      <c r="D4" s="67" t="s">
        <v>61</v>
      </c>
      <c r="E4" s="67" t="s">
        <v>62</v>
      </c>
      <c r="F4" s="67" t="s">
        <v>63</v>
      </c>
      <c r="G4" s="68" t="s">
        <v>70</v>
      </c>
      <c r="H4" s="68" t="s">
        <v>71</v>
      </c>
      <c r="I4" s="68" t="s">
        <v>72</v>
      </c>
      <c r="J4" s="69" t="s">
        <v>64</v>
      </c>
      <c r="K4" s="69" t="s">
        <v>65</v>
      </c>
      <c r="L4" s="69" t="s">
        <v>66</v>
      </c>
      <c r="M4" s="70" t="s">
        <v>73</v>
      </c>
      <c r="N4" s="70" t="s">
        <v>74</v>
      </c>
      <c r="O4" s="70" t="s">
        <v>75</v>
      </c>
      <c r="P4" s="70" t="s">
        <v>234</v>
      </c>
      <c r="Q4" s="67" t="s">
        <v>77</v>
      </c>
      <c r="R4" s="67" t="s">
        <v>76</v>
      </c>
      <c r="S4" s="68" t="s">
        <v>78</v>
      </c>
      <c r="T4" s="68" t="s">
        <v>80</v>
      </c>
      <c r="U4" s="69" t="s">
        <v>79</v>
      </c>
      <c r="V4" s="69" t="s">
        <v>81</v>
      </c>
      <c r="W4" s="71" t="s">
        <v>82</v>
      </c>
      <c r="X4" s="72" t="s">
        <v>67</v>
      </c>
      <c r="Y4" s="73" t="s">
        <v>83</v>
      </c>
      <c r="Z4" s="73" t="s">
        <v>85</v>
      </c>
      <c r="AA4" s="74" t="s">
        <v>92</v>
      </c>
      <c r="AB4" s="74" t="s">
        <v>93</v>
      </c>
      <c r="AC4" s="75" t="s">
        <v>84</v>
      </c>
      <c r="AD4" s="75" t="s">
        <v>86</v>
      </c>
      <c r="AE4" s="76" t="s">
        <v>87</v>
      </c>
      <c r="AF4" s="76" t="s">
        <v>89</v>
      </c>
      <c r="AG4" s="77" t="s">
        <v>94</v>
      </c>
      <c r="AH4" s="77" t="s">
        <v>95</v>
      </c>
      <c r="AI4" s="78" t="s">
        <v>88</v>
      </c>
      <c r="AJ4" s="78" t="s">
        <v>90</v>
      </c>
    </row>
    <row r="5" spans="1:36" ht="15" thickBot="1" x14ac:dyDescent="0.35">
      <c r="A5" s="106" t="s">
        <v>68</v>
      </c>
      <c r="B5" s="27">
        <v>6</v>
      </c>
      <c r="C5" s="117" t="s">
        <v>228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</row>
    <row r="6" spans="1:36" ht="36.6" thickBot="1" x14ac:dyDescent="0.35">
      <c r="A6" s="107" t="s">
        <v>30</v>
      </c>
      <c r="B6" s="22" t="s">
        <v>226</v>
      </c>
      <c r="C6" s="24" t="s">
        <v>1</v>
      </c>
      <c r="D6" s="34">
        <v>30</v>
      </c>
      <c r="E6" s="35">
        <v>105</v>
      </c>
      <c r="F6" s="34">
        <v>100</v>
      </c>
      <c r="G6" s="36">
        <v>0</v>
      </c>
      <c r="H6" s="37">
        <v>0</v>
      </c>
      <c r="I6" s="36">
        <v>0</v>
      </c>
      <c r="J6" s="39">
        <v>15</v>
      </c>
      <c r="K6" s="38">
        <v>30</v>
      </c>
      <c r="L6" s="39">
        <v>28</v>
      </c>
      <c r="M6" s="20" t="s">
        <v>236</v>
      </c>
      <c r="N6" s="112" t="s">
        <v>237</v>
      </c>
      <c r="O6" s="111">
        <v>8809593173113</v>
      </c>
      <c r="P6" s="24">
        <v>1</v>
      </c>
      <c r="Q6" s="35">
        <v>105</v>
      </c>
      <c r="R6" s="35">
        <v>100</v>
      </c>
      <c r="S6" s="37">
        <v>0</v>
      </c>
      <c r="T6" s="36">
        <v>0</v>
      </c>
      <c r="U6" s="38">
        <v>30</v>
      </c>
      <c r="V6" s="39">
        <v>28</v>
      </c>
      <c r="W6" s="23">
        <v>4074</v>
      </c>
      <c r="X6" s="53">
        <v>0.08</v>
      </c>
      <c r="Y6" s="79">
        <f>ROUND(W6*Q6,2)</f>
        <v>427770</v>
      </c>
      <c r="Z6" s="79">
        <f>ROUND(Y6+Y6*X6,2)</f>
        <v>461991.6</v>
      </c>
      <c r="AA6" s="80">
        <f>ROUND(S6*W6,2)</f>
        <v>0</v>
      </c>
      <c r="AB6" s="80">
        <f>ROUND(AA6+AA6*X6,2)</f>
        <v>0</v>
      </c>
      <c r="AC6" s="81">
        <f>ROUND(U6*W6,2)</f>
        <v>122220</v>
      </c>
      <c r="AD6" s="81">
        <f>ROUND(AC6+AC6*X6,2)</f>
        <v>131997.6</v>
      </c>
      <c r="AE6" s="79">
        <f>ROUND(R6*W6,2)</f>
        <v>407400</v>
      </c>
      <c r="AF6" s="79">
        <f>ROUND(AE6+AE6*X6,2)</f>
        <v>439992</v>
      </c>
      <c r="AG6" s="80">
        <f>ROUND(T6*W6,2)</f>
        <v>0</v>
      </c>
      <c r="AH6" s="80">
        <f>ROUND(AG6+AG6*X6,2)</f>
        <v>0</v>
      </c>
      <c r="AI6" s="81">
        <f>ROUND(V6*W6,2)</f>
        <v>114072</v>
      </c>
      <c r="AJ6" s="81">
        <f>ROUND(AI6+AI6*X6,2)</f>
        <v>123197.75999999999</v>
      </c>
    </row>
    <row r="7" spans="1:36" ht="15" thickBot="1" x14ac:dyDescent="0.35">
      <c r="A7" s="104"/>
      <c r="B7" s="13"/>
      <c r="C7" s="13"/>
      <c r="D7" s="14"/>
      <c r="E7" s="14"/>
      <c r="F7" s="14"/>
      <c r="G7" s="14"/>
      <c r="H7" s="14"/>
      <c r="I7" s="14"/>
      <c r="J7" s="14"/>
      <c r="K7" s="14"/>
      <c r="L7" s="15"/>
      <c r="M7" s="15"/>
      <c r="N7" s="16"/>
      <c r="O7" s="15"/>
      <c r="P7" s="15"/>
      <c r="Q7" s="17"/>
      <c r="R7" s="17"/>
      <c r="S7" s="15"/>
      <c r="T7" s="18"/>
      <c r="U7" s="15"/>
      <c r="V7" s="15"/>
      <c r="W7" s="19"/>
      <c r="X7" s="48" t="s">
        <v>42</v>
      </c>
      <c r="Y7" s="49">
        <f t="shared" ref="Y7:AJ7" si="0">SUM(Y6:Y6)</f>
        <v>427770</v>
      </c>
      <c r="Z7" s="49">
        <f t="shared" si="0"/>
        <v>461991.6</v>
      </c>
      <c r="AA7" s="49">
        <f t="shared" si="0"/>
        <v>0</v>
      </c>
      <c r="AB7" s="49">
        <f t="shared" si="0"/>
        <v>0</v>
      </c>
      <c r="AC7" s="49">
        <f t="shared" si="0"/>
        <v>122220</v>
      </c>
      <c r="AD7" s="49">
        <f t="shared" si="0"/>
        <v>131997.6</v>
      </c>
      <c r="AE7" s="49">
        <f t="shared" si="0"/>
        <v>407400</v>
      </c>
      <c r="AF7" s="49">
        <f t="shared" si="0"/>
        <v>439992</v>
      </c>
      <c r="AG7" s="49">
        <f t="shared" si="0"/>
        <v>0</v>
      </c>
      <c r="AH7" s="49">
        <f t="shared" si="0"/>
        <v>0</v>
      </c>
      <c r="AI7" s="49">
        <f t="shared" si="0"/>
        <v>114072</v>
      </c>
      <c r="AJ7" s="50">
        <f t="shared" si="0"/>
        <v>123197.75999999999</v>
      </c>
    </row>
    <row r="8" spans="1:36" ht="15" thickBot="1" x14ac:dyDescent="0.35">
      <c r="A8" s="104"/>
      <c r="B8" s="114" t="s">
        <v>309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5"/>
      <c r="P8" s="15"/>
      <c r="Q8" s="17"/>
      <c r="R8" s="17"/>
      <c r="S8" s="15"/>
      <c r="T8" s="18"/>
      <c r="U8" s="15"/>
      <c r="V8" s="15"/>
      <c r="W8" s="19"/>
      <c r="X8" s="15"/>
      <c r="Y8" s="15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ht="15" thickBot="1" x14ac:dyDescent="0.35">
      <c r="A9" s="104"/>
      <c r="B9" s="13"/>
      <c r="C9" s="13"/>
      <c r="D9" s="14"/>
      <c r="E9" s="14"/>
      <c r="F9" s="14"/>
      <c r="G9" s="14"/>
      <c r="H9" s="14"/>
      <c r="I9" s="14"/>
      <c r="J9" s="14"/>
      <c r="K9" s="14"/>
      <c r="L9" s="15"/>
      <c r="M9" s="15"/>
      <c r="N9" s="16"/>
      <c r="O9" s="15"/>
      <c r="P9" s="15"/>
      <c r="Q9" s="17"/>
      <c r="R9" s="17"/>
      <c r="S9" s="15"/>
      <c r="T9" s="18"/>
      <c r="U9" s="15"/>
      <c r="V9" s="15"/>
      <c r="W9" s="19"/>
      <c r="X9" s="15"/>
      <c r="Y9" s="43"/>
      <c r="Z9" s="44"/>
      <c r="AA9" s="44"/>
      <c r="AB9" s="44"/>
      <c r="AC9" s="44"/>
      <c r="AD9" s="45" t="s">
        <v>68</v>
      </c>
      <c r="AE9" s="46">
        <f>COUNTIF($A$3:A4,"Lp.")</f>
        <v>1</v>
      </c>
      <c r="AF9" s="44"/>
      <c r="AG9" s="44"/>
      <c r="AH9" s="44"/>
      <c r="AI9" s="44"/>
      <c r="AJ9" s="47"/>
    </row>
    <row r="10" spans="1:36" x14ac:dyDescent="0.3">
      <c r="A10" s="104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6"/>
      <c r="O10" s="15"/>
      <c r="P10" s="15"/>
      <c r="Q10" s="17"/>
      <c r="R10" s="17"/>
      <c r="S10" s="15"/>
      <c r="T10" s="18"/>
      <c r="U10" s="15"/>
      <c r="V10" s="15"/>
      <c r="W10" s="19"/>
      <c r="X10" s="15"/>
      <c r="Y10" s="119" t="s">
        <v>96</v>
      </c>
      <c r="Z10" s="119"/>
      <c r="AA10" s="119"/>
      <c r="AB10" s="119" t="s">
        <v>100</v>
      </c>
      <c r="AC10" s="119"/>
      <c r="AD10" s="119"/>
      <c r="AE10" s="119" t="s">
        <v>45</v>
      </c>
      <c r="AF10" s="119"/>
      <c r="AG10" s="119"/>
      <c r="AH10" s="119" t="s">
        <v>46</v>
      </c>
      <c r="AI10" s="119"/>
      <c r="AJ10" s="119"/>
    </row>
    <row r="11" spans="1:36" x14ac:dyDescent="0.3">
      <c r="A11" s="104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5"/>
      <c r="M11" s="15"/>
      <c r="N11" s="16"/>
      <c r="O11" s="15"/>
      <c r="P11" s="15"/>
      <c r="Q11" s="17"/>
      <c r="R11" s="17"/>
      <c r="S11" s="15"/>
      <c r="T11" s="18"/>
      <c r="U11" s="15"/>
      <c r="V11" s="15"/>
      <c r="W11" s="19"/>
      <c r="X11" s="15"/>
      <c r="Y11" s="82" t="s">
        <v>97</v>
      </c>
      <c r="Z11" s="83" t="s">
        <v>98</v>
      </c>
      <c r="AA11" s="84" t="s">
        <v>99</v>
      </c>
      <c r="AB11" s="82" t="s">
        <v>97</v>
      </c>
      <c r="AC11" s="83" t="s">
        <v>98</v>
      </c>
      <c r="AD11" s="84" t="s">
        <v>99</v>
      </c>
      <c r="AE11" s="82" t="s">
        <v>97</v>
      </c>
      <c r="AF11" s="83" t="s">
        <v>98</v>
      </c>
      <c r="AG11" s="84" t="s">
        <v>99</v>
      </c>
      <c r="AH11" s="82" t="s">
        <v>97</v>
      </c>
      <c r="AI11" s="83" t="s">
        <v>98</v>
      </c>
      <c r="AJ11" s="84" t="s">
        <v>99</v>
      </c>
    </row>
    <row r="12" spans="1:36" ht="15" thickBot="1" x14ac:dyDescent="0.35">
      <c r="A12" s="104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6"/>
      <c r="O12" s="15"/>
      <c r="P12" s="15"/>
      <c r="Q12" s="17"/>
      <c r="R12" s="17"/>
      <c r="S12" s="15"/>
      <c r="T12" s="18"/>
      <c r="U12" s="15"/>
      <c r="V12" s="15"/>
      <c r="W12" s="19"/>
      <c r="X12" s="15"/>
      <c r="Y12" s="85">
        <f>Y7</f>
        <v>427770</v>
      </c>
      <c r="Z12" s="86">
        <f>AA7</f>
        <v>0</v>
      </c>
      <c r="AA12" s="87">
        <f>AC7</f>
        <v>122220</v>
      </c>
      <c r="AB12" s="88">
        <f>Z7</f>
        <v>461991.6</v>
      </c>
      <c r="AC12" s="86">
        <f>AB7</f>
        <v>0</v>
      </c>
      <c r="AD12" s="87">
        <f>AD7</f>
        <v>131997.6</v>
      </c>
      <c r="AE12" s="88">
        <f>AE7</f>
        <v>407400</v>
      </c>
      <c r="AF12" s="86">
        <f>AG7</f>
        <v>0</v>
      </c>
      <c r="AG12" s="87">
        <f>AI7</f>
        <v>114072</v>
      </c>
      <c r="AH12" s="88">
        <f>AF7</f>
        <v>439992</v>
      </c>
      <c r="AI12" s="86">
        <f>AH7</f>
        <v>0</v>
      </c>
      <c r="AJ12" s="87">
        <f>AJ7</f>
        <v>123197.75999999999</v>
      </c>
    </row>
    <row r="13" spans="1:36" ht="15" thickBot="1" x14ac:dyDescent="0.35">
      <c r="A13" s="104"/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16"/>
      <c r="O13" s="15"/>
      <c r="P13" s="15"/>
      <c r="Q13" s="17"/>
      <c r="R13" s="17"/>
      <c r="S13" s="15"/>
      <c r="T13" s="18"/>
      <c r="U13" s="15"/>
      <c r="V13" s="15"/>
      <c r="W13" s="19"/>
      <c r="X13" s="15"/>
      <c r="Y13" s="120">
        <f>SUM(Y12:AA12)</f>
        <v>549990</v>
      </c>
      <c r="Z13" s="121"/>
      <c r="AA13" s="121"/>
      <c r="AB13" s="121">
        <f>SUM(AB12:AD12)</f>
        <v>593989.19999999995</v>
      </c>
      <c r="AC13" s="121"/>
      <c r="AD13" s="121"/>
      <c r="AE13" s="121">
        <f>SUM(AE12:AG12)</f>
        <v>521472</v>
      </c>
      <c r="AF13" s="121"/>
      <c r="AG13" s="121"/>
      <c r="AH13" s="121">
        <f>SUM(AH12:AJ12)</f>
        <v>563189.76000000001</v>
      </c>
      <c r="AI13" s="121"/>
      <c r="AJ13" s="122"/>
    </row>
    <row r="18" spans="1:36" x14ac:dyDescent="0.3">
      <c r="A18" s="104"/>
      <c r="B18" s="13"/>
      <c r="C18" s="54"/>
      <c r="D18" s="55"/>
      <c r="E18" s="55"/>
      <c r="F18" s="55"/>
      <c r="G18" s="56"/>
      <c r="H18" s="56" t="s">
        <v>69</v>
      </c>
      <c r="I18" s="55"/>
      <c r="J18" s="55"/>
      <c r="K18" s="55"/>
      <c r="L18" s="57"/>
      <c r="M18" s="15"/>
      <c r="N18" s="16"/>
      <c r="O18" s="15"/>
      <c r="P18" s="28"/>
      <c r="Q18" s="29"/>
      <c r="R18" s="29"/>
      <c r="S18" s="30"/>
      <c r="T18" s="31" t="s">
        <v>91</v>
      </c>
      <c r="U18" s="30"/>
      <c r="V18" s="30"/>
      <c r="W18" s="32"/>
      <c r="X18" s="33"/>
      <c r="Y18" s="15"/>
      <c r="Z18" s="13" t="s">
        <v>101</v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48.6" thickBot="1" x14ac:dyDescent="0.35">
      <c r="A19" s="105" t="s">
        <v>60</v>
      </c>
      <c r="B19" s="66" t="s">
        <v>0</v>
      </c>
      <c r="C19" s="66" t="s">
        <v>29</v>
      </c>
      <c r="D19" s="67" t="s">
        <v>61</v>
      </c>
      <c r="E19" s="67" t="s">
        <v>62</v>
      </c>
      <c r="F19" s="67" t="s">
        <v>63</v>
      </c>
      <c r="G19" s="68" t="s">
        <v>70</v>
      </c>
      <c r="H19" s="68" t="s">
        <v>71</v>
      </c>
      <c r="I19" s="68" t="s">
        <v>72</v>
      </c>
      <c r="J19" s="69" t="s">
        <v>64</v>
      </c>
      <c r="K19" s="69" t="s">
        <v>65</v>
      </c>
      <c r="L19" s="69" t="s">
        <v>66</v>
      </c>
      <c r="M19" s="70" t="s">
        <v>73</v>
      </c>
      <c r="N19" s="70" t="s">
        <v>74</v>
      </c>
      <c r="O19" s="70" t="s">
        <v>75</v>
      </c>
      <c r="P19" s="70" t="s">
        <v>234</v>
      </c>
      <c r="Q19" s="67" t="s">
        <v>77</v>
      </c>
      <c r="R19" s="67" t="s">
        <v>76</v>
      </c>
      <c r="S19" s="68" t="s">
        <v>78</v>
      </c>
      <c r="T19" s="68" t="s">
        <v>80</v>
      </c>
      <c r="U19" s="69" t="s">
        <v>79</v>
      </c>
      <c r="V19" s="69" t="s">
        <v>81</v>
      </c>
      <c r="W19" s="71" t="s">
        <v>82</v>
      </c>
      <c r="X19" s="72" t="s">
        <v>67</v>
      </c>
      <c r="Y19" s="73" t="s">
        <v>83</v>
      </c>
      <c r="Z19" s="73" t="s">
        <v>85</v>
      </c>
      <c r="AA19" s="74" t="s">
        <v>92</v>
      </c>
      <c r="AB19" s="74" t="s">
        <v>93</v>
      </c>
      <c r="AC19" s="75" t="s">
        <v>84</v>
      </c>
      <c r="AD19" s="75" t="s">
        <v>86</v>
      </c>
      <c r="AE19" s="76" t="s">
        <v>87</v>
      </c>
      <c r="AF19" s="76" t="s">
        <v>89</v>
      </c>
      <c r="AG19" s="77" t="s">
        <v>94</v>
      </c>
      <c r="AH19" s="77" t="s">
        <v>95</v>
      </c>
      <c r="AI19" s="78" t="s">
        <v>88</v>
      </c>
      <c r="AJ19" s="78" t="s">
        <v>90</v>
      </c>
    </row>
    <row r="20" spans="1:36" ht="15" thickBot="1" x14ac:dyDescent="0.35">
      <c r="A20" s="106" t="s">
        <v>68</v>
      </c>
      <c r="B20" s="27">
        <v>7</v>
      </c>
      <c r="C20" s="117" t="s">
        <v>228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</row>
    <row r="21" spans="1:36" ht="36.6" thickBot="1" x14ac:dyDescent="0.35">
      <c r="A21" s="107" t="s">
        <v>31</v>
      </c>
      <c r="B21" s="22" t="s">
        <v>227</v>
      </c>
      <c r="C21" s="24" t="s">
        <v>1</v>
      </c>
      <c r="D21" s="34">
        <v>30</v>
      </c>
      <c r="E21" s="35">
        <v>50</v>
      </c>
      <c r="F21" s="34">
        <v>45</v>
      </c>
      <c r="G21" s="36">
        <v>0</v>
      </c>
      <c r="H21" s="37">
        <v>0</v>
      </c>
      <c r="I21" s="36">
        <v>0</v>
      </c>
      <c r="J21" s="39">
        <v>5</v>
      </c>
      <c r="K21" s="38">
        <v>8</v>
      </c>
      <c r="L21" s="39">
        <v>15</v>
      </c>
      <c r="M21" s="20" t="s">
        <v>238</v>
      </c>
      <c r="N21" s="112" t="s">
        <v>239</v>
      </c>
      <c r="O21" s="111">
        <v>8809593173106</v>
      </c>
      <c r="P21" s="24">
        <v>1</v>
      </c>
      <c r="Q21" s="35">
        <v>50</v>
      </c>
      <c r="R21" s="35">
        <v>45</v>
      </c>
      <c r="S21" s="37">
        <v>0</v>
      </c>
      <c r="T21" s="36">
        <v>0</v>
      </c>
      <c r="U21" s="38">
        <v>8</v>
      </c>
      <c r="V21" s="39">
        <v>15</v>
      </c>
      <c r="W21" s="23">
        <v>6481.48</v>
      </c>
      <c r="X21" s="53">
        <v>0.08</v>
      </c>
      <c r="Y21" s="79">
        <f>ROUND(W21*Q21,2)</f>
        <v>324074</v>
      </c>
      <c r="Z21" s="79">
        <f>ROUND(Y21+Y21*X21,2)</f>
        <v>349999.92</v>
      </c>
      <c r="AA21" s="80">
        <f>ROUND(S21*W21,2)</f>
        <v>0</v>
      </c>
      <c r="AB21" s="80">
        <f>ROUND(AA21+AA21*X21,2)</f>
        <v>0</v>
      </c>
      <c r="AC21" s="81">
        <f>ROUND(U21*W21,2)</f>
        <v>51851.839999999997</v>
      </c>
      <c r="AD21" s="81">
        <f>ROUND(AC21+AC21*X21,2)</f>
        <v>55999.99</v>
      </c>
      <c r="AE21" s="79">
        <f>ROUND(R21*W21,2)</f>
        <v>291666.59999999998</v>
      </c>
      <c r="AF21" s="79">
        <f>ROUND(AE21+AE21*X21,2)</f>
        <v>314999.93</v>
      </c>
      <c r="AG21" s="80">
        <f>ROUND(T21*W21,2)</f>
        <v>0</v>
      </c>
      <c r="AH21" s="80">
        <f>ROUND(AG21+AG21*X21,2)</f>
        <v>0</v>
      </c>
      <c r="AI21" s="81">
        <f>ROUND(V21*W21,2)</f>
        <v>97222.2</v>
      </c>
      <c r="AJ21" s="81">
        <f>ROUND(AI21+AI21*X21,2)</f>
        <v>104999.98</v>
      </c>
    </row>
    <row r="22" spans="1:36" ht="15" thickBot="1" x14ac:dyDescent="0.35">
      <c r="A22" s="104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6"/>
      <c r="O22" s="15"/>
      <c r="P22" s="15"/>
      <c r="Q22" s="17"/>
      <c r="R22" s="17"/>
      <c r="S22" s="15"/>
      <c r="T22" s="18"/>
      <c r="U22" s="15"/>
      <c r="V22" s="15"/>
      <c r="W22" s="19"/>
      <c r="X22" s="48" t="s">
        <v>42</v>
      </c>
      <c r="Y22" s="49">
        <f t="shared" ref="Y22:AJ22" si="1">SUM(Y21:Y21)</f>
        <v>324074</v>
      </c>
      <c r="Z22" s="49">
        <f t="shared" si="1"/>
        <v>349999.92</v>
      </c>
      <c r="AA22" s="49">
        <f t="shared" si="1"/>
        <v>0</v>
      </c>
      <c r="AB22" s="49">
        <f t="shared" si="1"/>
        <v>0</v>
      </c>
      <c r="AC22" s="49">
        <f t="shared" si="1"/>
        <v>51851.839999999997</v>
      </c>
      <c r="AD22" s="49">
        <f t="shared" si="1"/>
        <v>55999.99</v>
      </c>
      <c r="AE22" s="49">
        <f t="shared" si="1"/>
        <v>291666.59999999998</v>
      </c>
      <c r="AF22" s="49">
        <f t="shared" si="1"/>
        <v>314999.93</v>
      </c>
      <c r="AG22" s="49">
        <f t="shared" si="1"/>
        <v>0</v>
      </c>
      <c r="AH22" s="49">
        <f t="shared" si="1"/>
        <v>0</v>
      </c>
      <c r="AI22" s="49">
        <f t="shared" si="1"/>
        <v>97222.2</v>
      </c>
      <c r="AJ22" s="50">
        <f t="shared" si="1"/>
        <v>104999.98</v>
      </c>
    </row>
    <row r="23" spans="1:36" ht="15" thickBot="1" x14ac:dyDescent="0.35">
      <c r="A23" s="104"/>
      <c r="B23" s="114" t="s">
        <v>309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6"/>
      <c r="O23" s="15"/>
      <c r="P23" s="15"/>
      <c r="Q23" s="17"/>
      <c r="R23" s="17"/>
      <c r="S23" s="15"/>
      <c r="T23" s="18"/>
      <c r="U23" s="15"/>
      <c r="V23" s="15"/>
      <c r="W23" s="19"/>
      <c r="X23" s="15"/>
      <c r="Y23" s="15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ht="15" thickBot="1" x14ac:dyDescent="0.35">
      <c r="A24" s="104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6"/>
      <c r="O24" s="15"/>
      <c r="P24" s="15"/>
      <c r="Q24" s="17"/>
      <c r="R24" s="17"/>
      <c r="S24" s="15"/>
      <c r="T24" s="18"/>
      <c r="U24" s="15"/>
      <c r="V24" s="15"/>
      <c r="W24" s="19"/>
      <c r="X24" s="15"/>
      <c r="Y24" s="43"/>
      <c r="Z24" s="44"/>
      <c r="AA24" s="44"/>
      <c r="AB24" s="44"/>
      <c r="AC24" s="44"/>
      <c r="AD24" s="45" t="s">
        <v>68</v>
      </c>
      <c r="AE24" s="46">
        <f>COUNTIF($A$3:A19,"Lp.")</f>
        <v>2</v>
      </c>
      <c r="AF24" s="44"/>
      <c r="AG24" s="44"/>
      <c r="AH24" s="44"/>
      <c r="AI24" s="44"/>
      <c r="AJ24" s="47"/>
    </row>
    <row r="25" spans="1:36" x14ac:dyDescent="0.3">
      <c r="A25" s="104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6"/>
      <c r="O25" s="15"/>
      <c r="P25" s="15"/>
      <c r="Q25" s="17"/>
      <c r="R25" s="17"/>
      <c r="S25" s="15"/>
      <c r="T25" s="18"/>
      <c r="U25" s="15"/>
      <c r="V25" s="15"/>
      <c r="W25" s="19"/>
      <c r="X25" s="15"/>
      <c r="Y25" s="119" t="s">
        <v>96</v>
      </c>
      <c r="Z25" s="119"/>
      <c r="AA25" s="119"/>
      <c r="AB25" s="119" t="s">
        <v>100</v>
      </c>
      <c r="AC25" s="119"/>
      <c r="AD25" s="119"/>
      <c r="AE25" s="119" t="s">
        <v>45</v>
      </c>
      <c r="AF25" s="119"/>
      <c r="AG25" s="119"/>
      <c r="AH25" s="119" t="s">
        <v>46</v>
      </c>
      <c r="AI25" s="119"/>
      <c r="AJ25" s="119"/>
    </row>
    <row r="26" spans="1:36" x14ac:dyDescent="0.3">
      <c r="A26" s="104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6"/>
      <c r="O26" s="15"/>
      <c r="P26" s="15"/>
      <c r="Q26" s="17"/>
      <c r="R26" s="17"/>
      <c r="S26" s="15"/>
      <c r="T26" s="18"/>
      <c r="U26" s="15"/>
      <c r="V26" s="15"/>
      <c r="W26" s="19"/>
      <c r="X26" s="15"/>
      <c r="Y26" s="82" t="s">
        <v>97</v>
      </c>
      <c r="Z26" s="83" t="s">
        <v>98</v>
      </c>
      <c r="AA26" s="84" t="s">
        <v>99</v>
      </c>
      <c r="AB26" s="82" t="s">
        <v>97</v>
      </c>
      <c r="AC26" s="83" t="s">
        <v>98</v>
      </c>
      <c r="AD26" s="84" t="s">
        <v>99</v>
      </c>
      <c r="AE26" s="82" t="s">
        <v>97</v>
      </c>
      <c r="AF26" s="83" t="s">
        <v>98</v>
      </c>
      <c r="AG26" s="84" t="s">
        <v>99</v>
      </c>
      <c r="AH26" s="82" t="s">
        <v>97</v>
      </c>
      <c r="AI26" s="83" t="s">
        <v>98</v>
      </c>
      <c r="AJ26" s="84" t="s">
        <v>99</v>
      </c>
    </row>
    <row r="27" spans="1:36" ht="15" thickBot="1" x14ac:dyDescent="0.35">
      <c r="A27" s="104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5"/>
      <c r="N27" s="16"/>
      <c r="O27" s="15"/>
      <c r="P27" s="15"/>
      <c r="Q27" s="17"/>
      <c r="R27" s="17"/>
      <c r="S27" s="15"/>
      <c r="T27" s="18"/>
      <c r="U27" s="15"/>
      <c r="V27" s="15"/>
      <c r="W27" s="19"/>
      <c r="X27" s="15"/>
      <c r="Y27" s="85">
        <f>Y22</f>
        <v>324074</v>
      </c>
      <c r="Z27" s="86">
        <f>AA22</f>
        <v>0</v>
      </c>
      <c r="AA27" s="87">
        <f>AC22</f>
        <v>51851.839999999997</v>
      </c>
      <c r="AB27" s="88">
        <f>Z22</f>
        <v>349999.92</v>
      </c>
      <c r="AC27" s="86">
        <f>AB22</f>
        <v>0</v>
      </c>
      <c r="AD27" s="87">
        <f>AD22</f>
        <v>55999.99</v>
      </c>
      <c r="AE27" s="88">
        <f>AE22</f>
        <v>291666.59999999998</v>
      </c>
      <c r="AF27" s="86">
        <f>AG22</f>
        <v>0</v>
      </c>
      <c r="AG27" s="87">
        <f>AI22</f>
        <v>97222.2</v>
      </c>
      <c r="AH27" s="88">
        <f>AF22</f>
        <v>314999.93</v>
      </c>
      <c r="AI27" s="86">
        <f>AH22</f>
        <v>0</v>
      </c>
      <c r="AJ27" s="87">
        <f>AJ22</f>
        <v>104999.98</v>
      </c>
    </row>
    <row r="28" spans="1:36" ht="15" thickBot="1" x14ac:dyDescent="0.35">
      <c r="A28" s="104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5"/>
      <c r="M28" s="15"/>
      <c r="N28" s="16"/>
      <c r="O28" s="15"/>
      <c r="P28" s="15"/>
      <c r="Q28" s="17"/>
      <c r="R28" s="17"/>
      <c r="S28" s="15"/>
      <c r="T28" s="18"/>
      <c r="U28" s="15"/>
      <c r="V28" s="15"/>
      <c r="W28" s="19"/>
      <c r="X28" s="15"/>
      <c r="Y28" s="120">
        <f>SUM(Y27:AA27)</f>
        <v>375925.83999999997</v>
      </c>
      <c r="Z28" s="121"/>
      <c r="AA28" s="121"/>
      <c r="AB28" s="121">
        <f>SUM(AB27:AD27)</f>
        <v>405999.91</v>
      </c>
      <c r="AC28" s="121"/>
      <c r="AD28" s="121"/>
      <c r="AE28" s="121">
        <f>SUM(AE27:AG27)</f>
        <v>388888.8</v>
      </c>
      <c r="AF28" s="121"/>
      <c r="AG28" s="121"/>
      <c r="AH28" s="121">
        <f>SUM(AH27:AJ27)</f>
        <v>419999.91</v>
      </c>
      <c r="AI28" s="121"/>
      <c r="AJ28" s="122"/>
    </row>
    <row r="33" spans="1:36" x14ac:dyDescent="0.3">
      <c r="A33" s="104"/>
      <c r="B33" s="13"/>
      <c r="C33" s="54"/>
      <c r="D33" s="55"/>
      <c r="E33" s="55"/>
      <c r="F33" s="55"/>
      <c r="G33" s="56"/>
      <c r="H33" s="56" t="s">
        <v>69</v>
      </c>
      <c r="I33" s="55"/>
      <c r="J33" s="55"/>
      <c r="K33" s="55"/>
      <c r="L33" s="57"/>
      <c r="M33" s="15"/>
      <c r="N33" s="16"/>
      <c r="O33" s="15"/>
      <c r="P33" s="28"/>
      <c r="Q33" s="29"/>
      <c r="R33" s="29"/>
      <c r="S33" s="30"/>
      <c r="T33" s="31" t="s">
        <v>91</v>
      </c>
      <c r="U33" s="30"/>
      <c r="V33" s="30"/>
      <c r="W33" s="32"/>
      <c r="X33" s="33"/>
      <c r="Y33" s="15"/>
      <c r="Z33" s="13" t="s">
        <v>101</v>
      </c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ht="48.6" thickBot="1" x14ac:dyDescent="0.35">
      <c r="A34" s="105" t="s">
        <v>60</v>
      </c>
      <c r="B34" s="66" t="s">
        <v>0</v>
      </c>
      <c r="C34" s="66" t="s">
        <v>29</v>
      </c>
      <c r="D34" s="67" t="s">
        <v>61</v>
      </c>
      <c r="E34" s="67" t="s">
        <v>62</v>
      </c>
      <c r="F34" s="67" t="s">
        <v>63</v>
      </c>
      <c r="G34" s="68" t="s">
        <v>70</v>
      </c>
      <c r="H34" s="68" t="s">
        <v>71</v>
      </c>
      <c r="I34" s="68" t="s">
        <v>72</v>
      </c>
      <c r="J34" s="69" t="s">
        <v>64</v>
      </c>
      <c r="K34" s="69" t="s">
        <v>65</v>
      </c>
      <c r="L34" s="69" t="s">
        <v>66</v>
      </c>
      <c r="M34" s="70" t="s">
        <v>73</v>
      </c>
      <c r="N34" s="70" t="s">
        <v>74</v>
      </c>
      <c r="O34" s="70" t="s">
        <v>75</v>
      </c>
      <c r="P34" s="70" t="s">
        <v>234</v>
      </c>
      <c r="Q34" s="67" t="s">
        <v>77</v>
      </c>
      <c r="R34" s="67" t="s">
        <v>76</v>
      </c>
      <c r="S34" s="68" t="s">
        <v>78</v>
      </c>
      <c r="T34" s="68" t="s">
        <v>80</v>
      </c>
      <c r="U34" s="69" t="s">
        <v>79</v>
      </c>
      <c r="V34" s="69" t="s">
        <v>81</v>
      </c>
      <c r="W34" s="71" t="s">
        <v>82</v>
      </c>
      <c r="X34" s="72" t="s">
        <v>67</v>
      </c>
      <c r="Y34" s="73" t="s">
        <v>83</v>
      </c>
      <c r="Z34" s="73" t="s">
        <v>85</v>
      </c>
      <c r="AA34" s="74" t="s">
        <v>92</v>
      </c>
      <c r="AB34" s="74" t="s">
        <v>93</v>
      </c>
      <c r="AC34" s="75" t="s">
        <v>84</v>
      </c>
      <c r="AD34" s="75" t="s">
        <v>86</v>
      </c>
      <c r="AE34" s="76" t="s">
        <v>87</v>
      </c>
      <c r="AF34" s="76" t="s">
        <v>89</v>
      </c>
      <c r="AG34" s="77" t="s">
        <v>94</v>
      </c>
      <c r="AH34" s="77" t="s">
        <v>95</v>
      </c>
      <c r="AI34" s="78" t="s">
        <v>88</v>
      </c>
      <c r="AJ34" s="78" t="s">
        <v>90</v>
      </c>
    </row>
    <row r="35" spans="1:36" ht="15" thickBot="1" x14ac:dyDescent="0.35">
      <c r="A35" s="106" t="s">
        <v>68</v>
      </c>
      <c r="B35" s="27">
        <v>11</v>
      </c>
      <c r="C35" s="117" t="s">
        <v>228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</row>
    <row r="36" spans="1:36" ht="36.6" thickBot="1" x14ac:dyDescent="0.35">
      <c r="A36" s="107" t="s">
        <v>30</v>
      </c>
      <c r="B36" s="22" t="s">
        <v>3</v>
      </c>
      <c r="C36" s="24" t="s">
        <v>1</v>
      </c>
      <c r="D36" s="34">
        <v>20</v>
      </c>
      <c r="E36" s="35">
        <v>300</v>
      </c>
      <c r="F36" s="34">
        <v>300</v>
      </c>
      <c r="G36" s="36">
        <v>50</v>
      </c>
      <c r="H36" s="37">
        <v>80</v>
      </c>
      <c r="I36" s="36">
        <v>75</v>
      </c>
      <c r="J36" s="39">
        <v>0</v>
      </c>
      <c r="K36" s="38">
        <v>0</v>
      </c>
      <c r="L36" s="39">
        <v>0</v>
      </c>
      <c r="M36" s="20" t="s">
        <v>240</v>
      </c>
      <c r="N36" s="112" t="s">
        <v>241</v>
      </c>
      <c r="O36" s="111">
        <v>7613421163334</v>
      </c>
      <c r="P36" s="24">
        <v>28</v>
      </c>
      <c r="Q36" s="35">
        <v>300</v>
      </c>
      <c r="R36" s="35">
        <v>300</v>
      </c>
      <c r="S36" s="37">
        <v>80</v>
      </c>
      <c r="T36" s="36">
        <v>75</v>
      </c>
      <c r="U36" s="38">
        <v>0</v>
      </c>
      <c r="V36" s="39">
        <v>0</v>
      </c>
      <c r="W36" s="23">
        <v>194</v>
      </c>
      <c r="X36" s="53">
        <v>0.08</v>
      </c>
      <c r="Y36" s="79">
        <f>ROUND(W36*Q36,2)</f>
        <v>58200</v>
      </c>
      <c r="Z36" s="79">
        <f>ROUND(Y36+Y36*X36,2)</f>
        <v>62856</v>
      </c>
      <c r="AA36" s="80">
        <f>ROUND(S36*W36,2)</f>
        <v>15520</v>
      </c>
      <c r="AB36" s="80">
        <f>ROUND(AA36+AA36*X36,2)</f>
        <v>16761.599999999999</v>
      </c>
      <c r="AC36" s="81">
        <f>ROUND(U36*W36,2)</f>
        <v>0</v>
      </c>
      <c r="AD36" s="81">
        <f>ROUND(AC36+AC36*X36,2)</f>
        <v>0</v>
      </c>
      <c r="AE36" s="79">
        <f>ROUND(R36*W36,2)</f>
        <v>58200</v>
      </c>
      <c r="AF36" s="79">
        <f>ROUND(AE36+AE36*X36,2)</f>
        <v>62856</v>
      </c>
      <c r="AG36" s="80">
        <f>ROUND(T36*W36,2)</f>
        <v>14550</v>
      </c>
      <c r="AH36" s="80">
        <f>ROUND(AG36+AG36*X36,2)</f>
        <v>15714</v>
      </c>
      <c r="AI36" s="81">
        <f>ROUND(V36*W36,2)</f>
        <v>0</v>
      </c>
      <c r="AJ36" s="81">
        <f>ROUND(AI36+AI36*X36,2)</f>
        <v>0</v>
      </c>
    </row>
    <row r="37" spans="1:36" ht="15" thickBot="1" x14ac:dyDescent="0.35">
      <c r="A37" s="104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6"/>
      <c r="O37" s="15"/>
      <c r="P37" s="15"/>
      <c r="Q37" s="17"/>
      <c r="R37" s="17"/>
      <c r="S37" s="15"/>
      <c r="T37" s="18"/>
      <c r="U37" s="15"/>
      <c r="V37" s="15"/>
      <c r="W37" s="19"/>
      <c r="X37" s="48" t="s">
        <v>42</v>
      </c>
      <c r="Y37" s="49">
        <f t="shared" ref="Y37:AJ37" si="2">SUM(Y36:Y36)</f>
        <v>58200</v>
      </c>
      <c r="Z37" s="49">
        <f t="shared" si="2"/>
        <v>62856</v>
      </c>
      <c r="AA37" s="49">
        <f t="shared" si="2"/>
        <v>15520</v>
      </c>
      <c r="AB37" s="49">
        <f t="shared" si="2"/>
        <v>16761.599999999999</v>
      </c>
      <c r="AC37" s="49">
        <f t="shared" si="2"/>
        <v>0</v>
      </c>
      <c r="AD37" s="49">
        <f t="shared" si="2"/>
        <v>0</v>
      </c>
      <c r="AE37" s="49">
        <f t="shared" si="2"/>
        <v>58200</v>
      </c>
      <c r="AF37" s="49">
        <f t="shared" si="2"/>
        <v>62856</v>
      </c>
      <c r="AG37" s="49">
        <f t="shared" si="2"/>
        <v>14550</v>
      </c>
      <c r="AH37" s="49">
        <f t="shared" si="2"/>
        <v>15714</v>
      </c>
      <c r="AI37" s="49">
        <f t="shared" si="2"/>
        <v>0</v>
      </c>
      <c r="AJ37" s="50">
        <f t="shared" si="2"/>
        <v>0</v>
      </c>
    </row>
    <row r="38" spans="1:36" ht="15" thickBot="1" x14ac:dyDescent="0.35">
      <c r="A38" s="104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6"/>
      <c r="O38" s="15"/>
      <c r="P38" s="15"/>
      <c r="Q38" s="17"/>
      <c r="R38" s="17"/>
      <c r="S38" s="15"/>
      <c r="T38" s="18"/>
      <c r="U38" s="15"/>
      <c r="V38" s="15"/>
      <c r="W38" s="19"/>
      <c r="X38" s="15"/>
      <c r="Y38" s="15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15" thickBot="1" x14ac:dyDescent="0.35">
      <c r="A39" s="104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6"/>
      <c r="O39" s="15"/>
      <c r="P39" s="15"/>
      <c r="Q39" s="17"/>
      <c r="R39" s="17"/>
      <c r="S39" s="15"/>
      <c r="T39" s="18"/>
      <c r="U39" s="15"/>
      <c r="V39" s="15"/>
      <c r="W39" s="19"/>
      <c r="X39" s="15"/>
      <c r="Y39" s="43"/>
      <c r="Z39" s="44"/>
      <c r="AA39" s="44"/>
      <c r="AB39" s="44"/>
      <c r="AC39" s="44"/>
      <c r="AD39" s="45" t="s">
        <v>68</v>
      </c>
      <c r="AE39" s="46">
        <f>COUNTIF($A$3:A34,"Lp.")</f>
        <v>3</v>
      </c>
      <c r="AF39" s="44"/>
      <c r="AG39" s="44"/>
      <c r="AH39" s="44"/>
      <c r="AI39" s="44"/>
      <c r="AJ39" s="47"/>
    </row>
    <row r="40" spans="1:36" x14ac:dyDescent="0.3">
      <c r="A40" s="104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6"/>
      <c r="O40" s="15"/>
      <c r="P40" s="15"/>
      <c r="Q40" s="17"/>
      <c r="R40" s="17"/>
      <c r="S40" s="15"/>
      <c r="T40" s="18"/>
      <c r="U40" s="15"/>
      <c r="V40" s="15"/>
      <c r="W40" s="19"/>
      <c r="X40" s="15"/>
      <c r="Y40" s="119" t="s">
        <v>96</v>
      </c>
      <c r="Z40" s="119"/>
      <c r="AA40" s="119"/>
      <c r="AB40" s="119" t="s">
        <v>100</v>
      </c>
      <c r="AC40" s="119"/>
      <c r="AD40" s="119"/>
      <c r="AE40" s="119" t="s">
        <v>45</v>
      </c>
      <c r="AF40" s="119"/>
      <c r="AG40" s="119"/>
      <c r="AH40" s="119" t="s">
        <v>46</v>
      </c>
      <c r="AI40" s="119"/>
      <c r="AJ40" s="119"/>
    </row>
    <row r="41" spans="1:36" x14ac:dyDescent="0.3">
      <c r="A41" s="104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6"/>
      <c r="O41" s="15"/>
      <c r="P41" s="15"/>
      <c r="Q41" s="17"/>
      <c r="R41" s="17"/>
      <c r="S41" s="15"/>
      <c r="T41" s="18"/>
      <c r="U41" s="15"/>
      <c r="V41" s="15"/>
      <c r="W41" s="19"/>
      <c r="X41" s="15"/>
      <c r="Y41" s="82" t="s">
        <v>97</v>
      </c>
      <c r="Z41" s="83" t="s">
        <v>98</v>
      </c>
      <c r="AA41" s="84" t="s">
        <v>99</v>
      </c>
      <c r="AB41" s="82" t="s">
        <v>97</v>
      </c>
      <c r="AC41" s="83" t="s">
        <v>98</v>
      </c>
      <c r="AD41" s="84" t="s">
        <v>99</v>
      </c>
      <c r="AE41" s="82" t="s">
        <v>97</v>
      </c>
      <c r="AF41" s="83" t="s">
        <v>98</v>
      </c>
      <c r="AG41" s="84" t="s">
        <v>99</v>
      </c>
      <c r="AH41" s="82" t="s">
        <v>97</v>
      </c>
      <c r="AI41" s="83" t="s">
        <v>98</v>
      </c>
      <c r="AJ41" s="84" t="s">
        <v>99</v>
      </c>
    </row>
    <row r="42" spans="1:36" ht="15" thickBot="1" x14ac:dyDescent="0.35">
      <c r="A42" s="104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6"/>
      <c r="O42" s="15"/>
      <c r="P42" s="15"/>
      <c r="Q42" s="17"/>
      <c r="R42" s="17"/>
      <c r="S42" s="15"/>
      <c r="T42" s="18"/>
      <c r="U42" s="15"/>
      <c r="V42" s="15"/>
      <c r="W42" s="19"/>
      <c r="X42" s="15"/>
      <c r="Y42" s="85">
        <f>Y37</f>
        <v>58200</v>
      </c>
      <c r="Z42" s="86">
        <f>AA37</f>
        <v>15520</v>
      </c>
      <c r="AA42" s="87">
        <f>AC37</f>
        <v>0</v>
      </c>
      <c r="AB42" s="88">
        <f>Z37</f>
        <v>62856</v>
      </c>
      <c r="AC42" s="86">
        <f>AB37</f>
        <v>16761.599999999999</v>
      </c>
      <c r="AD42" s="87">
        <f>AD37</f>
        <v>0</v>
      </c>
      <c r="AE42" s="88">
        <f>AE37</f>
        <v>58200</v>
      </c>
      <c r="AF42" s="86">
        <f>AG37</f>
        <v>14550</v>
      </c>
      <c r="AG42" s="87">
        <f>AI37</f>
        <v>0</v>
      </c>
      <c r="AH42" s="88">
        <f>AF37</f>
        <v>62856</v>
      </c>
      <c r="AI42" s="86">
        <f>AH37</f>
        <v>15714</v>
      </c>
      <c r="AJ42" s="87">
        <f>AJ37</f>
        <v>0</v>
      </c>
    </row>
    <row r="43" spans="1:36" ht="15" thickBot="1" x14ac:dyDescent="0.35">
      <c r="A43" s="104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5"/>
      <c r="M43" s="15"/>
      <c r="N43" s="16"/>
      <c r="O43" s="15"/>
      <c r="P43" s="15"/>
      <c r="Q43" s="17"/>
      <c r="R43" s="17"/>
      <c r="S43" s="15"/>
      <c r="T43" s="18"/>
      <c r="U43" s="15"/>
      <c r="V43" s="15"/>
      <c r="W43" s="19"/>
      <c r="X43" s="15"/>
      <c r="Y43" s="120">
        <f>SUM(Y42:AA42)</f>
        <v>73720</v>
      </c>
      <c r="Z43" s="121"/>
      <c r="AA43" s="121"/>
      <c r="AB43" s="121">
        <f>SUM(AB42:AD42)</f>
        <v>79617.600000000006</v>
      </c>
      <c r="AC43" s="121"/>
      <c r="AD43" s="121"/>
      <c r="AE43" s="121">
        <f>SUM(AE42:AG42)</f>
        <v>72750</v>
      </c>
      <c r="AF43" s="121"/>
      <c r="AG43" s="121"/>
      <c r="AH43" s="121">
        <f>SUM(AH42:AJ42)</f>
        <v>78570</v>
      </c>
      <c r="AI43" s="121"/>
      <c r="AJ43" s="122"/>
    </row>
    <row r="48" spans="1:36" x14ac:dyDescent="0.3">
      <c r="A48" s="104"/>
      <c r="B48" s="13"/>
      <c r="C48" s="54"/>
      <c r="D48" s="55"/>
      <c r="E48" s="55"/>
      <c r="F48" s="55"/>
      <c r="G48" s="56"/>
      <c r="H48" s="56" t="s">
        <v>69</v>
      </c>
      <c r="I48" s="55"/>
      <c r="J48" s="55"/>
      <c r="K48" s="55"/>
      <c r="L48" s="57"/>
      <c r="M48" s="15"/>
      <c r="N48" s="16"/>
      <c r="O48" s="15"/>
      <c r="P48" s="28"/>
      <c r="Q48" s="29"/>
      <c r="R48" s="29"/>
      <c r="S48" s="30"/>
      <c r="T48" s="31" t="s">
        <v>91</v>
      </c>
      <c r="U48" s="30"/>
      <c r="V48" s="30"/>
      <c r="W48" s="32"/>
      <c r="X48" s="33"/>
      <c r="Y48" s="15"/>
      <c r="Z48" s="13" t="s">
        <v>101</v>
      </c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ht="48.6" thickBot="1" x14ac:dyDescent="0.35">
      <c r="A49" s="105" t="s">
        <v>60</v>
      </c>
      <c r="B49" s="66" t="s">
        <v>0</v>
      </c>
      <c r="C49" s="66" t="s">
        <v>29</v>
      </c>
      <c r="D49" s="67" t="s">
        <v>61</v>
      </c>
      <c r="E49" s="67" t="s">
        <v>62</v>
      </c>
      <c r="F49" s="67" t="s">
        <v>63</v>
      </c>
      <c r="G49" s="68" t="s">
        <v>70</v>
      </c>
      <c r="H49" s="68" t="s">
        <v>71</v>
      </c>
      <c r="I49" s="68" t="s">
        <v>72</v>
      </c>
      <c r="J49" s="69" t="s">
        <v>64</v>
      </c>
      <c r="K49" s="69" t="s">
        <v>65</v>
      </c>
      <c r="L49" s="69" t="s">
        <v>66</v>
      </c>
      <c r="M49" s="70" t="s">
        <v>73</v>
      </c>
      <c r="N49" s="70" t="s">
        <v>74</v>
      </c>
      <c r="O49" s="70" t="s">
        <v>75</v>
      </c>
      <c r="P49" s="70" t="s">
        <v>234</v>
      </c>
      <c r="Q49" s="67" t="s">
        <v>77</v>
      </c>
      <c r="R49" s="67" t="s">
        <v>76</v>
      </c>
      <c r="S49" s="68" t="s">
        <v>78</v>
      </c>
      <c r="T49" s="68" t="s">
        <v>80</v>
      </c>
      <c r="U49" s="69" t="s">
        <v>79</v>
      </c>
      <c r="V49" s="69" t="s">
        <v>81</v>
      </c>
      <c r="W49" s="71" t="s">
        <v>82</v>
      </c>
      <c r="X49" s="72" t="s">
        <v>67</v>
      </c>
      <c r="Y49" s="73" t="s">
        <v>83</v>
      </c>
      <c r="Z49" s="73" t="s">
        <v>85</v>
      </c>
      <c r="AA49" s="74" t="s">
        <v>92</v>
      </c>
      <c r="AB49" s="74" t="s">
        <v>93</v>
      </c>
      <c r="AC49" s="75" t="s">
        <v>84</v>
      </c>
      <c r="AD49" s="75" t="s">
        <v>86</v>
      </c>
      <c r="AE49" s="76" t="s">
        <v>87</v>
      </c>
      <c r="AF49" s="76" t="s">
        <v>89</v>
      </c>
      <c r="AG49" s="77" t="s">
        <v>94</v>
      </c>
      <c r="AH49" s="77" t="s">
        <v>95</v>
      </c>
      <c r="AI49" s="78" t="s">
        <v>88</v>
      </c>
      <c r="AJ49" s="78" t="s">
        <v>90</v>
      </c>
    </row>
    <row r="50" spans="1:36" ht="15" thickBot="1" x14ac:dyDescent="0.35">
      <c r="A50" s="106" t="s">
        <v>68</v>
      </c>
      <c r="B50" s="27">
        <v>21</v>
      </c>
      <c r="C50" s="117" t="s">
        <v>228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</row>
    <row r="51" spans="1:36" ht="36" x14ac:dyDescent="0.3">
      <c r="A51" s="107" t="s">
        <v>30</v>
      </c>
      <c r="B51" s="22" t="s">
        <v>26</v>
      </c>
      <c r="C51" s="24" t="s">
        <v>1</v>
      </c>
      <c r="D51" s="34">
        <v>1</v>
      </c>
      <c r="E51" s="35">
        <v>5</v>
      </c>
      <c r="F51" s="34">
        <v>10</v>
      </c>
      <c r="G51" s="36">
        <v>1</v>
      </c>
      <c r="H51" s="37">
        <v>5</v>
      </c>
      <c r="I51" s="36">
        <v>5</v>
      </c>
      <c r="J51" s="39">
        <v>0</v>
      </c>
      <c r="K51" s="38">
        <v>0</v>
      </c>
      <c r="L51" s="39">
        <v>0</v>
      </c>
      <c r="M51" s="20" t="s">
        <v>242</v>
      </c>
      <c r="N51" s="112" t="s">
        <v>243</v>
      </c>
      <c r="O51" s="111">
        <v>7613421107277</v>
      </c>
      <c r="P51" s="24">
        <v>63</v>
      </c>
      <c r="Q51" s="35">
        <v>5</v>
      </c>
      <c r="R51" s="35">
        <v>10</v>
      </c>
      <c r="S51" s="37">
        <v>5</v>
      </c>
      <c r="T51" s="36">
        <v>5</v>
      </c>
      <c r="U51" s="38">
        <v>0</v>
      </c>
      <c r="V51" s="39">
        <v>0</v>
      </c>
      <c r="W51" s="23">
        <v>260</v>
      </c>
      <c r="X51" s="53">
        <v>0.08</v>
      </c>
      <c r="Y51" s="79">
        <f>ROUND(W51*Q51,2)</f>
        <v>1300</v>
      </c>
      <c r="Z51" s="79">
        <f>ROUND(Y51+Y51*X51,2)</f>
        <v>1404</v>
      </c>
      <c r="AA51" s="80">
        <f>ROUND(S51*W51,2)</f>
        <v>1300</v>
      </c>
      <c r="AB51" s="80">
        <f>ROUND(AA51+AA51*X51,2)</f>
        <v>1404</v>
      </c>
      <c r="AC51" s="81">
        <f>ROUND(U51*W51,2)</f>
        <v>0</v>
      </c>
      <c r="AD51" s="81">
        <f>ROUND(AC51+AC51*X51,2)</f>
        <v>0</v>
      </c>
      <c r="AE51" s="79">
        <f>ROUND(R51*W51,2)</f>
        <v>2600</v>
      </c>
      <c r="AF51" s="79">
        <f>ROUND(AE51+AE51*X51,2)</f>
        <v>2808</v>
      </c>
      <c r="AG51" s="80">
        <f>ROUND(T51*W51,2)</f>
        <v>1300</v>
      </c>
      <c r="AH51" s="80">
        <f>ROUND(AG51+AG51*X51,2)</f>
        <v>1404</v>
      </c>
      <c r="AI51" s="81">
        <f>ROUND(V51*W51,2)</f>
        <v>0</v>
      </c>
      <c r="AJ51" s="81">
        <f>ROUND(AI51+AI51*X51,2)</f>
        <v>0</v>
      </c>
    </row>
    <row r="52" spans="1:36" ht="36" x14ac:dyDescent="0.3">
      <c r="A52" s="107" t="s">
        <v>31</v>
      </c>
      <c r="B52" s="22" t="s">
        <v>27</v>
      </c>
      <c r="C52" s="24" t="s">
        <v>1</v>
      </c>
      <c r="D52" s="34">
        <v>3</v>
      </c>
      <c r="E52" s="35">
        <v>10</v>
      </c>
      <c r="F52" s="34">
        <v>20</v>
      </c>
      <c r="G52" s="36">
        <v>1</v>
      </c>
      <c r="H52" s="37">
        <v>5</v>
      </c>
      <c r="I52" s="36">
        <v>5</v>
      </c>
      <c r="J52" s="39">
        <v>0</v>
      </c>
      <c r="K52" s="38">
        <v>0</v>
      </c>
      <c r="L52" s="39">
        <v>0</v>
      </c>
      <c r="M52" s="20" t="s">
        <v>244</v>
      </c>
      <c r="N52" s="112" t="s">
        <v>243</v>
      </c>
      <c r="O52" s="111">
        <v>7613421107284</v>
      </c>
      <c r="P52" s="24">
        <v>252</v>
      </c>
      <c r="Q52" s="35">
        <v>10</v>
      </c>
      <c r="R52" s="35">
        <v>20</v>
      </c>
      <c r="S52" s="37">
        <v>5</v>
      </c>
      <c r="T52" s="36">
        <v>5</v>
      </c>
      <c r="U52" s="38">
        <v>0</v>
      </c>
      <c r="V52" s="39">
        <v>0</v>
      </c>
      <c r="W52" s="23">
        <v>600</v>
      </c>
      <c r="X52" s="53">
        <v>0.08</v>
      </c>
      <c r="Y52" s="79">
        <f>ROUND(W52*Q52,2)</f>
        <v>6000</v>
      </c>
      <c r="Z52" s="79">
        <f>ROUND(Y52+Y52*X52,2)</f>
        <v>6480</v>
      </c>
      <c r="AA52" s="80">
        <f>ROUND(S52*W52,2)</f>
        <v>3000</v>
      </c>
      <c r="AB52" s="80">
        <f>ROUND(AA52+AA52*X52,2)</f>
        <v>3240</v>
      </c>
      <c r="AC52" s="81">
        <f>ROUND(U52*W52,2)</f>
        <v>0</v>
      </c>
      <c r="AD52" s="81">
        <f>ROUND(AC52+AC52*X52,2)</f>
        <v>0</v>
      </c>
      <c r="AE52" s="79">
        <f>ROUND(R52*W52,2)</f>
        <v>12000</v>
      </c>
      <c r="AF52" s="79">
        <f>ROUND(AE52+AE52*X52,2)</f>
        <v>12960</v>
      </c>
      <c r="AG52" s="80">
        <f>ROUND(T52*W52,2)</f>
        <v>3000</v>
      </c>
      <c r="AH52" s="80">
        <f>ROUND(AG52+AG52*X52,2)</f>
        <v>3240</v>
      </c>
      <c r="AI52" s="81">
        <f>ROUND(V52*W52,2)</f>
        <v>0</v>
      </c>
      <c r="AJ52" s="81">
        <f>ROUND(AI52+AI52*X52,2)</f>
        <v>0</v>
      </c>
    </row>
    <row r="53" spans="1:36" ht="36.6" thickBot="1" x14ac:dyDescent="0.35">
      <c r="A53" s="107" t="s">
        <v>32</v>
      </c>
      <c r="B53" s="22" t="s">
        <v>28</v>
      </c>
      <c r="C53" s="24" t="s">
        <v>1</v>
      </c>
      <c r="D53" s="34">
        <v>20</v>
      </c>
      <c r="E53" s="35">
        <v>200</v>
      </c>
      <c r="F53" s="34">
        <v>190</v>
      </c>
      <c r="G53" s="36">
        <v>1</v>
      </c>
      <c r="H53" s="37">
        <v>10</v>
      </c>
      <c r="I53" s="36">
        <v>20</v>
      </c>
      <c r="J53" s="39">
        <v>0</v>
      </c>
      <c r="K53" s="38">
        <v>0</v>
      </c>
      <c r="L53" s="39">
        <v>0</v>
      </c>
      <c r="M53" s="20" t="s">
        <v>245</v>
      </c>
      <c r="N53" s="112" t="s">
        <v>246</v>
      </c>
      <c r="O53" s="111">
        <v>7613421107291</v>
      </c>
      <c r="P53" s="24">
        <v>84</v>
      </c>
      <c r="Q53" s="35">
        <v>200</v>
      </c>
      <c r="R53" s="35">
        <v>190</v>
      </c>
      <c r="S53" s="37">
        <v>10</v>
      </c>
      <c r="T53" s="36">
        <v>20</v>
      </c>
      <c r="U53" s="38">
        <v>0</v>
      </c>
      <c r="V53" s="39">
        <v>0</v>
      </c>
      <c r="W53" s="23">
        <v>600</v>
      </c>
      <c r="X53" s="53">
        <v>0.08</v>
      </c>
      <c r="Y53" s="79">
        <f>ROUND(W53*Q53,2)</f>
        <v>120000</v>
      </c>
      <c r="Z53" s="79">
        <f>ROUND(Y53+Y53*X53,2)</f>
        <v>129600</v>
      </c>
      <c r="AA53" s="80">
        <f>ROUND(S53*W53,2)</f>
        <v>6000</v>
      </c>
      <c r="AB53" s="80">
        <f>ROUND(AA53+AA53*X53,2)</f>
        <v>6480</v>
      </c>
      <c r="AC53" s="81">
        <f>ROUND(U53*W53,2)</f>
        <v>0</v>
      </c>
      <c r="AD53" s="81">
        <f>ROUND(AC53+AC53*X53,2)</f>
        <v>0</v>
      </c>
      <c r="AE53" s="79">
        <f>ROUND(R53*W53,2)</f>
        <v>114000</v>
      </c>
      <c r="AF53" s="79">
        <f>ROUND(AE53+AE53*X53,2)</f>
        <v>123120</v>
      </c>
      <c r="AG53" s="80">
        <f>ROUND(T53*W53,2)</f>
        <v>12000</v>
      </c>
      <c r="AH53" s="80">
        <f>ROUND(AG53+AG53*X53,2)</f>
        <v>12960</v>
      </c>
      <c r="AI53" s="81">
        <f>ROUND(V53*W53,2)</f>
        <v>0</v>
      </c>
      <c r="AJ53" s="81">
        <f>ROUND(AI53+AI53*X53,2)</f>
        <v>0</v>
      </c>
    </row>
    <row r="54" spans="1:36" ht="15" thickBot="1" x14ac:dyDescent="0.35">
      <c r="A54" s="104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6"/>
      <c r="O54" s="15"/>
      <c r="P54" s="15"/>
      <c r="Q54" s="17"/>
      <c r="R54" s="17"/>
      <c r="S54" s="15"/>
      <c r="T54" s="18"/>
      <c r="U54" s="15"/>
      <c r="V54" s="15"/>
      <c r="W54" s="19"/>
      <c r="X54" s="48" t="s">
        <v>42</v>
      </c>
      <c r="Y54" s="49">
        <f>SUM(Y51:Y53)</f>
        <v>127300</v>
      </c>
      <c r="Z54" s="49">
        <f t="shared" ref="Z54:AJ54" si="3">SUM(Z51:Z53)</f>
        <v>137484</v>
      </c>
      <c r="AA54" s="49">
        <f t="shared" si="3"/>
        <v>10300</v>
      </c>
      <c r="AB54" s="49">
        <f t="shared" si="3"/>
        <v>11124</v>
      </c>
      <c r="AC54" s="49">
        <f t="shared" si="3"/>
        <v>0</v>
      </c>
      <c r="AD54" s="49">
        <f t="shared" si="3"/>
        <v>0</v>
      </c>
      <c r="AE54" s="49">
        <f t="shared" si="3"/>
        <v>128600</v>
      </c>
      <c r="AF54" s="49">
        <f t="shared" si="3"/>
        <v>138888</v>
      </c>
      <c r="AG54" s="49">
        <f t="shared" si="3"/>
        <v>16300</v>
      </c>
      <c r="AH54" s="49">
        <f t="shared" si="3"/>
        <v>17604</v>
      </c>
      <c r="AI54" s="49">
        <f t="shared" si="3"/>
        <v>0</v>
      </c>
      <c r="AJ54" s="50">
        <f t="shared" si="3"/>
        <v>0</v>
      </c>
    </row>
    <row r="55" spans="1:36" ht="15" thickBot="1" x14ac:dyDescent="0.35">
      <c r="A55" s="104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6"/>
      <c r="O55" s="15"/>
      <c r="P55" s="15"/>
      <c r="Q55" s="17"/>
      <c r="R55" s="17"/>
      <c r="S55" s="15"/>
      <c r="T55" s="18"/>
      <c r="U55" s="15"/>
      <c r="V55" s="15"/>
      <c r="W55" s="19"/>
      <c r="X55" s="15"/>
      <c r="Y55" s="15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ht="15" thickBot="1" x14ac:dyDescent="0.35">
      <c r="A56" s="104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6"/>
      <c r="O56" s="15"/>
      <c r="P56" s="15"/>
      <c r="Q56" s="17"/>
      <c r="R56" s="17"/>
      <c r="S56" s="15"/>
      <c r="T56" s="18"/>
      <c r="U56" s="15"/>
      <c r="V56" s="15"/>
      <c r="W56" s="19"/>
      <c r="X56" s="15"/>
      <c r="Y56" s="43"/>
      <c r="Z56" s="44"/>
      <c r="AA56" s="44"/>
      <c r="AB56" s="44"/>
      <c r="AC56" s="44"/>
      <c r="AD56" s="45" t="s">
        <v>68</v>
      </c>
      <c r="AE56" s="46">
        <f>COUNTIF($A$3:A49,"Lp.")</f>
        <v>4</v>
      </c>
      <c r="AF56" s="44"/>
      <c r="AG56" s="44"/>
      <c r="AH56" s="44"/>
      <c r="AI56" s="44"/>
      <c r="AJ56" s="47"/>
    </row>
    <row r="57" spans="1:36" x14ac:dyDescent="0.3">
      <c r="A57" s="104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6"/>
      <c r="O57" s="15"/>
      <c r="P57" s="15"/>
      <c r="Q57" s="17"/>
      <c r="R57" s="17"/>
      <c r="S57" s="15"/>
      <c r="T57" s="18"/>
      <c r="U57" s="15"/>
      <c r="V57" s="15"/>
      <c r="W57" s="19"/>
      <c r="X57" s="15"/>
      <c r="Y57" s="119" t="s">
        <v>96</v>
      </c>
      <c r="Z57" s="119"/>
      <c r="AA57" s="119"/>
      <c r="AB57" s="119" t="s">
        <v>100</v>
      </c>
      <c r="AC57" s="119"/>
      <c r="AD57" s="119"/>
      <c r="AE57" s="119" t="s">
        <v>45</v>
      </c>
      <c r="AF57" s="119"/>
      <c r="AG57" s="119"/>
      <c r="AH57" s="119" t="s">
        <v>46</v>
      </c>
      <c r="AI57" s="119"/>
      <c r="AJ57" s="119"/>
    </row>
    <row r="58" spans="1:36" x14ac:dyDescent="0.3">
      <c r="A58" s="104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6"/>
      <c r="O58" s="15"/>
      <c r="P58" s="15"/>
      <c r="Q58" s="17"/>
      <c r="R58" s="17"/>
      <c r="S58" s="15"/>
      <c r="T58" s="18"/>
      <c r="U58" s="15"/>
      <c r="V58" s="15"/>
      <c r="W58" s="19"/>
      <c r="X58" s="15"/>
      <c r="Y58" s="82" t="s">
        <v>97</v>
      </c>
      <c r="Z58" s="83" t="s">
        <v>98</v>
      </c>
      <c r="AA58" s="84" t="s">
        <v>99</v>
      </c>
      <c r="AB58" s="82" t="s">
        <v>97</v>
      </c>
      <c r="AC58" s="83" t="s">
        <v>98</v>
      </c>
      <c r="AD58" s="84" t="s">
        <v>99</v>
      </c>
      <c r="AE58" s="82" t="s">
        <v>97</v>
      </c>
      <c r="AF58" s="83" t="s">
        <v>98</v>
      </c>
      <c r="AG58" s="84" t="s">
        <v>99</v>
      </c>
      <c r="AH58" s="82" t="s">
        <v>97</v>
      </c>
      <c r="AI58" s="83" t="s">
        <v>98</v>
      </c>
      <c r="AJ58" s="84" t="s">
        <v>99</v>
      </c>
    </row>
    <row r="59" spans="1:36" ht="15" thickBot="1" x14ac:dyDescent="0.35">
      <c r="A59" s="104"/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5"/>
      <c r="M59" s="15"/>
      <c r="N59" s="16"/>
      <c r="O59" s="15"/>
      <c r="P59" s="15"/>
      <c r="Q59" s="17"/>
      <c r="R59" s="17"/>
      <c r="S59" s="15"/>
      <c r="T59" s="18"/>
      <c r="U59" s="15"/>
      <c r="V59" s="15"/>
      <c r="W59" s="19"/>
      <c r="X59" s="15"/>
      <c r="Y59" s="85">
        <f>Y54</f>
        <v>127300</v>
      </c>
      <c r="Z59" s="86">
        <f>AA54</f>
        <v>10300</v>
      </c>
      <c r="AA59" s="87">
        <f>AC54</f>
        <v>0</v>
      </c>
      <c r="AB59" s="88">
        <f>Z54</f>
        <v>137484</v>
      </c>
      <c r="AC59" s="86">
        <f>AB54</f>
        <v>11124</v>
      </c>
      <c r="AD59" s="87">
        <f>AD54</f>
        <v>0</v>
      </c>
      <c r="AE59" s="88">
        <f>AE54</f>
        <v>128600</v>
      </c>
      <c r="AF59" s="86">
        <f>AG54</f>
        <v>16300</v>
      </c>
      <c r="AG59" s="87">
        <f>AI54</f>
        <v>0</v>
      </c>
      <c r="AH59" s="88">
        <f>AF54</f>
        <v>138888</v>
      </c>
      <c r="AI59" s="86">
        <f>AH54</f>
        <v>17604</v>
      </c>
      <c r="AJ59" s="87">
        <f>AJ54</f>
        <v>0</v>
      </c>
    </row>
    <row r="60" spans="1:36" ht="15" thickBot="1" x14ac:dyDescent="0.35">
      <c r="A60" s="104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5"/>
      <c r="M60" s="15"/>
      <c r="N60" s="16"/>
      <c r="O60" s="15"/>
      <c r="P60" s="15"/>
      <c r="Q60" s="17"/>
      <c r="R60" s="17"/>
      <c r="S60" s="15"/>
      <c r="T60" s="18"/>
      <c r="U60" s="15"/>
      <c r="V60" s="15"/>
      <c r="W60" s="19"/>
      <c r="X60" s="15"/>
      <c r="Y60" s="120">
        <f>SUM(Y59:AA59)</f>
        <v>137600</v>
      </c>
      <c r="Z60" s="121"/>
      <c r="AA60" s="121"/>
      <c r="AB60" s="121">
        <f>SUM(AB59:AD59)</f>
        <v>148608</v>
      </c>
      <c r="AC60" s="121"/>
      <c r="AD60" s="121"/>
      <c r="AE60" s="121">
        <f>SUM(AE59:AG59)</f>
        <v>144900</v>
      </c>
      <c r="AF60" s="121"/>
      <c r="AG60" s="121"/>
      <c r="AH60" s="121">
        <f>SUM(AH59:AJ59)</f>
        <v>156492</v>
      </c>
      <c r="AI60" s="121"/>
      <c r="AJ60" s="122"/>
    </row>
    <row r="65" spans="1:36" x14ac:dyDescent="0.3">
      <c r="A65" s="104"/>
      <c r="B65" s="13"/>
      <c r="C65" s="54"/>
      <c r="D65" s="55"/>
      <c r="E65" s="55"/>
      <c r="F65" s="55"/>
      <c r="G65" s="56"/>
      <c r="H65" s="56" t="s">
        <v>69</v>
      </c>
      <c r="I65" s="55"/>
      <c r="J65" s="55"/>
      <c r="K65" s="55"/>
      <c r="L65" s="57"/>
      <c r="M65" s="15"/>
      <c r="N65" s="16"/>
      <c r="O65" s="15"/>
      <c r="P65" s="28"/>
      <c r="Q65" s="29"/>
      <c r="R65" s="29"/>
      <c r="S65" s="30"/>
      <c r="T65" s="31" t="s">
        <v>91</v>
      </c>
      <c r="U65" s="30"/>
      <c r="V65" s="30"/>
      <c r="W65" s="32"/>
      <c r="X65" s="33"/>
      <c r="Y65" s="15"/>
      <c r="Z65" s="13" t="s">
        <v>101</v>
      </c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ht="48.6" thickBot="1" x14ac:dyDescent="0.35">
      <c r="A66" s="105" t="s">
        <v>60</v>
      </c>
      <c r="B66" s="66" t="s">
        <v>0</v>
      </c>
      <c r="C66" s="66" t="s">
        <v>29</v>
      </c>
      <c r="D66" s="67" t="s">
        <v>61</v>
      </c>
      <c r="E66" s="67" t="s">
        <v>62</v>
      </c>
      <c r="F66" s="67" t="s">
        <v>63</v>
      </c>
      <c r="G66" s="68" t="s">
        <v>70</v>
      </c>
      <c r="H66" s="68" t="s">
        <v>71</v>
      </c>
      <c r="I66" s="68" t="s">
        <v>72</v>
      </c>
      <c r="J66" s="69" t="s">
        <v>64</v>
      </c>
      <c r="K66" s="69" t="s">
        <v>65</v>
      </c>
      <c r="L66" s="69" t="s">
        <v>66</v>
      </c>
      <c r="M66" s="70" t="s">
        <v>73</v>
      </c>
      <c r="N66" s="70" t="s">
        <v>74</v>
      </c>
      <c r="O66" s="70" t="s">
        <v>75</v>
      </c>
      <c r="P66" s="70" t="s">
        <v>234</v>
      </c>
      <c r="Q66" s="67" t="s">
        <v>77</v>
      </c>
      <c r="R66" s="67" t="s">
        <v>76</v>
      </c>
      <c r="S66" s="68" t="s">
        <v>78</v>
      </c>
      <c r="T66" s="68" t="s">
        <v>80</v>
      </c>
      <c r="U66" s="69" t="s">
        <v>79</v>
      </c>
      <c r="V66" s="69" t="s">
        <v>81</v>
      </c>
      <c r="W66" s="71" t="s">
        <v>82</v>
      </c>
      <c r="X66" s="72" t="s">
        <v>67</v>
      </c>
      <c r="Y66" s="73" t="s">
        <v>83</v>
      </c>
      <c r="Z66" s="73" t="s">
        <v>85</v>
      </c>
      <c r="AA66" s="74" t="s">
        <v>92</v>
      </c>
      <c r="AB66" s="74" t="s">
        <v>93</v>
      </c>
      <c r="AC66" s="75" t="s">
        <v>84</v>
      </c>
      <c r="AD66" s="75" t="s">
        <v>86</v>
      </c>
      <c r="AE66" s="76" t="s">
        <v>87</v>
      </c>
      <c r="AF66" s="76" t="s">
        <v>89</v>
      </c>
      <c r="AG66" s="77" t="s">
        <v>94</v>
      </c>
      <c r="AH66" s="77" t="s">
        <v>95</v>
      </c>
      <c r="AI66" s="78" t="s">
        <v>88</v>
      </c>
      <c r="AJ66" s="78" t="s">
        <v>90</v>
      </c>
    </row>
    <row r="67" spans="1:36" ht="15" thickBot="1" x14ac:dyDescent="0.35">
      <c r="A67" s="106" t="s">
        <v>68</v>
      </c>
      <c r="B67" s="27">
        <v>25</v>
      </c>
      <c r="C67" s="117" t="s">
        <v>228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6"/>
    </row>
    <row r="68" spans="1:36" ht="60" customHeight="1" thickBot="1" x14ac:dyDescent="0.35">
      <c r="A68" s="107" t="s">
        <v>30</v>
      </c>
      <c r="B68" s="22" t="s">
        <v>112</v>
      </c>
      <c r="C68" s="24" t="s">
        <v>1</v>
      </c>
      <c r="D68" s="34">
        <v>300</v>
      </c>
      <c r="E68" s="35">
        <v>1000</v>
      </c>
      <c r="F68" s="34">
        <v>1000</v>
      </c>
      <c r="G68" s="36">
        <v>5</v>
      </c>
      <c r="H68" s="37">
        <v>30</v>
      </c>
      <c r="I68" s="36">
        <v>60</v>
      </c>
      <c r="J68" s="39">
        <v>1800</v>
      </c>
      <c r="K68" s="38">
        <v>2300</v>
      </c>
      <c r="L68" s="39">
        <v>2200</v>
      </c>
      <c r="M68" s="20" t="s">
        <v>248</v>
      </c>
      <c r="N68" s="112" t="s">
        <v>247</v>
      </c>
      <c r="O68" s="111">
        <v>7613421020903</v>
      </c>
      <c r="P68" s="24">
        <v>1</v>
      </c>
      <c r="Q68" s="35">
        <v>1000</v>
      </c>
      <c r="R68" s="35">
        <v>1000</v>
      </c>
      <c r="S68" s="37">
        <v>30</v>
      </c>
      <c r="T68" s="36">
        <v>60</v>
      </c>
      <c r="U68" s="38">
        <v>2300</v>
      </c>
      <c r="V68" s="39">
        <v>2200</v>
      </c>
      <c r="W68" s="23">
        <v>218.14</v>
      </c>
      <c r="X68" s="53">
        <v>0.08</v>
      </c>
      <c r="Y68" s="79">
        <f>ROUND(W68*Q68,2)</f>
        <v>218140</v>
      </c>
      <c r="Z68" s="79">
        <f>ROUND(Y68+Y68*X68,2)</f>
        <v>235591.2</v>
      </c>
      <c r="AA68" s="80">
        <f>ROUND(S68*W68,2)</f>
        <v>6544.2</v>
      </c>
      <c r="AB68" s="80">
        <f>ROUND(AA68+AA68*X68,2)</f>
        <v>7067.74</v>
      </c>
      <c r="AC68" s="81">
        <f>ROUND(U68*W68,2)</f>
        <v>501722</v>
      </c>
      <c r="AD68" s="81">
        <f>ROUND(AC68+AC68*X68,2)</f>
        <v>541859.76</v>
      </c>
      <c r="AE68" s="79">
        <f>ROUND(R68*W68,2)</f>
        <v>218140</v>
      </c>
      <c r="AF68" s="79">
        <f>ROUND(AE68+AE68*X68,2)</f>
        <v>235591.2</v>
      </c>
      <c r="AG68" s="80">
        <f>ROUND(T68*W68,2)</f>
        <v>13088.4</v>
      </c>
      <c r="AH68" s="80">
        <f>ROUND(AG68+AG68*X68,2)</f>
        <v>14135.47</v>
      </c>
      <c r="AI68" s="81">
        <f>ROUND(V68*W68,2)</f>
        <v>479908</v>
      </c>
      <c r="AJ68" s="81">
        <f>ROUND(AI68+AI68*X68,2)</f>
        <v>518300.64</v>
      </c>
    </row>
    <row r="69" spans="1:36" ht="15" thickBot="1" x14ac:dyDescent="0.35">
      <c r="A69" s="104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5"/>
      <c r="M69" s="15"/>
      <c r="N69" s="16"/>
      <c r="O69" s="15"/>
      <c r="P69" s="15"/>
      <c r="Q69" s="17"/>
      <c r="R69" s="17"/>
      <c r="S69" s="15"/>
      <c r="T69" s="18"/>
      <c r="U69" s="15"/>
      <c r="V69" s="15"/>
      <c r="W69" s="19"/>
      <c r="X69" s="48" t="s">
        <v>42</v>
      </c>
      <c r="Y69" s="49">
        <f t="shared" ref="Y69:AJ69" si="4">SUM(Y68:Y68)</f>
        <v>218140</v>
      </c>
      <c r="Z69" s="49">
        <f t="shared" si="4"/>
        <v>235591.2</v>
      </c>
      <c r="AA69" s="49">
        <f t="shared" si="4"/>
        <v>6544.2</v>
      </c>
      <c r="AB69" s="49">
        <f t="shared" si="4"/>
        <v>7067.74</v>
      </c>
      <c r="AC69" s="49">
        <f t="shared" si="4"/>
        <v>501722</v>
      </c>
      <c r="AD69" s="49">
        <f t="shared" si="4"/>
        <v>541859.76</v>
      </c>
      <c r="AE69" s="49">
        <f t="shared" si="4"/>
        <v>218140</v>
      </c>
      <c r="AF69" s="49">
        <f t="shared" si="4"/>
        <v>235591.2</v>
      </c>
      <c r="AG69" s="49">
        <f t="shared" si="4"/>
        <v>13088.4</v>
      </c>
      <c r="AH69" s="49">
        <f t="shared" si="4"/>
        <v>14135.47</v>
      </c>
      <c r="AI69" s="49">
        <f t="shared" si="4"/>
        <v>479908</v>
      </c>
      <c r="AJ69" s="50">
        <f t="shared" si="4"/>
        <v>518300.64</v>
      </c>
    </row>
    <row r="70" spans="1:36" ht="15" thickBot="1" x14ac:dyDescent="0.35">
      <c r="A70" s="110"/>
      <c r="B70" s="123" t="s">
        <v>225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9"/>
      <c r="X70" s="15"/>
      <c r="Y70" s="15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ht="15" thickBot="1" x14ac:dyDescent="0.35">
      <c r="A71" s="10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9"/>
      <c r="X71" s="15"/>
      <c r="Y71" s="43"/>
      <c r="Z71" s="44"/>
      <c r="AA71" s="44"/>
      <c r="AB71" s="44"/>
      <c r="AC71" s="44"/>
      <c r="AD71" s="45" t="s">
        <v>68</v>
      </c>
      <c r="AE71" s="46">
        <f>COUNTIF($A$3:A66,"Lp.")</f>
        <v>5</v>
      </c>
      <c r="AF71" s="44"/>
      <c r="AG71" s="44"/>
      <c r="AH71" s="44"/>
      <c r="AI71" s="44"/>
      <c r="AJ71" s="47"/>
    </row>
    <row r="72" spans="1:36" x14ac:dyDescent="0.3">
      <c r="A72" s="10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9"/>
      <c r="X72" s="15"/>
      <c r="Y72" s="119" t="s">
        <v>96</v>
      </c>
      <c r="Z72" s="119"/>
      <c r="AA72" s="119"/>
      <c r="AB72" s="119" t="s">
        <v>100</v>
      </c>
      <c r="AC72" s="119"/>
      <c r="AD72" s="119"/>
      <c r="AE72" s="119" t="s">
        <v>45</v>
      </c>
      <c r="AF72" s="119"/>
      <c r="AG72" s="119"/>
      <c r="AH72" s="119" t="s">
        <v>46</v>
      </c>
      <c r="AI72" s="119"/>
      <c r="AJ72" s="119"/>
    </row>
    <row r="73" spans="1:36" x14ac:dyDescent="0.3">
      <c r="A73" s="10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9"/>
      <c r="X73" s="15"/>
      <c r="Y73" s="82" t="s">
        <v>97</v>
      </c>
      <c r="Z73" s="83" t="s">
        <v>98</v>
      </c>
      <c r="AA73" s="84" t="s">
        <v>99</v>
      </c>
      <c r="AB73" s="82" t="s">
        <v>97</v>
      </c>
      <c r="AC73" s="83" t="s">
        <v>98</v>
      </c>
      <c r="AD73" s="84" t="s">
        <v>99</v>
      </c>
      <c r="AE73" s="82" t="s">
        <v>97</v>
      </c>
      <c r="AF73" s="83" t="s">
        <v>98</v>
      </c>
      <c r="AG73" s="84" t="s">
        <v>99</v>
      </c>
      <c r="AH73" s="82" t="s">
        <v>97</v>
      </c>
      <c r="AI73" s="83" t="s">
        <v>98</v>
      </c>
      <c r="AJ73" s="84" t="s">
        <v>99</v>
      </c>
    </row>
    <row r="74" spans="1:36" ht="15" thickBot="1" x14ac:dyDescent="0.35">
      <c r="A74" s="10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9"/>
      <c r="X74" s="15"/>
      <c r="Y74" s="85">
        <f>Y69</f>
        <v>218140</v>
      </c>
      <c r="Z74" s="86">
        <f>AA69</f>
        <v>6544.2</v>
      </c>
      <c r="AA74" s="87">
        <f>AC69</f>
        <v>501722</v>
      </c>
      <c r="AB74" s="88">
        <f>Z69</f>
        <v>235591.2</v>
      </c>
      <c r="AC74" s="86">
        <f>AB69</f>
        <v>7067.74</v>
      </c>
      <c r="AD74" s="87">
        <f>AD69</f>
        <v>541859.76</v>
      </c>
      <c r="AE74" s="88">
        <f>AE69</f>
        <v>218140</v>
      </c>
      <c r="AF74" s="86">
        <f>AG69</f>
        <v>13088.4</v>
      </c>
      <c r="AG74" s="87">
        <f>AI69</f>
        <v>479908</v>
      </c>
      <c r="AH74" s="88">
        <f>AF69</f>
        <v>235591.2</v>
      </c>
      <c r="AI74" s="86">
        <f>AH69</f>
        <v>14135.47</v>
      </c>
      <c r="AJ74" s="87">
        <f>AJ69</f>
        <v>518300.64</v>
      </c>
    </row>
    <row r="75" spans="1:36" ht="15" thickBot="1" x14ac:dyDescent="0.35">
      <c r="A75" s="10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9"/>
      <c r="X75" s="15"/>
      <c r="Y75" s="120">
        <f>SUM(Y74:AA74)</f>
        <v>726406.2</v>
      </c>
      <c r="Z75" s="121"/>
      <c r="AA75" s="121"/>
      <c r="AB75" s="121">
        <f>SUM(AB74:AD74)</f>
        <v>784518.7</v>
      </c>
      <c r="AC75" s="121"/>
      <c r="AD75" s="121"/>
      <c r="AE75" s="121">
        <f>SUM(AE74:AG74)</f>
        <v>711136.4</v>
      </c>
      <c r="AF75" s="121"/>
      <c r="AG75" s="121"/>
      <c r="AH75" s="121">
        <f>SUM(AH74:AJ74)</f>
        <v>768027.31</v>
      </c>
      <c r="AI75" s="121"/>
      <c r="AJ75" s="122"/>
    </row>
    <row r="80" spans="1:36" x14ac:dyDescent="0.3">
      <c r="A80" s="104" t="s">
        <v>101</v>
      </c>
      <c r="B80" s="13"/>
      <c r="C80" s="54"/>
      <c r="D80" s="55"/>
      <c r="E80" s="55"/>
      <c r="F80" s="55"/>
      <c r="G80" s="56"/>
      <c r="H80" s="56" t="s">
        <v>69</v>
      </c>
      <c r="I80" s="55"/>
      <c r="J80" s="55"/>
      <c r="K80" s="55"/>
      <c r="L80" s="57"/>
      <c r="M80" s="15"/>
      <c r="N80" s="16"/>
      <c r="O80" s="15"/>
      <c r="P80" s="28"/>
      <c r="Q80" s="29"/>
      <c r="R80" s="29"/>
      <c r="S80" s="30"/>
      <c r="T80" s="31" t="s">
        <v>91</v>
      </c>
      <c r="U80" s="30"/>
      <c r="V80" s="30"/>
      <c r="W80" s="32"/>
      <c r="X80" s="33"/>
      <c r="Y80" s="15"/>
      <c r="Z80" s="13" t="s">
        <v>101</v>
      </c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48.6" thickBot="1" x14ac:dyDescent="0.35">
      <c r="A81" s="105" t="s">
        <v>60</v>
      </c>
      <c r="B81" s="66" t="s">
        <v>0</v>
      </c>
      <c r="C81" s="66" t="s">
        <v>29</v>
      </c>
      <c r="D81" s="67" t="s">
        <v>61</v>
      </c>
      <c r="E81" s="67" t="s">
        <v>62</v>
      </c>
      <c r="F81" s="67" t="s">
        <v>63</v>
      </c>
      <c r="G81" s="68" t="s">
        <v>70</v>
      </c>
      <c r="H81" s="68" t="s">
        <v>71</v>
      </c>
      <c r="I81" s="68" t="s">
        <v>72</v>
      </c>
      <c r="J81" s="69" t="s">
        <v>64</v>
      </c>
      <c r="K81" s="69" t="s">
        <v>65</v>
      </c>
      <c r="L81" s="69" t="s">
        <v>66</v>
      </c>
      <c r="M81" s="70" t="s">
        <v>73</v>
      </c>
      <c r="N81" s="70" t="s">
        <v>74</v>
      </c>
      <c r="O81" s="70" t="s">
        <v>75</v>
      </c>
      <c r="P81" s="70" t="s">
        <v>234</v>
      </c>
      <c r="Q81" s="67" t="s">
        <v>77</v>
      </c>
      <c r="R81" s="67" t="s">
        <v>76</v>
      </c>
      <c r="S81" s="68" t="s">
        <v>78</v>
      </c>
      <c r="T81" s="68" t="s">
        <v>80</v>
      </c>
      <c r="U81" s="69" t="s">
        <v>79</v>
      </c>
      <c r="V81" s="69" t="s">
        <v>81</v>
      </c>
      <c r="W81" s="71" t="s">
        <v>82</v>
      </c>
      <c r="X81" s="72" t="s">
        <v>67</v>
      </c>
      <c r="Y81" s="73" t="s">
        <v>83</v>
      </c>
      <c r="Z81" s="73" t="s">
        <v>85</v>
      </c>
      <c r="AA81" s="74" t="s">
        <v>92</v>
      </c>
      <c r="AB81" s="74" t="s">
        <v>93</v>
      </c>
      <c r="AC81" s="75" t="s">
        <v>84</v>
      </c>
      <c r="AD81" s="75" t="s">
        <v>86</v>
      </c>
      <c r="AE81" s="76" t="s">
        <v>87</v>
      </c>
      <c r="AF81" s="76" t="s">
        <v>89</v>
      </c>
      <c r="AG81" s="77" t="s">
        <v>94</v>
      </c>
      <c r="AH81" s="77" t="s">
        <v>95</v>
      </c>
      <c r="AI81" s="78" t="s">
        <v>88</v>
      </c>
      <c r="AJ81" s="78" t="s">
        <v>90</v>
      </c>
    </row>
    <row r="82" spans="1:36" ht="15" thickBot="1" x14ac:dyDescent="0.35">
      <c r="A82" s="106" t="s">
        <v>68</v>
      </c>
      <c r="B82" s="27">
        <v>26</v>
      </c>
      <c r="C82" s="117" t="s">
        <v>228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6"/>
    </row>
    <row r="83" spans="1:36" ht="70.2" customHeight="1" thickBot="1" x14ac:dyDescent="0.35">
      <c r="A83" s="107" t="s">
        <v>30</v>
      </c>
      <c r="B83" s="22" t="s">
        <v>235</v>
      </c>
      <c r="C83" s="24" t="s">
        <v>1</v>
      </c>
      <c r="D83" s="34">
        <v>50</v>
      </c>
      <c r="E83" s="35">
        <v>200</v>
      </c>
      <c r="F83" s="34">
        <v>190</v>
      </c>
      <c r="G83" s="36">
        <v>500</v>
      </c>
      <c r="H83" s="37">
        <v>1200</v>
      </c>
      <c r="I83" s="36">
        <v>1000</v>
      </c>
      <c r="J83" s="39">
        <v>200</v>
      </c>
      <c r="K83" s="38">
        <v>400</v>
      </c>
      <c r="L83" s="39">
        <v>390</v>
      </c>
      <c r="M83" s="20" t="s">
        <v>249</v>
      </c>
      <c r="N83" s="112" t="s">
        <v>250</v>
      </c>
      <c r="O83" s="111">
        <v>7613421020897</v>
      </c>
      <c r="P83" s="24">
        <v>2</v>
      </c>
      <c r="Q83" s="35">
        <v>200</v>
      </c>
      <c r="R83" s="35">
        <v>190</v>
      </c>
      <c r="S83" s="37">
        <v>1200</v>
      </c>
      <c r="T83" s="36">
        <v>1000</v>
      </c>
      <c r="U83" s="38">
        <v>400</v>
      </c>
      <c r="V83" s="39">
        <v>390</v>
      </c>
      <c r="W83" s="23">
        <v>200.12</v>
      </c>
      <c r="X83" s="53">
        <v>0.08</v>
      </c>
      <c r="Y83" s="79">
        <f>ROUND(W83*Q83,2)</f>
        <v>40024</v>
      </c>
      <c r="Z83" s="79">
        <f>ROUND(Y83+Y83*X83,2)</f>
        <v>43225.919999999998</v>
      </c>
      <c r="AA83" s="80">
        <f>ROUND(S83*W83,2)</f>
        <v>240144</v>
      </c>
      <c r="AB83" s="80">
        <f>ROUND(AA83+AA83*X83,2)</f>
        <v>259355.51999999999</v>
      </c>
      <c r="AC83" s="81">
        <f>ROUND(U83*W83,2)</f>
        <v>80048</v>
      </c>
      <c r="AD83" s="81">
        <f>ROUND(AC83+AC83*X83,2)</f>
        <v>86451.839999999997</v>
      </c>
      <c r="AE83" s="79">
        <f>ROUND(R83*W83,2)</f>
        <v>38022.800000000003</v>
      </c>
      <c r="AF83" s="79">
        <f>ROUND(AE83+AE83*X83,2)</f>
        <v>41064.620000000003</v>
      </c>
      <c r="AG83" s="80">
        <f>ROUND(T83*W83,2)</f>
        <v>200120</v>
      </c>
      <c r="AH83" s="80">
        <f>ROUND(AG83+AG83*X83,2)</f>
        <v>216129.6</v>
      </c>
      <c r="AI83" s="81">
        <f>ROUND(V83*W83,2)</f>
        <v>78046.8</v>
      </c>
      <c r="AJ83" s="81">
        <f>ROUND(AI83+AI83*X83,2)</f>
        <v>84290.54</v>
      </c>
    </row>
    <row r="84" spans="1:36" ht="15" thickBot="1" x14ac:dyDescent="0.35">
      <c r="A84" s="104"/>
      <c r="B84" s="13"/>
      <c r="C84" s="13"/>
      <c r="D84" s="14"/>
      <c r="E84" s="14"/>
      <c r="F84" s="14"/>
      <c r="G84" s="14"/>
      <c r="H84" s="14"/>
      <c r="I84" s="14"/>
      <c r="J84" s="14"/>
      <c r="K84" s="14"/>
      <c r="L84" s="15"/>
      <c r="M84" s="15"/>
      <c r="N84" s="16"/>
      <c r="O84" s="15"/>
      <c r="P84" s="15"/>
      <c r="Q84" s="17"/>
      <c r="R84" s="17"/>
      <c r="S84" s="15"/>
      <c r="T84" s="18"/>
      <c r="U84" s="15"/>
      <c r="V84" s="15"/>
      <c r="W84" s="19"/>
      <c r="X84" s="48" t="s">
        <v>42</v>
      </c>
      <c r="Y84" s="49">
        <f t="shared" ref="Y84:AJ84" si="5">SUM(Y83:Y83)</f>
        <v>40024</v>
      </c>
      <c r="Z84" s="49">
        <f t="shared" si="5"/>
        <v>43225.919999999998</v>
      </c>
      <c r="AA84" s="49">
        <f t="shared" si="5"/>
        <v>240144</v>
      </c>
      <c r="AB84" s="49">
        <f t="shared" si="5"/>
        <v>259355.51999999999</v>
      </c>
      <c r="AC84" s="49">
        <f t="shared" si="5"/>
        <v>80048</v>
      </c>
      <c r="AD84" s="49">
        <f t="shared" si="5"/>
        <v>86451.839999999997</v>
      </c>
      <c r="AE84" s="49">
        <f t="shared" si="5"/>
        <v>38022.800000000003</v>
      </c>
      <c r="AF84" s="49">
        <f t="shared" si="5"/>
        <v>41064.620000000003</v>
      </c>
      <c r="AG84" s="49">
        <f t="shared" si="5"/>
        <v>200120</v>
      </c>
      <c r="AH84" s="49">
        <f t="shared" si="5"/>
        <v>216129.6</v>
      </c>
      <c r="AI84" s="49">
        <f t="shared" si="5"/>
        <v>78046.8</v>
      </c>
      <c r="AJ84" s="50">
        <f t="shared" si="5"/>
        <v>84290.54</v>
      </c>
    </row>
    <row r="85" spans="1:36" ht="15" thickBot="1" x14ac:dyDescent="0.35">
      <c r="A85" s="10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9"/>
      <c r="X85" s="15"/>
      <c r="Y85" s="15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15" thickBot="1" x14ac:dyDescent="0.35">
      <c r="A86" s="10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9"/>
      <c r="X86" s="15"/>
      <c r="Y86" s="43"/>
      <c r="Z86" s="44"/>
      <c r="AA86" s="44"/>
      <c r="AB86" s="44"/>
      <c r="AC86" s="44"/>
      <c r="AD86" s="45" t="s">
        <v>68</v>
      </c>
      <c r="AE86" s="46">
        <f>COUNTIF($A$3:A81,"Lp.")</f>
        <v>6</v>
      </c>
      <c r="AF86" s="44"/>
      <c r="AG86" s="44"/>
      <c r="AH86" s="44"/>
      <c r="AI86" s="44"/>
      <c r="AJ86" s="47"/>
    </row>
    <row r="87" spans="1:36" x14ac:dyDescent="0.3">
      <c r="A87" s="10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9"/>
      <c r="X87" s="15"/>
      <c r="Y87" s="119" t="s">
        <v>96</v>
      </c>
      <c r="Z87" s="119"/>
      <c r="AA87" s="119"/>
      <c r="AB87" s="119" t="s">
        <v>100</v>
      </c>
      <c r="AC87" s="119"/>
      <c r="AD87" s="119"/>
      <c r="AE87" s="119" t="s">
        <v>45</v>
      </c>
      <c r="AF87" s="119"/>
      <c r="AG87" s="119"/>
      <c r="AH87" s="119" t="s">
        <v>46</v>
      </c>
      <c r="AI87" s="119"/>
      <c r="AJ87" s="119"/>
    </row>
    <row r="88" spans="1:36" x14ac:dyDescent="0.3">
      <c r="A88" s="10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9"/>
      <c r="X88" s="15"/>
      <c r="Y88" s="82" t="s">
        <v>97</v>
      </c>
      <c r="Z88" s="83" t="s">
        <v>98</v>
      </c>
      <c r="AA88" s="84" t="s">
        <v>99</v>
      </c>
      <c r="AB88" s="82" t="s">
        <v>97</v>
      </c>
      <c r="AC88" s="83" t="s">
        <v>98</v>
      </c>
      <c r="AD88" s="84" t="s">
        <v>99</v>
      </c>
      <c r="AE88" s="82" t="s">
        <v>97</v>
      </c>
      <c r="AF88" s="83" t="s">
        <v>98</v>
      </c>
      <c r="AG88" s="84" t="s">
        <v>99</v>
      </c>
      <c r="AH88" s="82" t="s">
        <v>97</v>
      </c>
      <c r="AI88" s="83" t="s">
        <v>98</v>
      </c>
      <c r="AJ88" s="84" t="s">
        <v>99</v>
      </c>
    </row>
    <row r="89" spans="1:36" ht="15" thickBot="1" x14ac:dyDescent="0.35">
      <c r="A89" s="10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9"/>
      <c r="X89" s="15"/>
      <c r="Y89" s="85">
        <f>Y84</f>
        <v>40024</v>
      </c>
      <c r="Z89" s="86">
        <f>AA84</f>
        <v>240144</v>
      </c>
      <c r="AA89" s="87">
        <f>AC84</f>
        <v>80048</v>
      </c>
      <c r="AB89" s="88">
        <f>Z84</f>
        <v>43225.919999999998</v>
      </c>
      <c r="AC89" s="86">
        <f>AB84</f>
        <v>259355.51999999999</v>
      </c>
      <c r="AD89" s="87">
        <f>AD84</f>
        <v>86451.839999999997</v>
      </c>
      <c r="AE89" s="88">
        <f>AE84</f>
        <v>38022.800000000003</v>
      </c>
      <c r="AF89" s="86">
        <f>AG84</f>
        <v>200120</v>
      </c>
      <c r="AG89" s="87">
        <f>AI84</f>
        <v>78046.8</v>
      </c>
      <c r="AH89" s="88">
        <f>AF84</f>
        <v>41064.620000000003</v>
      </c>
      <c r="AI89" s="86">
        <f>AH84</f>
        <v>216129.6</v>
      </c>
      <c r="AJ89" s="87">
        <f>AJ84</f>
        <v>84290.54</v>
      </c>
    </row>
    <row r="90" spans="1:36" ht="15" thickBot="1" x14ac:dyDescent="0.35">
      <c r="A90" s="10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9"/>
      <c r="X90" s="15"/>
      <c r="Y90" s="120">
        <f>SUM(Y89:AA89)</f>
        <v>360216</v>
      </c>
      <c r="Z90" s="121"/>
      <c r="AA90" s="121"/>
      <c r="AB90" s="121">
        <f>SUM(AB89:AD89)</f>
        <v>389033.28</v>
      </c>
      <c r="AC90" s="121"/>
      <c r="AD90" s="121"/>
      <c r="AE90" s="121">
        <f>SUM(AE89:AG89)</f>
        <v>316189.59999999998</v>
      </c>
      <c r="AF90" s="121"/>
      <c r="AG90" s="121"/>
      <c r="AH90" s="121">
        <f>SUM(AH89:AJ89)</f>
        <v>341484.76</v>
      </c>
      <c r="AI90" s="121"/>
      <c r="AJ90" s="122"/>
    </row>
    <row r="95" spans="1:36" x14ac:dyDescent="0.3">
      <c r="A95" s="104"/>
      <c r="B95" s="13"/>
      <c r="C95" s="54"/>
      <c r="D95" s="55"/>
      <c r="E95" s="55"/>
      <c r="F95" s="55"/>
      <c r="G95" s="56"/>
      <c r="H95" s="56" t="s">
        <v>69</v>
      </c>
      <c r="I95" s="55"/>
      <c r="J95" s="55"/>
      <c r="K95" s="55"/>
      <c r="L95" s="57"/>
      <c r="M95" s="15"/>
      <c r="N95" s="16"/>
      <c r="O95" s="15"/>
      <c r="P95" s="28"/>
      <c r="Q95" s="29"/>
      <c r="R95" s="29"/>
      <c r="S95" s="30"/>
      <c r="T95" s="31" t="s">
        <v>91</v>
      </c>
      <c r="U95" s="30"/>
      <c r="V95" s="30"/>
      <c r="W95" s="32"/>
      <c r="X95" s="33"/>
      <c r="Y95" s="15"/>
      <c r="Z95" s="13" t="s">
        <v>101</v>
      </c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ht="48.6" thickBot="1" x14ac:dyDescent="0.35">
      <c r="A96" s="105" t="s">
        <v>60</v>
      </c>
      <c r="B96" s="66" t="s">
        <v>0</v>
      </c>
      <c r="C96" s="66" t="s">
        <v>29</v>
      </c>
      <c r="D96" s="67" t="s">
        <v>61</v>
      </c>
      <c r="E96" s="67" t="s">
        <v>62</v>
      </c>
      <c r="F96" s="67" t="s">
        <v>63</v>
      </c>
      <c r="G96" s="68" t="s">
        <v>70</v>
      </c>
      <c r="H96" s="68" t="s">
        <v>71</v>
      </c>
      <c r="I96" s="68" t="s">
        <v>72</v>
      </c>
      <c r="J96" s="69" t="s">
        <v>64</v>
      </c>
      <c r="K96" s="69" t="s">
        <v>65</v>
      </c>
      <c r="L96" s="69" t="s">
        <v>66</v>
      </c>
      <c r="M96" s="70" t="s">
        <v>73</v>
      </c>
      <c r="N96" s="70" t="s">
        <v>74</v>
      </c>
      <c r="O96" s="70" t="s">
        <v>75</v>
      </c>
      <c r="P96" s="70" t="s">
        <v>234</v>
      </c>
      <c r="Q96" s="67" t="s">
        <v>77</v>
      </c>
      <c r="R96" s="67" t="s">
        <v>76</v>
      </c>
      <c r="S96" s="68" t="s">
        <v>78</v>
      </c>
      <c r="T96" s="68" t="s">
        <v>80</v>
      </c>
      <c r="U96" s="69" t="s">
        <v>79</v>
      </c>
      <c r="V96" s="69" t="s">
        <v>81</v>
      </c>
      <c r="W96" s="71" t="s">
        <v>82</v>
      </c>
      <c r="X96" s="72" t="s">
        <v>67</v>
      </c>
      <c r="Y96" s="73" t="s">
        <v>83</v>
      </c>
      <c r="Z96" s="73" t="s">
        <v>85</v>
      </c>
      <c r="AA96" s="74" t="s">
        <v>92</v>
      </c>
      <c r="AB96" s="74" t="s">
        <v>93</v>
      </c>
      <c r="AC96" s="75" t="s">
        <v>84</v>
      </c>
      <c r="AD96" s="75" t="s">
        <v>86</v>
      </c>
      <c r="AE96" s="76" t="s">
        <v>87</v>
      </c>
      <c r="AF96" s="76" t="s">
        <v>89</v>
      </c>
      <c r="AG96" s="77" t="s">
        <v>94</v>
      </c>
      <c r="AH96" s="77" t="s">
        <v>95</v>
      </c>
      <c r="AI96" s="78" t="s">
        <v>88</v>
      </c>
      <c r="AJ96" s="78" t="s">
        <v>90</v>
      </c>
    </row>
    <row r="97" spans="1:36" ht="15" thickBot="1" x14ac:dyDescent="0.35">
      <c r="A97" s="106" t="s">
        <v>68</v>
      </c>
      <c r="B97" s="27">
        <v>27</v>
      </c>
      <c r="C97" s="117" t="s">
        <v>228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6"/>
    </row>
    <row r="98" spans="1:36" ht="36" x14ac:dyDescent="0.3">
      <c r="A98" s="107" t="s">
        <v>30</v>
      </c>
      <c r="B98" s="22" t="s">
        <v>5</v>
      </c>
      <c r="C98" s="24" t="s">
        <v>1</v>
      </c>
      <c r="D98" s="34">
        <v>10</v>
      </c>
      <c r="E98" s="35">
        <v>100</v>
      </c>
      <c r="F98" s="34">
        <v>100</v>
      </c>
      <c r="G98" s="36">
        <v>80</v>
      </c>
      <c r="H98" s="37">
        <v>110</v>
      </c>
      <c r="I98" s="36">
        <v>100</v>
      </c>
      <c r="J98" s="39">
        <v>10</v>
      </c>
      <c r="K98" s="38">
        <v>30</v>
      </c>
      <c r="L98" s="39">
        <v>50</v>
      </c>
      <c r="M98" s="20" t="s">
        <v>251</v>
      </c>
      <c r="N98" s="112" t="s">
        <v>252</v>
      </c>
      <c r="O98" s="111">
        <v>7613421032982</v>
      </c>
      <c r="P98" s="24">
        <v>1</v>
      </c>
      <c r="Q98" s="35">
        <v>100</v>
      </c>
      <c r="R98" s="35">
        <v>100</v>
      </c>
      <c r="S98" s="37">
        <v>110</v>
      </c>
      <c r="T98" s="36">
        <v>100</v>
      </c>
      <c r="U98" s="38">
        <v>30</v>
      </c>
      <c r="V98" s="39">
        <v>50</v>
      </c>
      <c r="W98" s="23">
        <v>1300</v>
      </c>
      <c r="X98" s="53">
        <v>0.08</v>
      </c>
      <c r="Y98" s="79">
        <f>ROUND(W98*Q98,2)</f>
        <v>130000</v>
      </c>
      <c r="Z98" s="79">
        <f>ROUND(Y98+Y98*X98,2)</f>
        <v>140400</v>
      </c>
      <c r="AA98" s="80">
        <f>ROUND(S98*W98,2)</f>
        <v>143000</v>
      </c>
      <c r="AB98" s="80">
        <f>ROUND(AA98+AA98*X98,2)</f>
        <v>154440</v>
      </c>
      <c r="AC98" s="81">
        <f>ROUND(U98*W98,2)</f>
        <v>39000</v>
      </c>
      <c r="AD98" s="81">
        <f>ROUND(AC98+AC98*X98,2)</f>
        <v>42120</v>
      </c>
      <c r="AE98" s="79">
        <f>ROUND(R98*W98,2)</f>
        <v>130000</v>
      </c>
      <c r="AF98" s="79">
        <f>ROUND(AE98+AE98*X98,2)</f>
        <v>140400</v>
      </c>
      <c r="AG98" s="80">
        <f>ROUND(T98*W98,2)</f>
        <v>130000</v>
      </c>
      <c r="AH98" s="80">
        <f>ROUND(AG98+AG98*X98,2)</f>
        <v>140400</v>
      </c>
      <c r="AI98" s="81">
        <f>ROUND(V98*W98,2)</f>
        <v>65000</v>
      </c>
      <c r="AJ98" s="81">
        <f>ROUND(AI98+AI98*X98,2)</f>
        <v>70200</v>
      </c>
    </row>
    <row r="99" spans="1:36" ht="58.2" customHeight="1" thickBot="1" x14ac:dyDescent="0.35">
      <c r="A99" s="107" t="s">
        <v>31</v>
      </c>
      <c r="B99" s="22" t="s">
        <v>224</v>
      </c>
      <c r="C99" s="24" t="s">
        <v>1</v>
      </c>
      <c r="D99" s="34">
        <v>10</v>
      </c>
      <c r="E99" s="35">
        <v>100</v>
      </c>
      <c r="F99" s="34">
        <v>100</v>
      </c>
      <c r="G99" s="65">
        <v>1</v>
      </c>
      <c r="H99" s="37">
        <v>30</v>
      </c>
      <c r="I99" s="36">
        <v>50</v>
      </c>
      <c r="J99" s="39">
        <v>10</v>
      </c>
      <c r="K99" s="38">
        <v>30</v>
      </c>
      <c r="L99" s="39">
        <v>50</v>
      </c>
      <c r="M99" s="20" t="s">
        <v>253</v>
      </c>
      <c r="N99" s="112" t="s">
        <v>254</v>
      </c>
      <c r="O99" s="111">
        <v>7613421032975</v>
      </c>
      <c r="P99" s="24">
        <v>2</v>
      </c>
      <c r="Q99" s="35">
        <v>100</v>
      </c>
      <c r="R99" s="35">
        <v>100</v>
      </c>
      <c r="S99" s="37">
        <v>30</v>
      </c>
      <c r="T99" s="36">
        <v>50</v>
      </c>
      <c r="U99" s="38">
        <v>30</v>
      </c>
      <c r="V99" s="39">
        <v>50</v>
      </c>
      <c r="W99" s="23">
        <v>520</v>
      </c>
      <c r="X99" s="53">
        <v>0.08</v>
      </c>
      <c r="Y99" s="79">
        <f>ROUND(W99*Q99,2)</f>
        <v>52000</v>
      </c>
      <c r="Z99" s="79">
        <f>ROUND(Y99+Y99*X99,2)</f>
        <v>56160</v>
      </c>
      <c r="AA99" s="80">
        <f>ROUND(S99*W99,2)</f>
        <v>15600</v>
      </c>
      <c r="AB99" s="80">
        <f>ROUND(AA99+AA99*X99,2)</f>
        <v>16848</v>
      </c>
      <c r="AC99" s="81">
        <f>ROUND(U99*W99,2)</f>
        <v>15600</v>
      </c>
      <c r="AD99" s="81">
        <f>ROUND(AC99+AC99*X99,2)</f>
        <v>16848</v>
      </c>
      <c r="AE99" s="79">
        <f>ROUND(R99*W99,2)</f>
        <v>52000</v>
      </c>
      <c r="AF99" s="79">
        <f>ROUND(AE99+AE99*X99,2)</f>
        <v>56160</v>
      </c>
      <c r="AG99" s="80">
        <f>ROUND(T99*W99,2)</f>
        <v>26000</v>
      </c>
      <c r="AH99" s="80">
        <f>ROUND(AG99+AG99*X99,2)</f>
        <v>28080</v>
      </c>
      <c r="AI99" s="81">
        <f>ROUND(V99*W99,2)</f>
        <v>26000</v>
      </c>
      <c r="AJ99" s="81">
        <f>ROUND(AI99+AI99*X99,2)</f>
        <v>28080</v>
      </c>
    </row>
    <row r="100" spans="1:36" ht="15" thickBot="1" x14ac:dyDescent="0.35">
      <c r="A100" s="104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5"/>
      <c r="N100" s="16"/>
      <c r="O100" s="15"/>
      <c r="P100" s="15"/>
      <c r="Q100" s="17"/>
      <c r="R100" s="17"/>
      <c r="S100" s="15"/>
      <c r="T100" s="18"/>
      <c r="U100" s="15"/>
      <c r="V100" s="15"/>
      <c r="W100" s="19"/>
      <c r="X100" s="48" t="s">
        <v>42</v>
      </c>
      <c r="Y100" s="49">
        <f t="shared" ref="Y100:AJ100" si="6">SUM(Y98:Y99)</f>
        <v>182000</v>
      </c>
      <c r="Z100" s="49">
        <f t="shared" si="6"/>
        <v>196560</v>
      </c>
      <c r="AA100" s="49">
        <f t="shared" si="6"/>
        <v>158600</v>
      </c>
      <c r="AB100" s="49">
        <f t="shared" si="6"/>
        <v>171288</v>
      </c>
      <c r="AC100" s="49">
        <f t="shared" si="6"/>
        <v>54600</v>
      </c>
      <c r="AD100" s="49">
        <f t="shared" si="6"/>
        <v>58968</v>
      </c>
      <c r="AE100" s="49">
        <f t="shared" si="6"/>
        <v>182000</v>
      </c>
      <c r="AF100" s="49">
        <f t="shared" si="6"/>
        <v>196560</v>
      </c>
      <c r="AG100" s="49">
        <f t="shared" si="6"/>
        <v>156000</v>
      </c>
      <c r="AH100" s="49">
        <f t="shared" si="6"/>
        <v>168480</v>
      </c>
      <c r="AI100" s="49">
        <f t="shared" si="6"/>
        <v>91000</v>
      </c>
      <c r="AJ100" s="50">
        <f t="shared" si="6"/>
        <v>98280</v>
      </c>
    </row>
    <row r="101" spans="1:36" ht="15" thickBot="1" x14ac:dyDescent="0.35">
      <c r="A101" s="104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9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" thickBot="1" x14ac:dyDescent="0.35">
      <c r="A102" s="104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9"/>
      <c r="X102" s="15"/>
      <c r="Y102" s="43"/>
      <c r="Z102" s="44"/>
      <c r="AA102" s="44"/>
      <c r="AB102" s="44"/>
      <c r="AC102" s="44"/>
      <c r="AD102" s="45" t="s">
        <v>68</v>
      </c>
      <c r="AE102" s="46">
        <f>COUNTIF($A$3:A96,"Lp.")</f>
        <v>7</v>
      </c>
      <c r="AF102" s="44"/>
      <c r="AG102" s="44"/>
      <c r="AH102" s="44"/>
      <c r="AI102" s="44"/>
      <c r="AJ102" s="47"/>
    </row>
    <row r="103" spans="1:36" x14ac:dyDescent="0.3">
      <c r="A103" s="104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9"/>
      <c r="X103" s="15"/>
      <c r="Y103" s="119" t="s">
        <v>96</v>
      </c>
      <c r="Z103" s="119"/>
      <c r="AA103" s="119"/>
      <c r="AB103" s="119" t="s">
        <v>100</v>
      </c>
      <c r="AC103" s="119"/>
      <c r="AD103" s="119"/>
      <c r="AE103" s="119" t="s">
        <v>45</v>
      </c>
      <c r="AF103" s="119"/>
      <c r="AG103" s="119"/>
      <c r="AH103" s="119" t="s">
        <v>46</v>
      </c>
      <c r="AI103" s="119"/>
      <c r="AJ103" s="119"/>
    </row>
    <row r="104" spans="1:36" x14ac:dyDescent="0.3">
      <c r="A104" s="104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9"/>
      <c r="X104" s="15"/>
      <c r="Y104" s="82" t="s">
        <v>97</v>
      </c>
      <c r="Z104" s="83" t="s">
        <v>98</v>
      </c>
      <c r="AA104" s="84" t="s">
        <v>99</v>
      </c>
      <c r="AB104" s="82" t="s">
        <v>97</v>
      </c>
      <c r="AC104" s="83" t="s">
        <v>98</v>
      </c>
      <c r="AD104" s="84" t="s">
        <v>99</v>
      </c>
      <c r="AE104" s="82" t="s">
        <v>97</v>
      </c>
      <c r="AF104" s="83" t="s">
        <v>98</v>
      </c>
      <c r="AG104" s="84" t="s">
        <v>99</v>
      </c>
      <c r="AH104" s="82" t="s">
        <v>97</v>
      </c>
      <c r="AI104" s="83" t="s">
        <v>98</v>
      </c>
      <c r="AJ104" s="84" t="s">
        <v>99</v>
      </c>
    </row>
    <row r="105" spans="1:36" ht="15" thickBot="1" x14ac:dyDescent="0.35">
      <c r="A105" s="104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9"/>
      <c r="X105" s="15"/>
      <c r="Y105" s="85">
        <f>Y100</f>
        <v>182000</v>
      </c>
      <c r="Z105" s="86">
        <f>AA100</f>
        <v>158600</v>
      </c>
      <c r="AA105" s="87">
        <f>AC100</f>
        <v>54600</v>
      </c>
      <c r="AB105" s="88">
        <f>Z100</f>
        <v>196560</v>
      </c>
      <c r="AC105" s="86">
        <f>AB100</f>
        <v>171288</v>
      </c>
      <c r="AD105" s="87">
        <f>AD100</f>
        <v>58968</v>
      </c>
      <c r="AE105" s="88">
        <f>AE100</f>
        <v>182000</v>
      </c>
      <c r="AF105" s="86">
        <f>AG100</f>
        <v>156000</v>
      </c>
      <c r="AG105" s="87">
        <f>AI100</f>
        <v>91000</v>
      </c>
      <c r="AH105" s="88">
        <f>AF100</f>
        <v>196560</v>
      </c>
      <c r="AI105" s="86">
        <f>AH100</f>
        <v>168480</v>
      </c>
      <c r="AJ105" s="87">
        <f>AJ100</f>
        <v>98280</v>
      </c>
    </row>
    <row r="106" spans="1:36" ht="15" thickBot="1" x14ac:dyDescent="0.35">
      <c r="A106" s="104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9"/>
      <c r="X106" s="15"/>
      <c r="Y106" s="120">
        <f>SUM(Y105:AA105)</f>
        <v>395200</v>
      </c>
      <c r="Z106" s="121"/>
      <c r="AA106" s="121"/>
      <c r="AB106" s="121">
        <f>SUM(AB105:AD105)</f>
        <v>426816</v>
      </c>
      <c r="AC106" s="121"/>
      <c r="AD106" s="121"/>
      <c r="AE106" s="121">
        <f>SUM(AE105:AG105)</f>
        <v>429000</v>
      </c>
      <c r="AF106" s="121"/>
      <c r="AG106" s="121"/>
      <c r="AH106" s="121">
        <f>SUM(AH105:AJ105)</f>
        <v>463320</v>
      </c>
      <c r="AI106" s="121"/>
      <c r="AJ106" s="122"/>
    </row>
    <row r="111" spans="1:36" x14ac:dyDescent="0.3">
      <c r="A111" s="104"/>
      <c r="B111" s="13"/>
      <c r="C111" s="54"/>
      <c r="D111" s="55"/>
      <c r="E111" s="55"/>
      <c r="F111" s="55"/>
      <c r="G111" s="56"/>
      <c r="H111" s="56" t="s">
        <v>69</v>
      </c>
      <c r="I111" s="55"/>
      <c r="J111" s="55"/>
      <c r="K111" s="55"/>
      <c r="L111" s="57"/>
      <c r="M111" s="15"/>
      <c r="N111" s="16"/>
      <c r="O111" s="15"/>
      <c r="P111" s="28"/>
      <c r="Q111" s="29"/>
      <c r="R111" s="29"/>
      <c r="S111" s="30"/>
      <c r="T111" s="31" t="s">
        <v>91</v>
      </c>
      <c r="U111" s="30"/>
      <c r="V111" s="30"/>
      <c r="W111" s="32"/>
      <c r="X111" s="33"/>
      <c r="Y111" s="15"/>
      <c r="Z111" s="13" t="s">
        <v>101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48.6" thickBot="1" x14ac:dyDescent="0.35">
      <c r="A112" s="105" t="s">
        <v>60</v>
      </c>
      <c r="B112" s="66" t="s">
        <v>0</v>
      </c>
      <c r="C112" s="66" t="s">
        <v>29</v>
      </c>
      <c r="D112" s="67" t="s">
        <v>61</v>
      </c>
      <c r="E112" s="67" t="s">
        <v>62</v>
      </c>
      <c r="F112" s="67" t="s">
        <v>63</v>
      </c>
      <c r="G112" s="68" t="s">
        <v>70</v>
      </c>
      <c r="H112" s="68" t="s">
        <v>71</v>
      </c>
      <c r="I112" s="68" t="s">
        <v>72</v>
      </c>
      <c r="J112" s="69" t="s">
        <v>64</v>
      </c>
      <c r="K112" s="69" t="s">
        <v>65</v>
      </c>
      <c r="L112" s="69" t="s">
        <v>66</v>
      </c>
      <c r="M112" s="70" t="s">
        <v>73</v>
      </c>
      <c r="N112" s="70" t="s">
        <v>74</v>
      </c>
      <c r="O112" s="70" t="s">
        <v>75</v>
      </c>
      <c r="P112" s="70" t="s">
        <v>234</v>
      </c>
      <c r="Q112" s="67" t="s">
        <v>77</v>
      </c>
      <c r="R112" s="67" t="s">
        <v>76</v>
      </c>
      <c r="S112" s="68" t="s">
        <v>78</v>
      </c>
      <c r="T112" s="68" t="s">
        <v>80</v>
      </c>
      <c r="U112" s="69" t="s">
        <v>79</v>
      </c>
      <c r="V112" s="69" t="s">
        <v>81</v>
      </c>
      <c r="W112" s="71" t="s">
        <v>82</v>
      </c>
      <c r="X112" s="72" t="s">
        <v>67</v>
      </c>
      <c r="Y112" s="73" t="s">
        <v>83</v>
      </c>
      <c r="Z112" s="73" t="s">
        <v>85</v>
      </c>
      <c r="AA112" s="74" t="s">
        <v>92</v>
      </c>
      <c r="AB112" s="74" t="s">
        <v>93</v>
      </c>
      <c r="AC112" s="75" t="s">
        <v>84</v>
      </c>
      <c r="AD112" s="75" t="s">
        <v>86</v>
      </c>
      <c r="AE112" s="76" t="s">
        <v>87</v>
      </c>
      <c r="AF112" s="76" t="s">
        <v>89</v>
      </c>
      <c r="AG112" s="77" t="s">
        <v>94</v>
      </c>
      <c r="AH112" s="77" t="s">
        <v>95</v>
      </c>
      <c r="AI112" s="78" t="s">
        <v>88</v>
      </c>
      <c r="AJ112" s="78" t="s">
        <v>90</v>
      </c>
    </row>
    <row r="113" spans="1:36" ht="15" thickBot="1" x14ac:dyDescent="0.35">
      <c r="A113" s="106" t="s">
        <v>68</v>
      </c>
      <c r="B113" s="27">
        <v>29</v>
      </c>
      <c r="C113" s="117" t="s">
        <v>228</v>
      </c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</row>
    <row r="114" spans="1:36" ht="60" x14ac:dyDescent="0.3">
      <c r="A114" s="107" t="s">
        <v>30</v>
      </c>
      <c r="B114" s="22" t="s">
        <v>6</v>
      </c>
      <c r="C114" s="24" t="s">
        <v>2</v>
      </c>
      <c r="D114" s="34">
        <v>0</v>
      </c>
      <c r="E114" s="35">
        <v>0</v>
      </c>
      <c r="F114" s="34">
        <v>0</v>
      </c>
      <c r="G114" s="36">
        <v>1</v>
      </c>
      <c r="H114" s="37">
        <v>5</v>
      </c>
      <c r="I114" s="36">
        <v>10</v>
      </c>
      <c r="J114" s="39">
        <v>0</v>
      </c>
      <c r="K114" s="38">
        <v>0</v>
      </c>
      <c r="L114" s="39">
        <v>0</v>
      </c>
      <c r="M114" s="20" t="s">
        <v>255</v>
      </c>
      <c r="N114" s="112" t="s">
        <v>256</v>
      </c>
      <c r="O114" s="111">
        <v>5909990958481</v>
      </c>
      <c r="P114" s="24">
        <v>1</v>
      </c>
      <c r="Q114" s="35">
        <v>0</v>
      </c>
      <c r="R114" s="35">
        <v>0</v>
      </c>
      <c r="S114" s="37">
        <v>5</v>
      </c>
      <c r="T114" s="36">
        <v>10</v>
      </c>
      <c r="U114" s="38">
        <v>0</v>
      </c>
      <c r="V114" s="39">
        <v>0</v>
      </c>
      <c r="W114" s="23">
        <v>7</v>
      </c>
      <c r="X114" s="53">
        <v>0.08</v>
      </c>
      <c r="Y114" s="79">
        <f t="shared" ref="Y114:Y139" si="7">ROUND(W114*Q114,2)</f>
        <v>0</v>
      </c>
      <c r="Z114" s="79">
        <f t="shared" ref="Z114:Z139" si="8">ROUND(Y114+Y114*X114,2)</f>
        <v>0</v>
      </c>
      <c r="AA114" s="80">
        <f t="shared" ref="AA114:AA139" si="9">ROUND(S114*W114,2)</f>
        <v>35</v>
      </c>
      <c r="AB114" s="80">
        <f t="shared" ref="AB114:AB139" si="10">ROUND(AA114+AA114*X114,2)</f>
        <v>37.799999999999997</v>
      </c>
      <c r="AC114" s="81">
        <f t="shared" ref="AC114:AC139" si="11">ROUND(U114*W114,2)</f>
        <v>0</v>
      </c>
      <c r="AD114" s="81">
        <f t="shared" ref="AD114:AD139" si="12">ROUND(AC114+AC114*X114,2)</f>
        <v>0</v>
      </c>
      <c r="AE114" s="79">
        <f t="shared" ref="AE114:AE139" si="13">ROUND(R114*W114,2)</f>
        <v>0</v>
      </c>
      <c r="AF114" s="79">
        <f t="shared" ref="AF114:AF139" si="14">ROUND(AE114+AE114*X114,2)</f>
        <v>0</v>
      </c>
      <c r="AG114" s="80">
        <f t="shared" ref="AG114:AG139" si="15">ROUND(T114*W114,2)</f>
        <v>70</v>
      </c>
      <c r="AH114" s="80">
        <f t="shared" ref="AH114:AH139" si="16">ROUND(AG114+AG114*X114,2)</f>
        <v>75.599999999999994</v>
      </c>
      <c r="AI114" s="81">
        <f t="shared" ref="AI114:AI139" si="17">ROUND(V114*W114,2)</f>
        <v>0</v>
      </c>
      <c r="AJ114" s="81">
        <f t="shared" ref="AJ114:AJ139" si="18">ROUND(AI114+AI114*X114,2)</f>
        <v>0</v>
      </c>
    </row>
    <row r="115" spans="1:36" ht="60" x14ac:dyDescent="0.3">
      <c r="A115" s="107" t="s">
        <v>31</v>
      </c>
      <c r="B115" s="22" t="s">
        <v>7</v>
      </c>
      <c r="C115" s="24" t="s">
        <v>2</v>
      </c>
      <c r="D115" s="34">
        <v>1</v>
      </c>
      <c r="E115" s="35">
        <v>100</v>
      </c>
      <c r="F115" s="34">
        <v>50</v>
      </c>
      <c r="G115" s="65">
        <v>1</v>
      </c>
      <c r="H115" s="37">
        <v>5</v>
      </c>
      <c r="I115" s="36">
        <v>10</v>
      </c>
      <c r="J115" s="39">
        <v>0</v>
      </c>
      <c r="K115" s="38">
        <v>0</v>
      </c>
      <c r="L115" s="39">
        <v>0</v>
      </c>
      <c r="M115" s="20" t="s">
        <v>257</v>
      </c>
      <c r="N115" s="112" t="s">
        <v>256</v>
      </c>
      <c r="O115" s="111">
        <v>5909990958504</v>
      </c>
      <c r="P115" s="24">
        <v>1</v>
      </c>
      <c r="Q115" s="35">
        <v>100</v>
      </c>
      <c r="R115" s="35">
        <v>50</v>
      </c>
      <c r="S115" s="37">
        <v>5</v>
      </c>
      <c r="T115" s="36">
        <v>10</v>
      </c>
      <c r="U115" s="38">
        <v>0</v>
      </c>
      <c r="V115" s="39">
        <v>0</v>
      </c>
      <c r="W115" s="23">
        <v>34.979999999999997</v>
      </c>
      <c r="X115" s="53">
        <v>0.08</v>
      </c>
      <c r="Y115" s="79">
        <f t="shared" si="7"/>
        <v>3498</v>
      </c>
      <c r="Z115" s="79">
        <f t="shared" si="8"/>
        <v>3777.84</v>
      </c>
      <c r="AA115" s="80">
        <f t="shared" si="9"/>
        <v>174.9</v>
      </c>
      <c r="AB115" s="80">
        <f t="shared" si="10"/>
        <v>188.89</v>
      </c>
      <c r="AC115" s="81">
        <f t="shared" si="11"/>
        <v>0</v>
      </c>
      <c r="AD115" s="81">
        <f t="shared" si="12"/>
        <v>0</v>
      </c>
      <c r="AE115" s="79">
        <f t="shared" si="13"/>
        <v>1749</v>
      </c>
      <c r="AF115" s="79">
        <f t="shared" si="14"/>
        <v>1888.92</v>
      </c>
      <c r="AG115" s="80">
        <f t="shared" si="15"/>
        <v>349.8</v>
      </c>
      <c r="AH115" s="80">
        <f t="shared" si="16"/>
        <v>377.78</v>
      </c>
      <c r="AI115" s="81">
        <f t="shared" si="17"/>
        <v>0</v>
      </c>
      <c r="AJ115" s="81">
        <f t="shared" si="18"/>
        <v>0</v>
      </c>
    </row>
    <row r="116" spans="1:36" ht="60" x14ac:dyDescent="0.3">
      <c r="A116" s="107" t="s">
        <v>32</v>
      </c>
      <c r="B116" s="22" t="s">
        <v>8</v>
      </c>
      <c r="C116" s="24" t="s">
        <v>2</v>
      </c>
      <c r="D116" s="34">
        <v>0</v>
      </c>
      <c r="E116" s="35">
        <v>0</v>
      </c>
      <c r="F116" s="34">
        <v>0</v>
      </c>
      <c r="G116" s="65">
        <v>50</v>
      </c>
      <c r="H116" s="37">
        <v>100</v>
      </c>
      <c r="I116" s="36">
        <v>90</v>
      </c>
      <c r="J116" s="39">
        <v>0</v>
      </c>
      <c r="K116" s="38">
        <v>0</v>
      </c>
      <c r="L116" s="39">
        <v>0</v>
      </c>
      <c r="M116" s="20" t="s">
        <v>258</v>
      </c>
      <c r="N116" s="112" t="s">
        <v>256</v>
      </c>
      <c r="O116" s="111">
        <v>5909990958535</v>
      </c>
      <c r="P116" s="24">
        <v>1</v>
      </c>
      <c r="Q116" s="35">
        <v>0</v>
      </c>
      <c r="R116" s="35">
        <v>0</v>
      </c>
      <c r="S116" s="37">
        <v>100</v>
      </c>
      <c r="T116" s="36">
        <v>90</v>
      </c>
      <c r="U116" s="38">
        <v>0</v>
      </c>
      <c r="V116" s="39">
        <v>0</v>
      </c>
      <c r="W116" s="23">
        <v>69.959999999999994</v>
      </c>
      <c r="X116" s="53">
        <v>0.08</v>
      </c>
      <c r="Y116" s="79">
        <f t="shared" si="7"/>
        <v>0</v>
      </c>
      <c r="Z116" s="79">
        <f t="shared" si="8"/>
        <v>0</v>
      </c>
      <c r="AA116" s="80">
        <f t="shared" si="9"/>
        <v>6996</v>
      </c>
      <c r="AB116" s="80">
        <f t="shared" si="10"/>
        <v>7555.68</v>
      </c>
      <c r="AC116" s="81">
        <f t="shared" si="11"/>
        <v>0</v>
      </c>
      <c r="AD116" s="81">
        <f t="shared" si="12"/>
        <v>0</v>
      </c>
      <c r="AE116" s="79">
        <f t="shared" si="13"/>
        <v>0</v>
      </c>
      <c r="AF116" s="79">
        <f t="shared" si="14"/>
        <v>0</v>
      </c>
      <c r="AG116" s="80">
        <f t="shared" si="15"/>
        <v>6296.4</v>
      </c>
      <c r="AH116" s="80">
        <f t="shared" si="16"/>
        <v>6800.11</v>
      </c>
      <c r="AI116" s="81">
        <f t="shared" si="17"/>
        <v>0</v>
      </c>
      <c r="AJ116" s="81">
        <f t="shared" si="18"/>
        <v>0</v>
      </c>
    </row>
    <row r="117" spans="1:36" ht="48" x14ac:dyDescent="0.3">
      <c r="A117" s="107" t="s">
        <v>33</v>
      </c>
      <c r="B117" s="22" t="s">
        <v>9</v>
      </c>
      <c r="C117" s="24" t="s">
        <v>2</v>
      </c>
      <c r="D117" s="34">
        <v>0</v>
      </c>
      <c r="E117" s="35">
        <v>0</v>
      </c>
      <c r="F117" s="34">
        <v>0</v>
      </c>
      <c r="G117" s="36">
        <v>1</v>
      </c>
      <c r="H117" s="37">
        <v>5</v>
      </c>
      <c r="I117" s="36">
        <v>10</v>
      </c>
      <c r="J117" s="39">
        <v>0</v>
      </c>
      <c r="K117" s="38">
        <v>0</v>
      </c>
      <c r="L117" s="39">
        <v>0</v>
      </c>
      <c r="M117" s="20" t="s">
        <v>259</v>
      </c>
      <c r="N117" s="112" t="s">
        <v>260</v>
      </c>
      <c r="O117" s="111">
        <v>5909990450022</v>
      </c>
      <c r="P117" s="24">
        <v>1</v>
      </c>
      <c r="Q117" s="35">
        <v>0</v>
      </c>
      <c r="R117" s="35">
        <v>0</v>
      </c>
      <c r="S117" s="37">
        <v>5</v>
      </c>
      <c r="T117" s="36">
        <v>10</v>
      </c>
      <c r="U117" s="38">
        <v>0</v>
      </c>
      <c r="V117" s="39">
        <v>0</v>
      </c>
      <c r="W117" s="23">
        <v>41.87</v>
      </c>
      <c r="X117" s="53">
        <v>0.08</v>
      </c>
      <c r="Y117" s="79">
        <f t="shared" si="7"/>
        <v>0</v>
      </c>
      <c r="Z117" s="79">
        <f t="shared" si="8"/>
        <v>0</v>
      </c>
      <c r="AA117" s="80">
        <f t="shared" si="9"/>
        <v>209.35</v>
      </c>
      <c r="AB117" s="80">
        <f t="shared" si="10"/>
        <v>226.1</v>
      </c>
      <c r="AC117" s="81">
        <f t="shared" si="11"/>
        <v>0</v>
      </c>
      <c r="AD117" s="81">
        <f t="shared" si="12"/>
        <v>0</v>
      </c>
      <c r="AE117" s="79">
        <f t="shared" si="13"/>
        <v>0</v>
      </c>
      <c r="AF117" s="79">
        <f t="shared" si="14"/>
        <v>0</v>
      </c>
      <c r="AG117" s="80">
        <f t="shared" si="15"/>
        <v>418.7</v>
      </c>
      <c r="AH117" s="80">
        <f t="shared" si="16"/>
        <v>452.2</v>
      </c>
      <c r="AI117" s="81">
        <f t="shared" si="17"/>
        <v>0</v>
      </c>
      <c r="AJ117" s="81">
        <f t="shared" si="18"/>
        <v>0</v>
      </c>
    </row>
    <row r="118" spans="1:36" ht="48" x14ac:dyDescent="0.3">
      <c r="A118" s="107" t="s">
        <v>34</v>
      </c>
      <c r="B118" s="22" t="s">
        <v>10</v>
      </c>
      <c r="C118" s="24" t="s">
        <v>2</v>
      </c>
      <c r="D118" s="34">
        <v>0</v>
      </c>
      <c r="E118" s="35">
        <v>0</v>
      </c>
      <c r="F118" s="34">
        <v>0</v>
      </c>
      <c r="G118" s="65">
        <v>1</v>
      </c>
      <c r="H118" s="37">
        <v>5</v>
      </c>
      <c r="I118" s="36">
        <v>10</v>
      </c>
      <c r="J118" s="39">
        <v>0</v>
      </c>
      <c r="K118" s="38">
        <v>0</v>
      </c>
      <c r="L118" s="39">
        <v>0</v>
      </c>
      <c r="M118" s="20" t="s">
        <v>261</v>
      </c>
      <c r="N118" s="112" t="s">
        <v>260</v>
      </c>
      <c r="O118" s="111">
        <v>5909990450039</v>
      </c>
      <c r="P118" s="24">
        <v>1</v>
      </c>
      <c r="Q118" s="35">
        <v>0</v>
      </c>
      <c r="R118" s="35">
        <v>0</v>
      </c>
      <c r="S118" s="37">
        <v>5</v>
      </c>
      <c r="T118" s="36">
        <v>10</v>
      </c>
      <c r="U118" s="38">
        <v>0</v>
      </c>
      <c r="V118" s="39">
        <v>0</v>
      </c>
      <c r="W118" s="23">
        <v>125.61</v>
      </c>
      <c r="X118" s="53">
        <v>0.08</v>
      </c>
      <c r="Y118" s="79">
        <f t="shared" si="7"/>
        <v>0</v>
      </c>
      <c r="Z118" s="79">
        <f t="shared" si="8"/>
        <v>0</v>
      </c>
      <c r="AA118" s="80">
        <f t="shared" si="9"/>
        <v>628.04999999999995</v>
      </c>
      <c r="AB118" s="80">
        <f t="shared" si="10"/>
        <v>678.29</v>
      </c>
      <c r="AC118" s="81">
        <f t="shared" si="11"/>
        <v>0</v>
      </c>
      <c r="AD118" s="81">
        <f t="shared" si="12"/>
        <v>0</v>
      </c>
      <c r="AE118" s="79">
        <f t="shared" si="13"/>
        <v>0</v>
      </c>
      <c r="AF118" s="79">
        <f t="shared" si="14"/>
        <v>0</v>
      </c>
      <c r="AG118" s="80">
        <f t="shared" si="15"/>
        <v>1256.0999999999999</v>
      </c>
      <c r="AH118" s="80">
        <f t="shared" si="16"/>
        <v>1356.59</v>
      </c>
      <c r="AI118" s="81">
        <f t="shared" si="17"/>
        <v>0</v>
      </c>
      <c r="AJ118" s="81">
        <f t="shared" si="18"/>
        <v>0</v>
      </c>
    </row>
    <row r="119" spans="1:36" ht="48" x14ac:dyDescent="0.3">
      <c r="A119" s="107" t="s">
        <v>35</v>
      </c>
      <c r="B119" s="22" t="s">
        <v>11</v>
      </c>
      <c r="C119" s="24" t="s">
        <v>2</v>
      </c>
      <c r="D119" s="34">
        <v>0</v>
      </c>
      <c r="E119" s="35">
        <v>0</v>
      </c>
      <c r="F119" s="34">
        <v>0</v>
      </c>
      <c r="G119" s="65">
        <v>150</v>
      </c>
      <c r="H119" s="37">
        <v>240</v>
      </c>
      <c r="I119" s="36">
        <v>220</v>
      </c>
      <c r="J119" s="39">
        <v>0</v>
      </c>
      <c r="K119" s="38">
        <v>0</v>
      </c>
      <c r="L119" s="39">
        <v>0</v>
      </c>
      <c r="M119" s="20" t="s">
        <v>262</v>
      </c>
      <c r="N119" s="112" t="s">
        <v>260</v>
      </c>
      <c r="O119" s="111">
        <v>5909990662753</v>
      </c>
      <c r="P119" s="24">
        <v>1</v>
      </c>
      <c r="Q119" s="35">
        <v>0</v>
      </c>
      <c r="R119" s="35">
        <v>0</v>
      </c>
      <c r="S119" s="37">
        <v>240</v>
      </c>
      <c r="T119" s="36">
        <v>220</v>
      </c>
      <c r="U119" s="38">
        <v>0</v>
      </c>
      <c r="V119" s="39">
        <v>0</v>
      </c>
      <c r="W119" s="23">
        <v>167.48</v>
      </c>
      <c r="X119" s="53">
        <v>0.08</v>
      </c>
      <c r="Y119" s="79">
        <f t="shared" si="7"/>
        <v>0</v>
      </c>
      <c r="Z119" s="79">
        <f t="shared" si="8"/>
        <v>0</v>
      </c>
      <c r="AA119" s="80">
        <f t="shared" si="9"/>
        <v>40195.199999999997</v>
      </c>
      <c r="AB119" s="80">
        <f t="shared" si="10"/>
        <v>43410.82</v>
      </c>
      <c r="AC119" s="81">
        <f t="shared" si="11"/>
        <v>0</v>
      </c>
      <c r="AD119" s="81">
        <f t="shared" si="12"/>
        <v>0</v>
      </c>
      <c r="AE119" s="79">
        <f t="shared" si="13"/>
        <v>0</v>
      </c>
      <c r="AF119" s="79">
        <f t="shared" si="14"/>
        <v>0</v>
      </c>
      <c r="AG119" s="80">
        <f t="shared" si="15"/>
        <v>36845.599999999999</v>
      </c>
      <c r="AH119" s="80">
        <f t="shared" si="16"/>
        <v>39793.25</v>
      </c>
      <c r="AI119" s="81">
        <f t="shared" si="17"/>
        <v>0</v>
      </c>
      <c r="AJ119" s="81">
        <f t="shared" si="18"/>
        <v>0</v>
      </c>
    </row>
    <row r="120" spans="1:36" ht="48" x14ac:dyDescent="0.3">
      <c r="A120" s="107" t="s">
        <v>36</v>
      </c>
      <c r="B120" s="22" t="s">
        <v>12</v>
      </c>
      <c r="C120" s="24" t="s">
        <v>2</v>
      </c>
      <c r="D120" s="34">
        <v>0</v>
      </c>
      <c r="E120" s="35">
        <v>0</v>
      </c>
      <c r="F120" s="34">
        <v>0</v>
      </c>
      <c r="G120" s="36">
        <v>1</v>
      </c>
      <c r="H120" s="37">
        <v>5</v>
      </c>
      <c r="I120" s="36">
        <v>10</v>
      </c>
      <c r="J120" s="39">
        <v>0</v>
      </c>
      <c r="K120" s="38">
        <v>0</v>
      </c>
      <c r="L120" s="39">
        <v>0</v>
      </c>
      <c r="M120" s="20" t="s">
        <v>263</v>
      </c>
      <c r="N120" s="112" t="s">
        <v>264</v>
      </c>
      <c r="O120" s="111">
        <v>5909990870998</v>
      </c>
      <c r="P120" s="24">
        <v>1</v>
      </c>
      <c r="Q120" s="35">
        <v>0</v>
      </c>
      <c r="R120" s="35">
        <v>0</v>
      </c>
      <c r="S120" s="37">
        <v>5</v>
      </c>
      <c r="T120" s="36">
        <v>10</v>
      </c>
      <c r="U120" s="38">
        <v>0</v>
      </c>
      <c r="V120" s="39">
        <v>0</v>
      </c>
      <c r="W120" s="23">
        <v>17.489999999999998</v>
      </c>
      <c r="X120" s="53">
        <v>0.08</v>
      </c>
      <c r="Y120" s="79">
        <f t="shared" si="7"/>
        <v>0</v>
      </c>
      <c r="Z120" s="79">
        <f t="shared" si="8"/>
        <v>0</v>
      </c>
      <c r="AA120" s="80">
        <f t="shared" si="9"/>
        <v>87.45</v>
      </c>
      <c r="AB120" s="80">
        <f t="shared" si="10"/>
        <v>94.45</v>
      </c>
      <c r="AC120" s="81">
        <f t="shared" si="11"/>
        <v>0</v>
      </c>
      <c r="AD120" s="81">
        <f t="shared" si="12"/>
        <v>0</v>
      </c>
      <c r="AE120" s="79">
        <f t="shared" si="13"/>
        <v>0</v>
      </c>
      <c r="AF120" s="79">
        <f t="shared" si="14"/>
        <v>0</v>
      </c>
      <c r="AG120" s="80">
        <f t="shared" si="15"/>
        <v>174.9</v>
      </c>
      <c r="AH120" s="80">
        <f t="shared" si="16"/>
        <v>188.89</v>
      </c>
      <c r="AI120" s="81">
        <f t="shared" si="17"/>
        <v>0</v>
      </c>
      <c r="AJ120" s="81">
        <f t="shared" si="18"/>
        <v>0</v>
      </c>
    </row>
    <row r="121" spans="1:36" ht="48" x14ac:dyDescent="0.3">
      <c r="A121" s="107" t="s">
        <v>37</v>
      </c>
      <c r="B121" s="22" t="s">
        <v>13</v>
      </c>
      <c r="C121" s="24" t="s">
        <v>2</v>
      </c>
      <c r="D121" s="34">
        <v>10</v>
      </c>
      <c r="E121" s="35">
        <v>250</v>
      </c>
      <c r="F121" s="34">
        <v>150</v>
      </c>
      <c r="G121" s="65">
        <v>1</v>
      </c>
      <c r="H121" s="37">
        <v>5</v>
      </c>
      <c r="I121" s="36">
        <v>10</v>
      </c>
      <c r="J121" s="39">
        <v>0</v>
      </c>
      <c r="K121" s="38">
        <v>0</v>
      </c>
      <c r="L121" s="39">
        <v>0</v>
      </c>
      <c r="M121" s="20" t="s">
        <v>265</v>
      </c>
      <c r="N121" s="112" t="s">
        <v>264</v>
      </c>
      <c r="O121" s="111">
        <v>5909990871032</v>
      </c>
      <c r="P121" s="24">
        <v>1</v>
      </c>
      <c r="Q121" s="35">
        <v>250</v>
      </c>
      <c r="R121" s="35">
        <v>150</v>
      </c>
      <c r="S121" s="37">
        <v>5</v>
      </c>
      <c r="T121" s="36">
        <v>10</v>
      </c>
      <c r="U121" s="38">
        <v>0</v>
      </c>
      <c r="V121" s="39">
        <v>0</v>
      </c>
      <c r="W121" s="23">
        <v>87.45</v>
      </c>
      <c r="X121" s="53">
        <v>0.08</v>
      </c>
      <c r="Y121" s="79">
        <f t="shared" si="7"/>
        <v>21862.5</v>
      </c>
      <c r="Z121" s="79">
        <f t="shared" si="8"/>
        <v>23611.5</v>
      </c>
      <c r="AA121" s="80">
        <f t="shared" si="9"/>
        <v>437.25</v>
      </c>
      <c r="AB121" s="80">
        <f t="shared" si="10"/>
        <v>472.23</v>
      </c>
      <c r="AC121" s="81">
        <f t="shared" si="11"/>
        <v>0</v>
      </c>
      <c r="AD121" s="81">
        <f t="shared" si="12"/>
        <v>0</v>
      </c>
      <c r="AE121" s="79">
        <f t="shared" si="13"/>
        <v>13117.5</v>
      </c>
      <c r="AF121" s="79">
        <f t="shared" si="14"/>
        <v>14166.9</v>
      </c>
      <c r="AG121" s="80">
        <f t="shared" si="15"/>
        <v>874.5</v>
      </c>
      <c r="AH121" s="80">
        <f t="shared" si="16"/>
        <v>944.46</v>
      </c>
      <c r="AI121" s="81">
        <f t="shared" si="17"/>
        <v>0</v>
      </c>
      <c r="AJ121" s="81">
        <f t="shared" si="18"/>
        <v>0</v>
      </c>
    </row>
    <row r="122" spans="1:36" ht="48" x14ac:dyDescent="0.3">
      <c r="A122" s="107" t="s">
        <v>38</v>
      </c>
      <c r="B122" s="22" t="s">
        <v>14</v>
      </c>
      <c r="C122" s="24" t="s">
        <v>2</v>
      </c>
      <c r="D122" s="34">
        <v>0</v>
      </c>
      <c r="E122" s="35">
        <v>0</v>
      </c>
      <c r="F122" s="34">
        <v>0</v>
      </c>
      <c r="G122" s="65">
        <v>10</v>
      </c>
      <c r="H122" s="37">
        <v>80</v>
      </c>
      <c r="I122" s="36">
        <v>70</v>
      </c>
      <c r="J122" s="39">
        <v>100</v>
      </c>
      <c r="K122" s="38">
        <v>250</v>
      </c>
      <c r="L122" s="39">
        <v>200</v>
      </c>
      <c r="M122" s="20" t="s">
        <v>266</v>
      </c>
      <c r="N122" s="112" t="s">
        <v>264</v>
      </c>
      <c r="O122" s="111">
        <v>5909990871049</v>
      </c>
      <c r="P122" s="24">
        <v>1</v>
      </c>
      <c r="Q122" s="35">
        <v>0</v>
      </c>
      <c r="R122" s="35">
        <v>0</v>
      </c>
      <c r="S122" s="37">
        <v>80</v>
      </c>
      <c r="T122" s="36">
        <v>70</v>
      </c>
      <c r="U122" s="38">
        <v>250</v>
      </c>
      <c r="V122" s="39">
        <v>200</v>
      </c>
      <c r="W122" s="23">
        <v>174.91</v>
      </c>
      <c r="X122" s="53">
        <v>0.08</v>
      </c>
      <c r="Y122" s="79">
        <f t="shared" si="7"/>
        <v>0</v>
      </c>
      <c r="Z122" s="79">
        <f t="shared" si="8"/>
        <v>0</v>
      </c>
      <c r="AA122" s="80">
        <f t="shared" si="9"/>
        <v>13992.8</v>
      </c>
      <c r="AB122" s="80">
        <f t="shared" si="10"/>
        <v>15112.22</v>
      </c>
      <c r="AC122" s="81">
        <f t="shared" si="11"/>
        <v>43727.5</v>
      </c>
      <c r="AD122" s="81">
        <f t="shared" si="12"/>
        <v>47225.7</v>
      </c>
      <c r="AE122" s="79">
        <f t="shared" si="13"/>
        <v>0</v>
      </c>
      <c r="AF122" s="79">
        <f t="shared" si="14"/>
        <v>0</v>
      </c>
      <c r="AG122" s="80">
        <f t="shared" si="15"/>
        <v>12243.7</v>
      </c>
      <c r="AH122" s="80">
        <f t="shared" si="16"/>
        <v>13223.2</v>
      </c>
      <c r="AI122" s="81">
        <f t="shared" si="17"/>
        <v>34982</v>
      </c>
      <c r="AJ122" s="81">
        <f t="shared" si="18"/>
        <v>37780.559999999998</v>
      </c>
    </row>
    <row r="123" spans="1:36" ht="48" x14ac:dyDescent="0.3">
      <c r="A123" s="107" t="s">
        <v>39</v>
      </c>
      <c r="B123" s="22" t="s">
        <v>15</v>
      </c>
      <c r="C123" s="24" t="s">
        <v>2</v>
      </c>
      <c r="D123" s="34">
        <v>0</v>
      </c>
      <c r="E123" s="35">
        <v>0</v>
      </c>
      <c r="F123" s="34">
        <v>0</v>
      </c>
      <c r="G123" s="36">
        <v>200</v>
      </c>
      <c r="H123" s="37">
        <v>250</v>
      </c>
      <c r="I123" s="36">
        <v>220</v>
      </c>
      <c r="J123" s="39">
        <v>0</v>
      </c>
      <c r="K123" s="38">
        <v>0</v>
      </c>
      <c r="L123" s="39">
        <v>0</v>
      </c>
      <c r="M123" s="20" t="s">
        <v>267</v>
      </c>
      <c r="N123" s="112" t="s">
        <v>268</v>
      </c>
      <c r="O123" s="111">
        <v>5909990668045</v>
      </c>
      <c r="P123" s="24">
        <v>1</v>
      </c>
      <c r="Q123" s="35">
        <v>0</v>
      </c>
      <c r="R123" s="35">
        <v>0</v>
      </c>
      <c r="S123" s="37">
        <v>250</v>
      </c>
      <c r="T123" s="36">
        <v>220</v>
      </c>
      <c r="U123" s="38">
        <v>0</v>
      </c>
      <c r="V123" s="39">
        <v>0</v>
      </c>
      <c r="W123" s="23">
        <v>21.2</v>
      </c>
      <c r="X123" s="53">
        <v>0.08</v>
      </c>
      <c r="Y123" s="79">
        <f t="shared" si="7"/>
        <v>0</v>
      </c>
      <c r="Z123" s="79">
        <f t="shared" si="8"/>
        <v>0</v>
      </c>
      <c r="AA123" s="80">
        <f t="shared" si="9"/>
        <v>5300</v>
      </c>
      <c r="AB123" s="80">
        <f t="shared" si="10"/>
        <v>5724</v>
      </c>
      <c r="AC123" s="81">
        <f t="shared" si="11"/>
        <v>0</v>
      </c>
      <c r="AD123" s="81">
        <f t="shared" si="12"/>
        <v>0</v>
      </c>
      <c r="AE123" s="79">
        <f t="shared" si="13"/>
        <v>0</v>
      </c>
      <c r="AF123" s="79">
        <f t="shared" si="14"/>
        <v>0</v>
      </c>
      <c r="AG123" s="80">
        <f t="shared" si="15"/>
        <v>4664</v>
      </c>
      <c r="AH123" s="80">
        <f t="shared" si="16"/>
        <v>5037.12</v>
      </c>
      <c r="AI123" s="81">
        <f t="shared" si="17"/>
        <v>0</v>
      </c>
      <c r="AJ123" s="81">
        <f t="shared" si="18"/>
        <v>0</v>
      </c>
    </row>
    <row r="124" spans="1:36" ht="48" x14ac:dyDescent="0.3">
      <c r="A124" s="107" t="s">
        <v>40</v>
      </c>
      <c r="B124" s="22" t="s">
        <v>16</v>
      </c>
      <c r="C124" s="24" t="s">
        <v>2</v>
      </c>
      <c r="D124" s="34">
        <v>0</v>
      </c>
      <c r="E124" s="35">
        <v>0</v>
      </c>
      <c r="F124" s="34">
        <v>0</v>
      </c>
      <c r="G124" s="65">
        <v>200</v>
      </c>
      <c r="H124" s="37">
        <v>250</v>
      </c>
      <c r="I124" s="36">
        <v>220</v>
      </c>
      <c r="J124" s="39">
        <v>0</v>
      </c>
      <c r="K124" s="38">
        <v>0</v>
      </c>
      <c r="L124" s="39">
        <v>0</v>
      </c>
      <c r="M124" s="20" t="s">
        <v>269</v>
      </c>
      <c r="N124" s="112" t="s">
        <v>268</v>
      </c>
      <c r="O124" s="111">
        <v>5909990668052</v>
      </c>
      <c r="P124" s="24">
        <v>1</v>
      </c>
      <c r="Q124" s="35">
        <v>0</v>
      </c>
      <c r="R124" s="35">
        <v>0</v>
      </c>
      <c r="S124" s="37">
        <v>250</v>
      </c>
      <c r="T124" s="36">
        <v>220</v>
      </c>
      <c r="U124" s="38">
        <v>0</v>
      </c>
      <c r="V124" s="39">
        <v>0</v>
      </c>
      <c r="W124" s="23">
        <v>106.02</v>
      </c>
      <c r="X124" s="53">
        <v>0.08</v>
      </c>
      <c r="Y124" s="79">
        <f t="shared" si="7"/>
        <v>0</v>
      </c>
      <c r="Z124" s="79">
        <f t="shared" si="8"/>
        <v>0</v>
      </c>
      <c r="AA124" s="80">
        <f t="shared" si="9"/>
        <v>26505</v>
      </c>
      <c r="AB124" s="80">
        <f t="shared" si="10"/>
        <v>28625.4</v>
      </c>
      <c r="AC124" s="81">
        <f t="shared" si="11"/>
        <v>0</v>
      </c>
      <c r="AD124" s="81">
        <f t="shared" si="12"/>
        <v>0</v>
      </c>
      <c r="AE124" s="79">
        <f t="shared" si="13"/>
        <v>0</v>
      </c>
      <c r="AF124" s="79">
        <f t="shared" si="14"/>
        <v>0</v>
      </c>
      <c r="AG124" s="80">
        <f t="shared" si="15"/>
        <v>23324.400000000001</v>
      </c>
      <c r="AH124" s="80">
        <f t="shared" si="16"/>
        <v>25190.35</v>
      </c>
      <c r="AI124" s="81">
        <f t="shared" si="17"/>
        <v>0</v>
      </c>
      <c r="AJ124" s="81">
        <f t="shared" si="18"/>
        <v>0</v>
      </c>
    </row>
    <row r="125" spans="1:36" ht="48" x14ac:dyDescent="0.3">
      <c r="A125" s="107" t="s">
        <v>41</v>
      </c>
      <c r="B125" s="22" t="s">
        <v>17</v>
      </c>
      <c r="C125" s="24" t="s">
        <v>2</v>
      </c>
      <c r="D125" s="34">
        <v>0</v>
      </c>
      <c r="E125" s="35">
        <v>0</v>
      </c>
      <c r="F125" s="34">
        <v>0</v>
      </c>
      <c r="G125" s="65">
        <v>1</v>
      </c>
      <c r="H125" s="37">
        <v>5</v>
      </c>
      <c r="I125" s="36">
        <v>10</v>
      </c>
      <c r="J125" s="39">
        <v>0</v>
      </c>
      <c r="K125" s="38">
        <v>0</v>
      </c>
      <c r="L125" s="39">
        <v>0</v>
      </c>
      <c r="M125" s="20" t="s">
        <v>270</v>
      </c>
      <c r="N125" s="112" t="s">
        <v>271</v>
      </c>
      <c r="O125" s="111">
        <v>5909990776115</v>
      </c>
      <c r="P125" s="24">
        <v>1</v>
      </c>
      <c r="Q125" s="35">
        <v>0</v>
      </c>
      <c r="R125" s="35">
        <v>0</v>
      </c>
      <c r="S125" s="37">
        <v>5</v>
      </c>
      <c r="T125" s="36">
        <v>10</v>
      </c>
      <c r="U125" s="38">
        <v>0</v>
      </c>
      <c r="V125" s="39">
        <v>0</v>
      </c>
      <c r="W125" s="23">
        <v>14.81</v>
      </c>
      <c r="X125" s="53">
        <v>0.08</v>
      </c>
      <c r="Y125" s="79">
        <f t="shared" si="7"/>
        <v>0</v>
      </c>
      <c r="Z125" s="79">
        <f t="shared" si="8"/>
        <v>0</v>
      </c>
      <c r="AA125" s="80">
        <f t="shared" si="9"/>
        <v>74.05</v>
      </c>
      <c r="AB125" s="80">
        <f t="shared" si="10"/>
        <v>79.97</v>
      </c>
      <c r="AC125" s="81">
        <f t="shared" si="11"/>
        <v>0</v>
      </c>
      <c r="AD125" s="81">
        <f t="shared" si="12"/>
        <v>0</v>
      </c>
      <c r="AE125" s="79">
        <f t="shared" si="13"/>
        <v>0</v>
      </c>
      <c r="AF125" s="79">
        <f t="shared" si="14"/>
        <v>0</v>
      </c>
      <c r="AG125" s="80">
        <f t="shared" si="15"/>
        <v>148.1</v>
      </c>
      <c r="AH125" s="80">
        <f t="shared" si="16"/>
        <v>159.94999999999999</v>
      </c>
      <c r="AI125" s="81">
        <f t="shared" si="17"/>
        <v>0</v>
      </c>
      <c r="AJ125" s="81">
        <f t="shared" si="18"/>
        <v>0</v>
      </c>
    </row>
    <row r="126" spans="1:36" ht="48" x14ac:dyDescent="0.3">
      <c r="A126" s="107" t="s">
        <v>47</v>
      </c>
      <c r="B126" s="22" t="s">
        <v>18</v>
      </c>
      <c r="C126" s="24" t="s">
        <v>2</v>
      </c>
      <c r="D126" s="34">
        <v>0</v>
      </c>
      <c r="E126" s="35">
        <v>0</v>
      </c>
      <c r="F126" s="34">
        <v>0</v>
      </c>
      <c r="G126" s="36">
        <v>1</v>
      </c>
      <c r="H126" s="37">
        <v>5</v>
      </c>
      <c r="I126" s="36">
        <v>10</v>
      </c>
      <c r="J126" s="39">
        <v>0</v>
      </c>
      <c r="K126" s="38">
        <v>0</v>
      </c>
      <c r="L126" s="39">
        <v>0</v>
      </c>
      <c r="M126" s="20" t="s">
        <v>272</v>
      </c>
      <c r="N126" s="112" t="s">
        <v>271</v>
      </c>
      <c r="O126" s="111">
        <v>5909990776214</v>
      </c>
      <c r="P126" s="24">
        <v>1</v>
      </c>
      <c r="Q126" s="35">
        <v>0</v>
      </c>
      <c r="R126" s="35">
        <v>0</v>
      </c>
      <c r="S126" s="37">
        <v>5</v>
      </c>
      <c r="T126" s="36">
        <v>10</v>
      </c>
      <c r="U126" s="38">
        <v>0</v>
      </c>
      <c r="V126" s="39">
        <v>0</v>
      </c>
      <c r="W126" s="23">
        <v>29.63</v>
      </c>
      <c r="X126" s="53">
        <v>0.08</v>
      </c>
      <c r="Y126" s="79">
        <f t="shared" si="7"/>
        <v>0</v>
      </c>
      <c r="Z126" s="79">
        <f t="shared" si="8"/>
        <v>0</v>
      </c>
      <c r="AA126" s="80">
        <f t="shared" si="9"/>
        <v>148.15</v>
      </c>
      <c r="AB126" s="80">
        <f t="shared" si="10"/>
        <v>160</v>
      </c>
      <c r="AC126" s="81">
        <f t="shared" si="11"/>
        <v>0</v>
      </c>
      <c r="AD126" s="81">
        <f t="shared" si="12"/>
        <v>0</v>
      </c>
      <c r="AE126" s="79">
        <f t="shared" si="13"/>
        <v>0</v>
      </c>
      <c r="AF126" s="79">
        <f t="shared" si="14"/>
        <v>0</v>
      </c>
      <c r="AG126" s="80">
        <f t="shared" si="15"/>
        <v>296.3</v>
      </c>
      <c r="AH126" s="80">
        <f t="shared" si="16"/>
        <v>320</v>
      </c>
      <c r="AI126" s="81">
        <f t="shared" si="17"/>
        <v>0</v>
      </c>
      <c r="AJ126" s="81">
        <f t="shared" si="18"/>
        <v>0</v>
      </c>
    </row>
    <row r="127" spans="1:36" ht="48" x14ac:dyDescent="0.3">
      <c r="A127" s="107" t="s">
        <v>48</v>
      </c>
      <c r="B127" s="22" t="s">
        <v>19</v>
      </c>
      <c r="C127" s="24" t="s">
        <v>2</v>
      </c>
      <c r="D127" s="34">
        <v>1</v>
      </c>
      <c r="E127" s="35">
        <v>30</v>
      </c>
      <c r="F127" s="34">
        <v>20</v>
      </c>
      <c r="G127" s="65">
        <v>100</v>
      </c>
      <c r="H127" s="37">
        <v>250</v>
      </c>
      <c r="I127" s="36">
        <v>220</v>
      </c>
      <c r="J127" s="39">
        <v>0</v>
      </c>
      <c r="K127" s="38">
        <v>0</v>
      </c>
      <c r="L127" s="39">
        <v>0</v>
      </c>
      <c r="M127" s="20" t="s">
        <v>273</v>
      </c>
      <c r="N127" s="112" t="s">
        <v>271</v>
      </c>
      <c r="O127" s="111">
        <v>5909990776313</v>
      </c>
      <c r="P127" s="24">
        <v>1</v>
      </c>
      <c r="Q127" s="35">
        <v>30</v>
      </c>
      <c r="R127" s="35">
        <v>20</v>
      </c>
      <c r="S127" s="37">
        <v>250</v>
      </c>
      <c r="T127" s="36">
        <v>220</v>
      </c>
      <c r="U127" s="38">
        <v>0</v>
      </c>
      <c r="V127" s="39">
        <v>0</v>
      </c>
      <c r="W127" s="23">
        <v>59.25</v>
      </c>
      <c r="X127" s="53">
        <v>0.08</v>
      </c>
      <c r="Y127" s="79">
        <f t="shared" si="7"/>
        <v>1777.5</v>
      </c>
      <c r="Z127" s="79">
        <f t="shared" si="8"/>
        <v>1919.7</v>
      </c>
      <c r="AA127" s="80">
        <f t="shared" si="9"/>
        <v>14812.5</v>
      </c>
      <c r="AB127" s="80">
        <f t="shared" si="10"/>
        <v>15997.5</v>
      </c>
      <c r="AC127" s="81">
        <f t="shared" si="11"/>
        <v>0</v>
      </c>
      <c r="AD127" s="81">
        <f t="shared" si="12"/>
        <v>0</v>
      </c>
      <c r="AE127" s="79">
        <f t="shared" si="13"/>
        <v>1185</v>
      </c>
      <c r="AF127" s="79">
        <f t="shared" si="14"/>
        <v>1279.8</v>
      </c>
      <c r="AG127" s="80">
        <f t="shared" si="15"/>
        <v>13035</v>
      </c>
      <c r="AH127" s="80">
        <f t="shared" si="16"/>
        <v>14077.8</v>
      </c>
      <c r="AI127" s="81">
        <f t="shared" si="17"/>
        <v>0</v>
      </c>
      <c r="AJ127" s="81">
        <f t="shared" si="18"/>
        <v>0</v>
      </c>
    </row>
    <row r="128" spans="1:36" ht="36" x14ac:dyDescent="0.3">
      <c r="A128" s="107" t="s">
        <v>49</v>
      </c>
      <c r="B128" s="22" t="s">
        <v>20</v>
      </c>
      <c r="C128" s="24" t="s">
        <v>2</v>
      </c>
      <c r="D128" s="34">
        <v>1</v>
      </c>
      <c r="E128" s="35">
        <v>30</v>
      </c>
      <c r="F128" s="34">
        <v>20</v>
      </c>
      <c r="G128" s="65">
        <v>5</v>
      </c>
      <c r="H128" s="37">
        <v>35</v>
      </c>
      <c r="I128" s="36">
        <v>25</v>
      </c>
      <c r="J128" s="39">
        <v>0</v>
      </c>
      <c r="K128" s="38">
        <v>0</v>
      </c>
      <c r="L128" s="39">
        <v>0</v>
      </c>
      <c r="M128" s="20" t="s">
        <v>274</v>
      </c>
      <c r="N128" s="112" t="s">
        <v>275</v>
      </c>
      <c r="O128" s="111">
        <v>5909990777020</v>
      </c>
      <c r="P128" s="24">
        <v>1</v>
      </c>
      <c r="Q128" s="35">
        <v>30</v>
      </c>
      <c r="R128" s="35">
        <v>20</v>
      </c>
      <c r="S128" s="37">
        <v>35</v>
      </c>
      <c r="T128" s="36">
        <v>25</v>
      </c>
      <c r="U128" s="38">
        <v>0</v>
      </c>
      <c r="V128" s="39">
        <v>0</v>
      </c>
      <c r="W128" s="23">
        <v>127.19</v>
      </c>
      <c r="X128" s="53">
        <v>0.08</v>
      </c>
      <c r="Y128" s="79">
        <f t="shared" si="7"/>
        <v>3815.7</v>
      </c>
      <c r="Z128" s="79">
        <f t="shared" si="8"/>
        <v>4120.96</v>
      </c>
      <c r="AA128" s="80">
        <f t="shared" si="9"/>
        <v>4451.6499999999996</v>
      </c>
      <c r="AB128" s="80">
        <f t="shared" si="10"/>
        <v>4807.78</v>
      </c>
      <c r="AC128" s="81">
        <f t="shared" si="11"/>
        <v>0</v>
      </c>
      <c r="AD128" s="81">
        <f t="shared" si="12"/>
        <v>0</v>
      </c>
      <c r="AE128" s="79">
        <f t="shared" si="13"/>
        <v>2543.8000000000002</v>
      </c>
      <c r="AF128" s="79">
        <f t="shared" si="14"/>
        <v>2747.3</v>
      </c>
      <c r="AG128" s="80">
        <f t="shared" si="15"/>
        <v>3179.75</v>
      </c>
      <c r="AH128" s="80">
        <f t="shared" si="16"/>
        <v>3434.13</v>
      </c>
      <c r="AI128" s="81">
        <f t="shared" si="17"/>
        <v>0</v>
      </c>
      <c r="AJ128" s="81">
        <f t="shared" si="18"/>
        <v>0</v>
      </c>
    </row>
    <row r="129" spans="1:36" ht="36" x14ac:dyDescent="0.3">
      <c r="A129" s="107" t="s">
        <v>50</v>
      </c>
      <c r="B129" s="22" t="s">
        <v>21</v>
      </c>
      <c r="C129" s="24" t="s">
        <v>2</v>
      </c>
      <c r="D129" s="34">
        <v>0</v>
      </c>
      <c r="E129" s="35">
        <v>0</v>
      </c>
      <c r="F129" s="34">
        <v>0</v>
      </c>
      <c r="G129" s="36">
        <v>50</v>
      </c>
      <c r="H129" s="37">
        <v>100</v>
      </c>
      <c r="I129" s="36">
        <v>80</v>
      </c>
      <c r="J129" s="39">
        <v>0</v>
      </c>
      <c r="K129" s="38">
        <v>0</v>
      </c>
      <c r="L129" s="39">
        <v>0</v>
      </c>
      <c r="M129" s="20" t="s">
        <v>276</v>
      </c>
      <c r="N129" s="112" t="s">
        <v>275</v>
      </c>
      <c r="O129" s="111">
        <v>5909990850280</v>
      </c>
      <c r="P129" s="24">
        <v>1</v>
      </c>
      <c r="Q129" s="35">
        <v>0</v>
      </c>
      <c r="R129" s="35">
        <v>0</v>
      </c>
      <c r="S129" s="37">
        <v>100</v>
      </c>
      <c r="T129" s="36">
        <v>80</v>
      </c>
      <c r="U129" s="38">
        <v>0</v>
      </c>
      <c r="V129" s="39">
        <v>0</v>
      </c>
      <c r="W129" s="23">
        <v>254.37</v>
      </c>
      <c r="X129" s="53">
        <v>0.08</v>
      </c>
      <c r="Y129" s="79">
        <f t="shared" si="7"/>
        <v>0</v>
      </c>
      <c r="Z129" s="79">
        <f t="shared" si="8"/>
        <v>0</v>
      </c>
      <c r="AA129" s="80">
        <f t="shared" si="9"/>
        <v>25437</v>
      </c>
      <c r="AB129" s="80">
        <f t="shared" si="10"/>
        <v>27471.96</v>
      </c>
      <c r="AC129" s="81">
        <f t="shared" si="11"/>
        <v>0</v>
      </c>
      <c r="AD129" s="81">
        <f t="shared" si="12"/>
        <v>0</v>
      </c>
      <c r="AE129" s="79">
        <f t="shared" si="13"/>
        <v>0</v>
      </c>
      <c r="AF129" s="79">
        <f t="shared" si="14"/>
        <v>0</v>
      </c>
      <c r="AG129" s="80">
        <f t="shared" si="15"/>
        <v>20349.599999999999</v>
      </c>
      <c r="AH129" s="80">
        <f t="shared" si="16"/>
        <v>21977.57</v>
      </c>
      <c r="AI129" s="81">
        <f t="shared" si="17"/>
        <v>0</v>
      </c>
      <c r="AJ129" s="81">
        <f t="shared" si="18"/>
        <v>0</v>
      </c>
    </row>
    <row r="130" spans="1:36" ht="48" x14ac:dyDescent="0.3">
      <c r="A130" s="107" t="s">
        <v>106</v>
      </c>
      <c r="B130" s="22" t="s">
        <v>24</v>
      </c>
      <c r="C130" s="24" t="s">
        <v>2</v>
      </c>
      <c r="D130" s="34">
        <v>0</v>
      </c>
      <c r="E130" s="35">
        <v>0</v>
      </c>
      <c r="F130" s="34">
        <v>0</v>
      </c>
      <c r="G130" s="65">
        <v>50</v>
      </c>
      <c r="H130" s="37">
        <v>120</v>
      </c>
      <c r="I130" s="36">
        <v>100</v>
      </c>
      <c r="J130" s="39">
        <v>0</v>
      </c>
      <c r="K130" s="38">
        <v>0</v>
      </c>
      <c r="L130" s="39">
        <v>0</v>
      </c>
      <c r="M130" s="20" t="s">
        <v>277</v>
      </c>
      <c r="N130" s="112" t="s">
        <v>278</v>
      </c>
      <c r="O130" s="111">
        <v>7613421047016</v>
      </c>
      <c r="P130" s="24">
        <v>1</v>
      </c>
      <c r="Q130" s="35">
        <v>0</v>
      </c>
      <c r="R130" s="35">
        <v>0</v>
      </c>
      <c r="S130" s="37">
        <v>120</v>
      </c>
      <c r="T130" s="36">
        <v>100</v>
      </c>
      <c r="U130" s="38">
        <v>0</v>
      </c>
      <c r="V130" s="39">
        <v>0</v>
      </c>
      <c r="W130" s="23">
        <v>126</v>
      </c>
      <c r="X130" s="53">
        <v>0.08</v>
      </c>
      <c r="Y130" s="79">
        <f t="shared" si="7"/>
        <v>0</v>
      </c>
      <c r="Z130" s="79">
        <f t="shared" si="8"/>
        <v>0</v>
      </c>
      <c r="AA130" s="80">
        <f t="shared" si="9"/>
        <v>15120</v>
      </c>
      <c r="AB130" s="80">
        <f t="shared" si="10"/>
        <v>16329.6</v>
      </c>
      <c r="AC130" s="81">
        <f t="shared" si="11"/>
        <v>0</v>
      </c>
      <c r="AD130" s="81">
        <f t="shared" si="12"/>
        <v>0</v>
      </c>
      <c r="AE130" s="79">
        <f t="shared" si="13"/>
        <v>0</v>
      </c>
      <c r="AF130" s="79">
        <f t="shared" si="14"/>
        <v>0</v>
      </c>
      <c r="AG130" s="80">
        <f t="shared" si="15"/>
        <v>12600</v>
      </c>
      <c r="AH130" s="80">
        <f t="shared" si="16"/>
        <v>13608</v>
      </c>
      <c r="AI130" s="81">
        <f t="shared" si="17"/>
        <v>0</v>
      </c>
      <c r="AJ130" s="81">
        <f t="shared" si="18"/>
        <v>0</v>
      </c>
    </row>
    <row r="131" spans="1:36" ht="48" x14ac:dyDescent="0.3">
      <c r="A131" s="107" t="s">
        <v>107</v>
      </c>
      <c r="B131" s="22" t="s">
        <v>25</v>
      </c>
      <c r="C131" s="24" t="s">
        <v>2</v>
      </c>
      <c r="D131" s="34">
        <v>0</v>
      </c>
      <c r="E131" s="35">
        <v>0</v>
      </c>
      <c r="F131" s="34">
        <v>0</v>
      </c>
      <c r="G131" s="65">
        <v>80</v>
      </c>
      <c r="H131" s="37">
        <v>100</v>
      </c>
      <c r="I131" s="36">
        <v>80</v>
      </c>
      <c r="J131" s="39">
        <v>0</v>
      </c>
      <c r="K131" s="38">
        <v>0</v>
      </c>
      <c r="L131" s="39">
        <v>0</v>
      </c>
      <c r="M131" s="20" t="s">
        <v>279</v>
      </c>
      <c r="N131" s="112" t="s">
        <v>278</v>
      </c>
      <c r="O131" s="111">
        <v>7613421047023</v>
      </c>
      <c r="P131" s="24">
        <v>1</v>
      </c>
      <c r="Q131" s="35">
        <v>0</v>
      </c>
      <c r="R131" s="35">
        <v>0</v>
      </c>
      <c r="S131" s="37">
        <v>100</v>
      </c>
      <c r="T131" s="36">
        <v>80</v>
      </c>
      <c r="U131" s="38">
        <v>0</v>
      </c>
      <c r="V131" s="39">
        <v>0</v>
      </c>
      <c r="W131" s="23">
        <v>499</v>
      </c>
      <c r="X131" s="53">
        <v>0.08</v>
      </c>
      <c r="Y131" s="79">
        <f t="shared" si="7"/>
        <v>0</v>
      </c>
      <c r="Z131" s="79">
        <f t="shared" si="8"/>
        <v>0</v>
      </c>
      <c r="AA131" s="80">
        <f t="shared" si="9"/>
        <v>49900</v>
      </c>
      <c r="AB131" s="80">
        <f t="shared" si="10"/>
        <v>53892</v>
      </c>
      <c r="AC131" s="81">
        <f t="shared" si="11"/>
        <v>0</v>
      </c>
      <c r="AD131" s="81">
        <f t="shared" si="12"/>
        <v>0</v>
      </c>
      <c r="AE131" s="79">
        <f t="shared" si="13"/>
        <v>0</v>
      </c>
      <c r="AF131" s="79">
        <f t="shared" si="14"/>
        <v>0</v>
      </c>
      <c r="AG131" s="80">
        <f t="shared" si="15"/>
        <v>39920</v>
      </c>
      <c r="AH131" s="80">
        <f t="shared" si="16"/>
        <v>43113.599999999999</v>
      </c>
      <c r="AI131" s="81">
        <f t="shared" si="17"/>
        <v>0</v>
      </c>
      <c r="AJ131" s="81">
        <f t="shared" si="18"/>
        <v>0</v>
      </c>
    </row>
    <row r="132" spans="1:36" ht="48" x14ac:dyDescent="0.3">
      <c r="A132" s="107" t="s">
        <v>108</v>
      </c>
      <c r="B132" s="22" t="s">
        <v>53</v>
      </c>
      <c r="C132" s="24" t="s">
        <v>2</v>
      </c>
      <c r="D132" s="34">
        <v>1</v>
      </c>
      <c r="E132" s="35">
        <v>40</v>
      </c>
      <c r="F132" s="34">
        <v>10</v>
      </c>
      <c r="G132" s="36">
        <v>0</v>
      </c>
      <c r="H132" s="37">
        <v>0</v>
      </c>
      <c r="I132" s="36">
        <v>0</v>
      </c>
      <c r="J132" s="39">
        <v>0</v>
      </c>
      <c r="K132" s="38">
        <v>0</v>
      </c>
      <c r="L132" s="39">
        <v>0</v>
      </c>
      <c r="M132" s="20" t="s">
        <v>280</v>
      </c>
      <c r="N132" s="112" t="s">
        <v>281</v>
      </c>
      <c r="O132" s="111">
        <v>5909990336258</v>
      </c>
      <c r="P132" s="24">
        <v>1</v>
      </c>
      <c r="Q132" s="35">
        <v>40</v>
      </c>
      <c r="R132" s="35">
        <v>10</v>
      </c>
      <c r="S132" s="37">
        <v>0</v>
      </c>
      <c r="T132" s="36">
        <v>0</v>
      </c>
      <c r="U132" s="38">
        <v>0</v>
      </c>
      <c r="V132" s="39">
        <v>0</v>
      </c>
      <c r="W132" s="23">
        <v>61.02</v>
      </c>
      <c r="X132" s="53">
        <v>0.08</v>
      </c>
      <c r="Y132" s="79">
        <f t="shared" si="7"/>
        <v>2440.8000000000002</v>
      </c>
      <c r="Z132" s="79">
        <f t="shared" si="8"/>
        <v>2636.06</v>
      </c>
      <c r="AA132" s="80">
        <f t="shared" si="9"/>
        <v>0</v>
      </c>
      <c r="AB132" s="80">
        <f t="shared" si="10"/>
        <v>0</v>
      </c>
      <c r="AC132" s="81">
        <f t="shared" si="11"/>
        <v>0</v>
      </c>
      <c r="AD132" s="81">
        <f t="shared" si="12"/>
        <v>0</v>
      </c>
      <c r="AE132" s="79">
        <f t="shared" si="13"/>
        <v>610.20000000000005</v>
      </c>
      <c r="AF132" s="79">
        <f t="shared" si="14"/>
        <v>659.02</v>
      </c>
      <c r="AG132" s="80">
        <f t="shared" si="15"/>
        <v>0</v>
      </c>
      <c r="AH132" s="80">
        <f t="shared" si="16"/>
        <v>0</v>
      </c>
      <c r="AI132" s="81">
        <f t="shared" si="17"/>
        <v>0</v>
      </c>
      <c r="AJ132" s="81">
        <f t="shared" si="18"/>
        <v>0</v>
      </c>
    </row>
    <row r="133" spans="1:36" ht="48" x14ac:dyDescent="0.3">
      <c r="A133" s="107" t="s">
        <v>51</v>
      </c>
      <c r="B133" s="22" t="s">
        <v>54</v>
      </c>
      <c r="C133" s="24" t="s">
        <v>2</v>
      </c>
      <c r="D133" s="34">
        <v>5</v>
      </c>
      <c r="E133" s="35">
        <v>200</v>
      </c>
      <c r="F133" s="34">
        <v>100</v>
      </c>
      <c r="G133" s="65">
        <v>0</v>
      </c>
      <c r="H133" s="37">
        <v>0</v>
      </c>
      <c r="I133" s="36">
        <v>0</v>
      </c>
      <c r="J133" s="39">
        <v>0</v>
      </c>
      <c r="K133" s="38">
        <v>0</v>
      </c>
      <c r="L133" s="39">
        <v>0</v>
      </c>
      <c r="M133" s="20" t="s">
        <v>282</v>
      </c>
      <c r="N133" s="112" t="s">
        <v>281</v>
      </c>
      <c r="O133" s="111">
        <v>5909990450633</v>
      </c>
      <c r="P133" s="24">
        <v>1</v>
      </c>
      <c r="Q133" s="35">
        <v>200</v>
      </c>
      <c r="R133" s="35">
        <v>100</v>
      </c>
      <c r="S133" s="37">
        <v>0</v>
      </c>
      <c r="T133" s="36">
        <v>0</v>
      </c>
      <c r="U133" s="38">
        <v>0</v>
      </c>
      <c r="V133" s="39">
        <v>0</v>
      </c>
      <c r="W133" s="23">
        <v>12.2</v>
      </c>
      <c r="X133" s="53">
        <v>0.08</v>
      </c>
      <c r="Y133" s="79">
        <f t="shared" si="7"/>
        <v>2440</v>
      </c>
      <c r="Z133" s="79">
        <f t="shared" si="8"/>
        <v>2635.2</v>
      </c>
      <c r="AA133" s="80">
        <f t="shared" si="9"/>
        <v>0</v>
      </c>
      <c r="AB133" s="80">
        <f t="shared" si="10"/>
        <v>0</v>
      </c>
      <c r="AC133" s="81">
        <f t="shared" si="11"/>
        <v>0</v>
      </c>
      <c r="AD133" s="81">
        <f t="shared" si="12"/>
        <v>0</v>
      </c>
      <c r="AE133" s="79">
        <f t="shared" si="13"/>
        <v>1220</v>
      </c>
      <c r="AF133" s="79">
        <f t="shared" si="14"/>
        <v>1317.6</v>
      </c>
      <c r="AG133" s="80">
        <f t="shared" si="15"/>
        <v>0</v>
      </c>
      <c r="AH133" s="80">
        <f t="shared" si="16"/>
        <v>0</v>
      </c>
      <c r="AI133" s="81">
        <f t="shared" si="17"/>
        <v>0</v>
      </c>
      <c r="AJ133" s="81">
        <f t="shared" si="18"/>
        <v>0</v>
      </c>
    </row>
    <row r="134" spans="1:36" ht="96" x14ac:dyDescent="0.3">
      <c r="A134" s="107" t="s">
        <v>52</v>
      </c>
      <c r="B134" s="22" t="s">
        <v>55</v>
      </c>
      <c r="C134" s="24" t="s">
        <v>56</v>
      </c>
      <c r="D134" s="34">
        <v>100</v>
      </c>
      <c r="E134" s="35">
        <v>6000</v>
      </c>
      <c r="F134" s="34">
        <v>2000</v>
      </c>
      <c r="G134" s="65">
        <v>600</v>
      </c>
      <c r="H134" s="37">
        <v>1600</v>
      </c>
      <c r="I134" s="36">
        <v>1200</v>
      </c>
      <c r="J134" s="39">
        <v>0</v>
      </c>
      <c r="K134" s="38">
        <v>0</v>
      </c>
      <c r="L134" s="39">
        <v>0</v>
      </c>
      <c r="M134" s="20" t="s">
        <v>295</v>
      </c>
      <c r="N134" s="112" t="s">
        <v>283</v>
      </c>
      <c r="O134" s="113" t="s">
        <v>284</v>
      </c>
      <c r="P134" s="24" t="s">
        <v>285</v>
      </c>
      <c r="Q134" s="35">
        <v>6000</v>
      </c>
      <c r="R134" s="35">
        <v>2000</v>
      </c>
      <c r="S134" s="37">
        <v>1600</v>
      </c>
      <c r="T134" s="36">
        <v>1200</v>
      </c>
      <c r="U134" s="38">
        <v>0</v>
      </c>
      <c r="V134" s="39">
        <v>0</v>
      </c>
      <c r="W134" s="23">
        <v>0.72</v>
      </c>
      <c r="X134" s="53">
        <v>0.08</v>
      </c>
      <c r="Y134" s="79">
        <f t="shared" si="7"/>
        <v>4320</v>
      </c>
      <c r="Z134" s="79">
        <f t="shared" si="8"/>
        <v>4665.6000000000004</v>
      </c>
      <c r="AA134" s="80">
        <f t="shared" si="9"/>
        <v>1152</v>
      </c>
      <c r="AB134" s="80">
        <f t="shared" si="10"/>
        <v>1244.1600000000001</v>
      </c>
      <c r="AC134" s="81">
        <f t="shared" si="11"/>
        <v>0</v>
      </c>
      <c r="AD134" s="81">
        <f t="shared" si="12"/>
        <v>0</v>
      </c>
      <c r="AE134" s="79">
        <f t="shared" si="13"/>
        <v>1440</v>
      </c>
      <c r="AF134" s="79">
        <f t="shared" si="14"/>
        <v>1555.2</v>
      </c>
      <c r="AG134" s="80">
        <f t="shared" si="15"/>
        <v>864</v>
      </c>
      <c r="AH134" s="80">
        <f t="shared" si="16"/>
        <v>933.12</v>
      </c>
      <c r="AI134" s="81">
        <f t="shared" si="17"/>
        <v>0</v>
      </c>
      <c r="AJ134" s="81">
        <f t="shared" si="18"/>
        <v>0</v>
      </c>
    </row>
    <row r="135" spans="1:36" ht="36" x14ac:dyDescent="0.3">
      <c r="A135" s="107" t="s">
        <v>109</v>
      </c>
      <c r="B135" s="22" t="s">
        <v>115</v>
      </c>
      <c r="C135" s="24" t="s">
        <v>2</v>
      </c>
      <c r="D135" s="34">
        <v>5</v>
      </c>
      <c r="E135" s="35">
        <v>300</v>
      </c>
      <c r="F135" s="34">
        <v>200</v>
      </c>
      <c r="G135" s="36">
        <v>0</v>
      </c>
      <c r="H135" s="37">
        <v>0</v>
      </c>
      <c r="I135" s="36">
        <v>0</v>
      </c>
      <c r="J135" s="39">
        <v>5</v>
      </c>
      <c r="K135" s="38">
        <v>200</v>
      </c>
      <c r="L135" s="39">
        <v>180</v>
      </c>
      <c r="M135" s="20" t="s">
        <v>286</v>
      </c>
      <c r="N135" s="112" t="s">
        <v>287</v>
      </c>
      <c r="O135" s="111">
        <v>5907626707571</v>
      </c>
      <c r="P135" s="24">
        <v>1</v>
      </c>
      <c r="Q135" s="35">
        <v>300</v>
      </c>
      <c r="R135" s="35">
        <v>200</v>
      </c>
      <c r="S135" s="37">
        <v>0</v>
      </c>
      <c r="T135" s="36">
        <v>0</v>
      </c>
      <c r="U135" s="38">
        <v>200</v>
      </c>
      <c r="V135" s="39">
        <v>180</v>
      </c>
      <c r="W135" s="23">
        <v>31.8</v>
      </c>
      <c r="X135" s="53">
        <v>0.08</v>
      </c>
      <c r="Y135" s="79">
        <f t="shared" si="7"/>
        <v>9540</v>
      </c>
      <c r="Z135" s="79">
        <f t="shared" si="8"/>
        <v>10303.200000000001</v>
      </c>
      <c r="AA135" s="80">
        <f t="shared" si="9"/>
        <v>0</v>
      </c>
      <c r="AB135" s="80">
        <f t="shared" si="10"/>
        <v>0</v>
      </c>
      <c r="AC135" s="81">
        <f t="shared" si="11"/>
        <v>6360</v>
      </c>
      <c r="AD135" s="81">
        <f t="shared" si="12"/>
        <v>6868.8</v>
      </c>
      <c r="AE135" s="79">
        <f t="shared" si="13"/>
        <v>6360</v>
      </c>
      <c r="AF135" s="79">
        <f t="shared" si="14"/>
        <v>6868.8</v>
      </c>
      <c r="AG135" s="80">
        <f t="shared" si="15"/>
        <v>0</v>
      </c>
      <c r="AH135" s="80">
        <f t="shared" si="16"/>
        <v>0</v>
      </c>
      <c r="AI135" s="81">
        <f t="shared" si="17"/>
        <v>5724</v>
      </c>
      <c r="AJ135" s="81">
        <f t="shared" si="18"/>
        <v>6181.92</v>
      </c>
    </row>
    <row r="136" spans="1:36" ht="84" x14ac:dyDescent="0.3">
      <c r="A136" s="107" t="s">
        <v>110</v>
      </c>
      <c r="B136" s="22" t="s">
        <v>22</v>
      </c>
      <c r="C136" s="24" t="s">
        <v>2</v>
      </c>
      <c r="D136" s="34">
        <v>0</v>
      </c>
      <c r="E136" s="35">
        <v>0</v>
      </c>
      <c r="F136" s="34">
        <v>0</v>
      </c>
      <c r="G136" s="65">
        <v>50</v>
      </c>
      <c r="H136" s="37">
        <v>100</v>
      </c>
      <c r="I136" s="36">
        <v>80</v>
      </c>
      <c r="J136" s="39">
        <v>100</v>
      </c>
      <c r="K136" s="38">
        <v>300</v>
      </c>
      <c r="L136" s="39">
        <v>200</v>
      </c>
      <c r="M136" s="20" t="s">
        <v>288</v>
      </c>
      <c r="N136" s="112" t="s">
        <v>289</v>
      </c>
      <c r="O136" s="111">
        <v>5909990018420</v>
      </c>
      <c r="P136" s="24">
        <v>1</v>
      </c>
      <c r="Q136" s="35">
        <v>0</v>
      </c>
      <c r="R136" s="35">
        <v>0</v>
      </c>
      <c r="S136" s="37">
        <v>100</v>
      </c>
      <c r="T136" s="36">
        <v>80</v>
      </c>
      <c r="U136" s="38">
        <v>300</v>
      </c>
      <c r="V136" s="39">
        <v>200</v>
      </c>
      <c r="W136" s="23">
        <v>190.81</v>
      </c>
      <c r="X136" s="53">
        <v>0.08</v>
      </c>
      <c r="Y136" s="79">
        <f t="shared" si="7"/>
        <v>0</v>
      </c>
      <c r="Z136" s="79">
        <f t="shared" si="8"/>
        <v>0</v>
      </c>
      <c r="AA136" s="80">
        <f t="shared" si="9"/>
        <v>19081</v>
      </c>
      <c r="AB136" s="80">
        <f t="shared" si="10"/>
        <v>20607.48</v>
      </c>
      <c r="AC136" s="81">
        <f t="shared" si="11"/>
        <v>57243</v>
      </c>
      <c r="AD136" s="81">
        <f t="shared" si="12"/>
        <v>61822.44</v>
      </c>
      <c r="AE136" s="79">
        <f t="shared" si="13"/>
        <v>0</v>
      </c>
      <c r="AF136" s="79">
        <f t="shared" si="14"/>
        <v>0</v>
      </c>
      <c r="AG136" s="80">
        <f t="shared" si="15"/>
        <v>15264.8</v>
      </c>
      <c r="AH136" s="80">
        <f t="shared" si="16"/>
        <v>16485.98</v>
      </c>
      <c r="AI136" s="81">
        <f t="shared" si="17"/>
        <v>38162</v>
      </c>
      <c r="AJ136" s="81">
        <f t="shared" si="18"/>
        <v>41214.959999999999</v>
      </c>
    </row>
    <row r="137" spans="1:36" ht="84" x14ac:dyDescent="0.3">
      <c r="A137" s="107" t="s">
        <v>111</v>
      </c>
      <c r="B137" s="22" t="s">
        <v>23</v>
      </c>
      <c r="C137" s="24" t="s">
        <v>2</v>
      </c>
      <c r="D137" s="34">
        <v>0</v>
      </c>
      <c r="E137" s="35">
        <v>0</v>
      </c>
      <c r="F137" s="34">
        <v>0</v>
      </c>
      <c r="G137" s="65">
        <v>10</v>
      </c>
      <c r="H137" s="37">
        <v>30</v>
      </c>
      <c r="I137" s="36">
        <v>15</v>
      </c>
      <c r="J137" s="39">
        <v>0</v>
      </c>
      <c r="K137" s="38">
        <v>0</v>
      </c>
      <c r="L137" s="39">
        <v>0</v>
      </c>
      <c r="M137" s="20" t="s">
        <v>290</v>
      </c>
      <c r="N137" s="112" t="s">
        <v>289</v>
      </c>
      <c r="O137" s="111">
        <v>5909990018406</v>
      </c>
      <c r="P137" s="24">
        <v>1</v>
      </c>
      <c r="Q137" s="35">
        <v>0</v>
      </c>
      <c r="R137" s="35">
        <v>0</v>
      </c>
      <c r="S137" s="37">
        <v>30</v>
      </c>
      <c r="T137" s="36">
        <v>15</v>
      </c>
      <c r="U137" s="38">
        <v>0</v>
      </c>
      <c r="V137" s="39">
        <v>0</v>
      </c>
      <c r="W137" s="23">
        <v>95.41</v>
      </c>
      <c r="X137" s="53">
        <v>0.08</v>
      </c>
      <c r="Y137" s="79">
        <f t="shared" si="7"/>
        <v>0</v>
      </c>
      <c r="Z137" s="79">
        <f t="shared" si="8"/>
        <v>0</v>
      </c>
      <c r="AA137" s="80">
        <f t="shared" si="9"/>
        <v>2862.3</v>
      </c>
      <c r="AB137" s="80">
        <f t="shared" si="10"/>
        <v>3091.28</v>
      </c>
      <c r="AC137" s="81">
        <f t="shared" si="11"/>
        <v>0</v>
      </c>
      <c r="AD137" s="81">
        <f t="shared" si="12"/>
        <v>0</v>
      </c>
      <c r="AE137" s="79">
        <f t="shared" si="13"/>
        <v>0</v>
      </c>
      <c r="AF137" s="79">
        <f t="shared" si="14"/>
        <v>0</v>
      </c>
      <c r="AG137" s="80">
        <f t="shared" si="15"/>
        <v>1431.15</v>
      </c>
      <c r="AH137" s="80">
        <f t="shared" si="16"/>
        <v>1545.64</v>
      </c>
      <c r="AI137" s="81">
        <f t="shared" si="17"/>
        <v>0</v>
      </c>
      <c r="AJ137" s="81">
        <f t="shared" si="18"/>
        <v>0</v>
      </c>
    </row>
    <row r="138" spans="1:36" ht="72" x14ac:dyDescent="0.3">
      <c r="A138" s="107" t="s">
        <v>117</v>
      </c>
      <c r="B138" s="22" t="s">
        <v>113</v>
      </c>
      <c r="C138" s="24" t="s">
        <v>1</v>
      </c>
      <c r="D138" s="34">
        <v>0</v>
      </c>
      <c r="E138" s="35">
        <v>0</v>
      </c>
      <c r="F138" s="34">
        <v>0</v>
      </c>
      <c r="G138" s="36">
        <v>0</v>
      </c>
      <c r="H138" s="37">
        <v>0</v>
      </c>
      <c r="I138" s="36">
        <v>0</v>
      </c>
      <c r="J138" s="39">
        <v>1</v>
      </c>
      <c r="K138" s="38">
        <v>2</v>
      </c>
      <c r="L138" s="39">
        <v>3</v>
      </c>
      <c r="M138" s="20" t="s">
        <v>291</v>
      </c>
      <c r="N138" s="112" t="s">
        <v>292</v>
      </c>
      <c r="O138" s="111">
        <v>5909990333936</v>
      </c>
      <c r="P138" s="24">
        <v>1</v>
      </c>
      <c r="Q138" s="35">
        <v>0</v>
      </c>
      <c r="R138" s="35">
        <v>0</v>
      </c>
      <c r="S138" s="37">
        <v>0</v>
      </c>
      <c r="T138" s="36">
        <v>0</v>
      </c>
      <c r="U138" s="38">
        <v>2</v>
      </c>
      <c r="V138" s="39">
        <v>3</v>
      </c>
      <c r="W138" s="23">
        <v>278.25</v>
      </c>
      <c r="X138" s="53">
        <v>0.08</v>
      </c>
      <c r="Y138" s="79">
        <f t="shared" si="7"/>
        <v>0</v>
      </c>
      <c r="Z138" s="79">
        <f t="shared" si="8"/>
        <v>0</v>
      </c>
      <c r="AA138" s="80">
        <f t="shared" si="9"/>
        <v>0</v>
      </c>
      <c r="AB138" s="80">
        <f t="shared" si="10"/>
        <v>0</v>
      </c>
      <c r="AC138" s="81">
        <f t="shared" si="11"/>
        <v>556.5</v>
      </c>
      <c r="AD138" s="81">
        <f t="shared" si="12"/>
        <v>601.02</v>
      </c>
      <c r="AE138" s="79">
        <f t="shared" si="13"/>
        <v>0</v>
      </c>
      <c r="AF138" s="79">
        <f t="shared" si="14"/>
        <v>0</v>
      </c>
      <c r="AG138" s="80">
        <f t="shared" si="15"/>
        <v>0</v>
      </c>
      <c r="AH138" s="80">
        <f t="shared" si="16"/>
        <v>0</v>
      </c>
      <c r="AI138" s="81">
        <f t="shared" si="17"/>
        <v>834.75</v>
      </c>
      <c r="AJ138" s="81">
        <f t="shared" si="18"/>
        <v>901.53</v>
      </c>
    </row>
    <row r="139" spans="1:36" ht="72.599999999999994" thickBot="1" x14ac:dyDescent="0.35">
      <c r="A139" s="107" t="s">
        <v>118</v>
      </c>
      <c r="B139" s="22" t="s">
        <v>114</v>
      </c>
      <c r="C139" s="24" t="s">
        <v>1</v>
      </c>
      <c r="D139" s="34">
        <v>0</v>
      </c>
      <c r="E139" s="35">
        <v>0</v>
      </c>
      <c r="F139" s="34">
        <v>0</v>
      </c>
      <c r="G139" s="65">
        <v>0</v>
      </c>
      <c r="H139" s="37">
        <v>0</v>
      </c>
      <c r="I139" s="36">
        <v>0</v>
      </c>
      <c r="J139" s="39">
        <v>20</v>
      </c>
      <c r="K139" s="38">
        <v>100</v>
      </c>
      <c r="L139" s="39">
        <v>50</v>
      </c>
      <c r="M139" s="20" t="s">
        <v>293</v>
      </c>
      <c r="N139" s="112" t="s">
        <v>294</v>
      </c>
      <c r="O139" s="111">
        <v>5907626708295</v>
      </c>
      <c r="P139" s="24">
        <v>1</v>
      </c>
      <c r="Q139" s="35">
        <v>0</v>
      </c>
      <c r="R139" s="35">
        <v>0</v>
      </c>
      <c r="S139" s="37">
        <v>0</v>
      </c>
      <c r="T139" s="36">
        <v>0</v>
      </c>
      <c r="U139" s="38">
        <v>100</v>
      </c>
      <c r="V139" s="39">
        <v>50</v>
      </c>
      <c r="W139" s="23">
        <v>30</v>
      </c>
      <c r="X139" s="53">
        <v>0.08</v>
      </c>
      <c r="Y139" s="79">
        <f t="shared" si="7"/>
        <v>0</v>
      </c>
      <c r="Z139" s="79">
        <f t="shared" si="8"/>
        <v>0</v>
      </c>
      <c r="AA139" s="80">
        <f t="shared" si="9"/>
        <v>0</v>
      </c>
      <c r="AB139" s="80">
        <f t="shared" si="10"/>
        <v>0</v>
      </c>
      <c r="AC139" s="81">
        <f t="shared" si="11"/>
        <v>3000</v>
      </c>
      <c r="AD139" s="81">
        <f t="shared" si="12"/>
        <v>3240</v>
      </c>
      <c r="AE139" s="79">
        <f t="shared" si="13"/>
        <v>0</v>
      </c>
      <c r="AF139" s="79">
        <f t="shared" si="14"/>
        <v>0</v>
      </c>
      <c r="AG139" s="80">
        <f t="shared" si="15"/>
        <v>0</v>
      </c>
      <c r="AH139" s="80">
        <f t="shared" si="16"/>
        <v>0</v>
      </c>
      <c r="AI139" s="81">
        <f t="shared" si="17"/>
        <v>1500</v>
      </c>
      <c r="AJ139" s="81">
        <f t="shared" si="18"/>
        <v>1620</v>
      </c>
    </row>
    <row r="140" spans="1:36" ht="15" thickBot="1" x14ac:dyDescent="0.35">
      <c r="A140" s="104"/>
      <c r="B140" s="13"/>
      <c r="C140" s="13"/>
      <c r="D140" s="14"/>
      <c r="E140" s="14"/>
      <c r="F140" s="14"/>
      <c r="G140" s="14"/>
      <c r="H140" s="14"/>
      <c r="I140" s="14"/>
      <c r="J140" s="14"/>
      <c r="K140" s="14"/>
      <c r="L140" s="15"/>
      <c r="M140" s="15"/>
      <c r="N140" s="16"/>
      <c r="O140" s="15"/>
      <c r="P140" s="15"/>
      <c r="Q140" s="17"/>
      <c r="R140" s="17"/>
      <c r="S140" s="15"/>
      <c r="T140" s="18"/>
      <c r="U140" s="15"/>
      <c r="V140" s="15"/>
      <c r="W140" s="19"/>
      <c r="X140" s="48" t="s">
        <v>42</v>
      </c>
      <c r="Y140" s="49">
        <f>SUM(Y114:Y139)</f>
        <v>49694.5</v>
      </c>
      <c r="Z140" s="49">
        <f t="shared" ref="Z140:AJ140" si="19">SUM(Z114:Z139)</f>
        <v>53670.06</v>
      </c>
      <c r="AA140" s="49">
        <f t="shared" si="19"/>
        <v>227599.64999999997</v>
      </c>
      <c r="AB140" s="49">
        <f t="shared" si="19"/>
        <v>245807.61000000002</v>
      </c>
      <c r="AC140" s="49">
        <f t="shared" si="19"/>
        <v>110887</v>
      </c>
      <c r="AD140" s="49">
        <f t="shared" si="19"/>
        <v>119757.96</v>
      </c>
      <c r="AE140" s="49">
        <f t="shared" si="19"/>
        <v>28225.5</v>
      </c>
      <c r="AF140" s="49">
        <f t="shared" si="19"/>
        <v>30483.539999999997</v>
      </c>
      <c r="AG140" s="49">
        <f t="shared" si="19"/>
        <v>193606.8</v>
      </c>
      <c r="AH140" s="49">
        <f t="shared" si="19"/>
        <v>209095.34000000003</v>
      </c>
      <c r="AI140" s="49">
        <f t="shared" si="19"/>
        <v>81202.75</v>
      </c>
      <c r="AJ140" s="50">
        <f t="shared" si="19"/>
        <v>87698.97</v>
      </c>
    </row>
    <row r="141" spans="1:36" ht="15" thickBot="1" x14ac:dyDescent="0.35">
      <c r="A141" s="104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9"/>
      <c r="X141" s="15"/>
      <c r="Y141" s="15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ht="15" thickBot="1" x14ac:dyDescent="0.35">
      <c r="A142" s="104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9"/>
      <c r="X142" s="15"/>
      <c r="Y142" s="43"/>
      <c r="Z142" s="44"/>
      <c r="AA142" s="44"/>
      <c r="AB142" s="44"/>
      <c r="AC142" s="44"/>
      <c r="AD142" s="45" t="s">
        <v>68</v>
      </c>
      <c r="AE142" s="46">
        <f>COUNTIF($A$3:A112,"Lp.")</f>
        <v>8</v>
      </c>
      <c r="AF142" s="44"/>
      <c r="AG142" s="44"/>
      <c r="AH142" s="44"/>
      <c r="AI142" s="44"/>
      <c r="AJ142" s="47"/>
    </row>
    <row r="143" spans="1:36" x14ac:dyDescent="0.3">
      <c r="A143" s="104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9"/>
      <c r="X143" s="15"/>
      <c r="Y143" s="119" t="s">
        <v>96</v>
      </c>
      <c r="Z143" s="119"/>
      <c r="AA143" s="119"/>
      <c r="AB143" s="119" t="s">
        <v>100</v>
      </c>
      <c r="AC143" s="119"/>
      <c r="AD143" s="119"/>
      <c r="AE143" s="119" t="s">
        <v>45</v>
      </c>
      <c r="AF143" s="119"/>
      <c r="AG143" s="119"/>
      <c r="AH143" s="119" t="s">
        <v>46</v>
      </c>
      <c r="AI143" s="119"/>
      <c r="AJ143" s="119"/>
    </row>
    <row r="144" spans="1:36" x14ac:dyDescent="0.3">
      <c r="A144" s="104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9"/>
      <c r="X144" s="15"/>
      <c r="Y144" s="82" t="s">
        <v>97</v>
      </c>
      <c r="Z144" s="83" t="s">
        <v>98</v>
      </c>
      <c r="AA144" s="84" t="s">
        <v>99</v>
      </c>
      <c r="AB144" s="82" t="s">
        <v>97</v>
      </c>
      <c r="AC144" s="83" t="s">
        <v>98</v>
      </c>
      <c r="AD144" s="84" t="s">
        <v>99</v>
      </c>
      <c r="AE144" s="82" t="s">
        <v>97</v>
      </c>
      <c r="AF144" s="83" t="s">
        <v>98</v>
      </c>
      <c r="AG144" s="84" t="s">
        <v>99</v>
      </c>
      <c r="AH144" s="82" t="s">
        <v>97</v>
      </c>
      <c r="AI144" s="83" t="s">
        <v>98</v>
      </c>
      <c r="AJ144" s="84" t="s">
        <v>99</v>
      </c>
    </row>
    <row r="145" spans="1:36" ht="15" thickBot="1" x14ac:dyDescent="0.35">
      <c r="A145" s="104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9"/>
      <c r="X145" s="15"/>
      <c r="Y145" s="85">
        <f>Y140</f>
        <v>49694.5</v>
      </c>
      <c r="Z145" s="86">
        <f>AA140</f>
        <v>227599.64999999997</v>
      </c>
      <c r="AA145" s="87">
        <f>AC140</f>
        <v>110887</v>
      </c>
      <c r="AB145" s="88">
        <f>Z140</f>
        <v>53670.06</v>
      </c>
      <c r="AC145" s="86">
        <f>AB140</f>
        <v>245807.61000000002</v>
      </c>
      <c r="AD145" s="87">
        <f>AD140</f>
        <v>119757.96</v>
      </c>
      <c r="AE145" s="88">
        <f>AE140</f>
        <v>28225.5</v>
      </c>
      <c r="AF145" s="86">
        <f>AG140</f>
        <v>193606.8</v>
      </c>
      <c r="AG145" s="87">
        <f>AI140</f>
        <v>81202.75</v>
      </c>
      <c r="AH145" s="88">
        <f>AF140</f>
        <v>30483.539999999997</v>
      </c>
      <c r="AI145" s="86">
        <f>AH140</f>
        <v>209095.34000000003</v>
      </c>
      <c r="AJ145" s="87">
        <f>AJ140</f>
        <v>87698.97</v>
      </c>
    </row>
    <row r="146" spans="1:36" ht="15" thickBot="1" x14ac:dyDescent="0.35">
      <c r="A146" s="104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9"/>
      <c r="X146" s="15"/>
      <c r="Y146" s="120">
        <f>SUM(Y145:AA145)</f>
        <v>388181.14999999997</v>
      </c>
      <c r="Z146" s="121"/>
      <c r="AA146" s="121"/>
      <c r="AB146" s="121">
        <f>SUM(AB145:AD145)</f>
        <v>419235.63000000006</v>
      </c>
      <c r="AC146" s="121"/>
      <c r="AD146" s="121"/>
      <c r="AE146" s="121">
        <f>SUM(AE145:AG145)</f>
        <v>303035.05</v>
      </c>
      <c r="AF146" s="121"/>
      <c r="AG146" s="121"/>
      <c r="AH146" s="121">
        <f>SUM(AH145:AJ145)</f>
        <v>327277.85000000003</v>
      </c>
      <c r="AI146" s="121"/>
      <c r="AJ146" s="122"/>
    </row>
    <row r="151" spans="1:36" x14ac:dyDescent="0.3">
      <c r="A151" s="104"/>
      <c r="B151" s="13"/>
      <c r="C151" s="54"/>
      <c r="D151" s="55"/>
      <c r="E151" s="55"/>
      <c r="F151" s="55"/>
      <c r="G151" s="56"/>
      <c r="H151" s="56" t="s">
        <v>69</v>
      </c>
      <c r="I151" s="55"/>
      <c r="J151" s="55"/>
      <c r="K151" s="55"/>
      <c r="L151" s="57"/>
      <c r="M151" s="15"/>
      <c r="N151" s="16"/>
      <c r="O151" s="15"/>
      <c r="P151" s="28"/>
      <c r="Q151" s="29"/>
      <c r="R151" s="29"/>
      <c r="S151" s="30"/>
      <c r="T151" s="31" t="s">
        <v>91</v>
      </c>
      <c r="U151" s="30"/>
      <c r="V151" s="30"/>
      <c r="W151" s="32"/>
      <c r="X151" s="33"/>
      <c r="Y151" s="15"/>
      <c r="Z151" s="13" t="s">
        <v>101</v>
      </c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ht="48.6" thickBot="1" x14ac:dyDescent="0.35">
      <c r="A152" s="105" t="s">
        <v>60</v>
      </c>
      <c r="B152" s="66" t="s">
        <v>0</v>
      </c>
      <c r="C152" s="66" t="s">
        <v>29</v>
      </c>
      <c r="D152" s="67" t="s">
        <v>61</v>
      </c>
      <c r="E152" s="67" t="s">
        <v>62</v>
      </c>
      <c r="F152" s="67" t="s">
        <v>63</v>
      </c>
      <c r="G152" s="68" t="s">
        <v>70</v>
      </c>
      <c r="H152" s="68" t="s">
        <v>71</v>
      </c>
      <c r="I152" s="68" t="s">
        <v>72</v>
      </c>
      <c r="J152" s="69" t="s">
        <v>64</v>
      </c>
      <c r="K152" s="69" t="s">
        <v>65</v>
      </c>
      <c r="L152" s="69" t="s">
        <v>66</v>
      </c>
      <c r="M152" s="70" t="s">
        <v>73</v>
      </c>
      <c r="N152" s="70" t="s">
        <v>74</v>
      </c>
      <c r="O152" s="70" t="s">
        <v>75</v>
      </c>
      <c r="P152" s="70" t="s">
        <v>234</v>
      </c>
      <c r="Q152" s="67" t="s">
        <v>77</v>
      </c>
      <c r="R152" s="67" t="s">
        <v>76</v>
      </c>
      <c r="S152" s="68" t="s">
        <v>78</v>
      </c>
      <c r="T152" s="68" t="s">
        <v>80</v>
      </c>
      <c r="U152" s="69" t="s">
        <v>79</v>
      </c>
      <c r="V152" s="69" t="s">
        <v>81</v>
      </c>
      <c r="W152" s="71" t="s">
        <v>82</v>
      </c>
      <c r="X152" s="72" t="s">
        <v>67</v>
      </c>
      <c r="Y152" s="73" t="s">
        <v>83</v>
      </c>
      <c r="Z152" s="73" t="s">
        <v>85</v>
      </c>
      <c r="AA152" s="74" t="s">
        <v>92</v>
      </c>
      <c r="AB152" s="74" t="s">
        <v>93</v>
      </c>
      <c r="AC152" s="75" t="s">
        <v>84</v>
      </c>
      <c r="AD152" s="75" t="s">
        <v>86</v>
      </c>
      <c r="AE152" s="76" t="s">
        <v>87</v>
      </c>
      <c r="AF152" s="76" t="s">
        <v>89</v>
      </c>
      <c r="AG152" s="77" t="s">
        <v>94</v>
      </c>
      <c r="AH152" s="77" t="s">
        <v>95</v>
      </c>
      <c r="AI152" s="78" t="s">
        <v>88</v>
      </c>
      <c r="AJ152" s="78" t="s">
        <v>90</v>
      </c>
    </row>
    <row r="153" spans="1:36" ht="15" thickBot="1" x14ac:dyDescent="0.35">
      <c r="A153" s="106" t="s">
        <v>68</v>
      </c>
      <c r="B153" s="27">
        <v>40</v>
      </c>
      <c r="C153" s="117" t="s">
        <v>228</v>
      </c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6"/>
    </row>
    <row r="154" spans="1:36" ht="36" x14ac:dyDescent="0.3">
      <c r="A154" s="107" t="s">
        <v>30</v>
      </c>
      <c r="B154" s="22" t="s">
        <v>58</v>
      </c>
      <c r="C154" s="24" t="s">
        <v>4</v>
      </c>
      <c r="D154" s="34">
        <v>10</v>
      </c>
      <c r="E154" s="35">
        <v>20</v>
      </c>
      <c r="F154" s="34">
        <v>50</v>
      </c>
      <c r="G154" s="36">
        <v>10</v>
      </c>
      <c r="H154" s="37">
        <v>40</v>
      </c>
      <c r="I154" s="36">
        <v>100</v>
      </c>
      <c r="J154" s="39">
        <v>50</v>
      </c>
      <c r="K154" s="38">
        <v>200</v>
      </c>
      <c r="L154" s="39">
        <v>190</v>
      </c>
      <c r="M154" s="20" t="s">
        <v>296</v>
      </c>
      <c r="N154" s="112" t="s">
        <v>297</v>
      </c>
      <c r="O154" s="111">
        <v>7622436113142</v>
      </c>
      <c r="P154" s="24">
        <v>1</v>
      </c>
      <c r="Q154" s="35">
        <v>20</v>
      </c>
      <c r="R154" s="35">
        <v>50</v>
      </c>
      <c r="S154" s="37">
        <v>40</v>
      </c>
      <c r="T154" s="36">
        <v>100</v>
      </c>
      <c r="U154" s="38">
        <v>200</v>
      </c>
      <c r="V154" s="39">
        <v>190</v>
      </c>
      <c r="W154" s="23">
        <v>40.44</v>
      </c>
      <c r="X154" s="53">
        <v>0.08</v>
      </c>
      <c r="Y154" s="79">
        <f>ROUND(W154*Q154,2)</f>
        <v>808.8</v>
      </c>
      <c r="Z154" s="79">
        <f>ROUND(Y154+Y154*X154,2)</f>
        <v>873.5</v>
      </c>
      <c r="AA154" s="80">
        <f>ROUND(S154*W154,2)</f>
        <v>1617.6</v>
      </c>
      <c r="AB154" s="80">
        <f>ROUND(AA154+AA154*X154,2)</f>
        <v>1747.01</v>
      </c>
      <c r="AC154" s="81">
        <f>ROUND(U154*W154,2)</f>
        <v>8088</v>
      </c>
      <c r="AD154" s="81">
        <f>ROUND(AC154+AC154*X154,2)</f>
        <v>8735.0400000000009</v>
      </c>
      <c r="AE154" s="79">
        <f>ROUND(R154*W154,2)</f>
        <v>2022</v>
      </c>
      <c r="AF154" s="79">
        <f>ROUND(AE154+AE154*X154,2)</f>
        <v>2183.7600000000002</v>
      </c>
      <c r="AG154" s="80">
        <f>ROUND(T154*W154,2)</f>
        <v>4044</v>
      </c>
      <c r="AH154" s="80">
        <f>ROUND(AG154+AG154*X154,2)</f>
        <v>4367.5200000000004</v>
      </c>
      <c r="AI154" s="81">
        <f>ROUND(V154*W154,2)</f>
        <v>7683.6</v>
      </c>
      <c r="AJ154" s="81">
        <f>ROUND(AI154+AI154*X154,2)</f>
        <v>8298.2900000000009</v>
      </c>
    </row>
    <row r="155" spans="1:36" ht="36.6" thickBot="1" x14ac:dyDescent="0.35">
      <c r="A155" s="107" t="s">
        <v>31</v>
      </c>
      <c r="B155" s="22" t="s">
        <v>59</v>
      </c>
      <c r="C155" s="24" t="s">
        <v>4</v>
      </c>
      <c r="D155" s="34">
        <v>10</v>
      </c>
      <c r="E155" s="35">
        <v>20</v>
      </c>
      <c r="F155" s="34">
        <v>50</v>
      </c>
      <c r="G155" s="36">
        <v>50</v>
      </c>
      <c r="H155" s="37">
        <v>180</v>
      </c>
      <c r="I155" s="36">
        <v>120</v>
      </c>
      <c r="J155" s="39">
        <v>50</v>
      </c>
      <c r="K155" s="38">
        <v>200</v>
      </c>
      <c r="L155" s="39">
        <v>190</v>
      </c>
      <c r="M155" s="20" t="s">
        <v>298</v>
      </c>
      <c r="N155" s="112" t="s">
        <v>297</v>
      </c>
      <c r="O155" s="111">
        <v>7622436113135</v>
      </c>
      <c r="P155" s="24">
        <v>1</v>
      </c>
      <c r="Q155" s="35">
        <v>20</v>
      </c>
      <c r="R155" s="35">
        <v>50</v>
      </c>
      <c r="S155" s="37">
        <v>180</v>
      </c>
      <c r="T155" s="36">
        <v>120</v>
      </c>
      <c r="U155" s="38">
        <v>200</v>
      </c>
      <c r="V155" s="39">
        <v>190</v>
      </c>
      <c r="W155" s="23">
        <v>20.22</v>
      </c>
      <c r="X155" s="53">
        <v>0.08</v>
      </c>
      <c r="Y155" s="79">
        <f>ROUND(W155*Q155,2)</f>
        <v>404.4</v>
      </c>
      <c r="Z155" s="79">
        <f>ROUND(Y155+Y155*X155,2)</f>
        <v>436.75</v>
      </c>
      <c r="AA155" s="80">
        <f>ROUND(S155*W155,2)</f>
        <v>3639.6</v>
      </c>
      <c r="AB155" s="80">
        <f>ROUND(AA155+AA155*X155,2)</f>
        <v>3930.77</v>
      </c>
      <c r="AC155" s="81">
        <f>ROUND(U155*W155,2)</f>
        <v>4044</v>
      </c>
      <c r="AD155" s="81">
        <f>ROUND(AC155+AC155*X155,2)</f>
        <v>4367.5200000000004</v>
      </c>
      <c r="AE155" s="79">
        <f>ROUND(R155*W155,2)</f>
        <v>1011</v>
      </c>
      <c r="AF155" s="79">
        <f>ROUND(AE155+AE155*X155,2)</f>
        <v>1091.8800000000001</v>
      </c>
      <c r="AG155" s="80">
        <f>ROUND(T155*W155,2)</f>
        <v>2426.4</v>
      </c>
      <c r="AH155" s="80">
        <f>ROUND(AG155+AG155*X155,2)</f>
        <v>2620.5100000000002</v>
      </c>
      <c r="AI155" s="81">
        <f>ROUND(V155*W155,2)</f>
        <v>3841.8</v>
      </c>
      <c r="AJ155" s="81">
        <f>ROUND(AI155+AI155*X155,2)</f>
        <v>4149.1400000000003</v>
      </c>
    </row>
    <row r="156" spans="1:36" ht="15" thickBot="1" x14ac:dyDescent="0.35">
      <c r="A156" s="104"/>
      <c r="B156" s="13"/>
      <c r="C156" s="13"/>
      <c r="D156" s="14"/>
      <c r="E156" s="14"/>
      <c r="F156" s="14"/>
      <c r="G156" s="14"/>
      <c r="H156" s="14"/>
      <c r="I156" s="14"/>
      <c r="J156" s="14"/>
      <c r="K156" s="14"/>
      <c r="L156" s="15"/>
      <c r="M156" s="15"/>
      <c r="N156" s="16"/>
      <c r="O156" s="15"/>
      <c r="P156" s="15"/>
      <c r="Q156" s="17"/>
      <c r="R156" s="17"/>
      <c r="S156" s="15"/>
      <c r="T156" s="18"/>
      <c r="U156" s="15"/>
      <c r="V156" s="15"/>
      <c r="W156" s="19"/>
      <c r="X156" s="48" t="s">
        <v>42</v>
      </c>
      <c r="Y156" s="49">
        <f>SUM(Y154:Y155)</f>
        <v>1213.1999999999998</v>
      </c>
      <c r="Z156" s="49">
        <f t="shared" ref="Z156:AJ156" si="20">SUM(Z154:Z155)</f>
        <v>1310.25</v>
      </c>
      <c r="AA156" s="49">
        <f t="shared" si="20"/>
        <v>5257.2</v>
      </c>
      <c r="AB156" s="49">
        <f t="shared" si="20"/>
        <v>5677.78</v>
      </c>
      <c r="AC156" s="49">
        <f t="shared" si="20"/>
        <v>12132</v>
      </c>
      <c r="AD156" s="49">
        <f t="shared" si="20"/>
        <v>13102.560000000001</v>
      </c>
      <c r="AE156" s="49">
        <f t="shared" si="20"/>
        <v>3033</v>
      </c>
      <c r="AF156" s="49">
        <f t="shared" si="20"/>
        <v>3275.6400000000003</v>
      </c>
      <c r="AG156" s="49">
        <f t="shared" si="20"/>
        <v>6470.4</v>
      </c>
      <c r="AH156" s="49">
        <f t="shared" si="20"/>
        <v>6988.0300000000007</v>
      </c>
      <c r="AI156" s="49">
        <f t="shared" si="20"/>
        <v>11525.400000000001</v>
      </c>
      <c r="AJ156" s="50">
        <f t="shared" si="20"/>
        <v>12447.43</v>
      </c>
    </row>
    <row r="157" spans="1:36" ht="15" thickBot="1" x14ac:dyDescent="0.35">
      <c r="A157" s="104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9"/>
      <c r="X157" s="15"/>
      <c r="Y157" s="15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 ht="15" thickBot="1" x14ac:dyDescent="0.35">
      <c r="A158" s="104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9"/>
      <c r="X158" s="15"/>
      <c r="Y158" s="43"/>
      <c r="Z158" s="44"/>
      <c r="AA158" s="44"/>
      <c r="AB158" s="44"/>
      <c r="AC158" s="44"/>
      <c r="AD158" s="45" t="s">
        <v>68</v>
      </c>
      <c r="AE158" s="46">
        <f>COUNTIF($A$3:A152,"Lp.")</f>
        <v>9</v>
      </c>
      <c r="AF158" s="44"/>
      <c r="AG158" s="44"/>
      <c r="AH158" s="44"/>
      <c r="AI158" s="44"/>
      <c r="AJ158" s="47"/>
    </row>
    <row r="159" spans="1:36" x14ac:dyDescent="0.3">
      <c r="A159" s="104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9"/>
      <c r="X159" s="15"/>
      <c r="Y159" s="119" t="s">
        <v>96</v>
      </c>
      <c r="Z159" s="119"/>
      <c r="AA159" s="119"/>
      <c r="AB159" s="119" t="s">
        <v>100</v>
      </c>
      <c r="AC159" s="119"/>
      <c r="AD159" s="119"/>
      <c r="AE159" s="119" t="s">
        <v>45</v>
      </c>
      <c r="AF159" s="119"/>
      <c r="AG159" s="119"/>
      <c r="AH159" s="119" t="s">
        <v>46</v>
      </c>
      <c r="AI159" s="119"/>
      <c r="AJ159" s="119"/>
    </row>
    <row r="160" spans="1:36" x14ac:dyDescent="0.3">
      <c r="A160" s="104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9"/>
      <c r="X160" s="15"/>
      <c r="Y160" s="82" t="s">
        <v>97</v>
      </c>
      <c r="Z160" s="83" t="s">
        <v>98</v>
      </c>
      <c r="AA160" s="84" t="s">
        <v>99</v>
      </c>
      <c r="AB160" s="82" t="s">
        <v>97</v>
      </c>
      <c r="AC160" s="83" t="s">
        <v>98</v>
      </c>
      <c r="AD160" s="84" t="s">
        <v>99</v>
      </c>
      <c r="AE160" s="82" t="s">
        <v>97</v>
      </c>
      <c r="AF160" s="83" t="s">
        <v>98</v>
      </c>
      <c r="AG160" s="84" t="s">
        <v>99</v>
      </c>
      <c r="AH160" s="82" t="s">
        <v>97</v>
      </c>
      <c r="AI160" s="83" t="s">
        <v>98</v>
      </c>
      <c r="AJ160" s="84" t="s">
        <v>99</v>
      </c>
    </row>
    <row r="161" spans="1:36" ht="15" thickBot="1" x14ac:dyDescent="0.35">
      <c r="A161" s="104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9"/>
      <c r="X161" s="15"/>
      <c r="Y161" s="85">
        <f>Y156</f>
        <v>1213.1999999999998</v>
      </c>
      <c r="Z161" s="86">
        <f>AA156</f>
        <v>5257.2</v>
      </c>
      <c r="AA161" s="87">
        <f>AC156</f>
        <v>12132</v>
      </c>
      <c r="AB161" s="88">
        <f>Z156</f>
        <v>1310.25</v>
      </c>
      <c r="AC161" s="86">
        <f>AB156</f>
        <v>5677.78</v>
      </c>
      <c r="AD161" s="87">
        <f>AD156</f>
        <v>13102.560000000001</v>
      </c>
      <c r="AE161" s="88">
        <f>AE156</f>
        <v>3033</v>
      </c>
      <c r="AF161" s="86">
        <f>AG156</f>
        <v>6470.4</v>
      </c>
      <c r="AG161" s="87">
        <f>AI156</f>
        <v>11525.400000000001</v>
      </c>
      <c r="AH161" s="88">
        <f>AF156</f>
        <v>3275.6400000000003</v>
      </c>
      <c r="AI161" s="86">
        <f>AH156</f>
        <v>6988.0300000000007</v>
      </c>
      <c r="AJ161" s="87">
        <f>AJ156</f>
        <v>12447.43</v>
      </c>
    </row>
    <row r="162" spans="1:36" ht="15" thickBot="1" x14ac:dyDescent="0.35">
      <c r="A162" s="104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9"/>
      <c r="X162" s="15"/>
      <c r="Y162" s="120">
        <f>SUM(Y161:AA161)</f>
        <v>18602.400000000001</v>
      </c>
      <c r="Z162" s="121"/>
      <c r="AA162" s="121"/>
      <c r="AB162" s="121">
        <f>SUM(AB161:AD161)</f>
        <v>20090.59</v>
      </c>
      <c r="AC162" s="121"/>
      <c r="AD162" s="121"/>
      <c r="AE162" s="121">
        <f>SUM(AE161:AG161)</f>
        <v>21028.800000000003</v>
      </c>
      <c r="AF162" s="121"/>
      <c r="AG162" s="121"/>
      <c r="AH162" s="121">
        <f>SUM(AH161:AJ161)</f>
        <v>22711.100000000002</v>
      </c>
      <c r="AI162" s="121"/>
      <c r="AJ162" s="122"/>
    </row>
    <row r="167" spans="1:36" x14ac:dyDescent="0.3">
      <c r="A167" s="104"/>
      <c r="B167" s="13"/>
      <c r="C167" s="54"/>
      <c r="D167" s="55"/>
      <c r="E167" s="55"/>
      <c r="F167" s="55"/>
      <c r="G167" s="56"/>
      <c r="H167" s="56" t="s">
        <v>69</v>
      </c>
      <c r="I167" s="55"/>
      <c r="J167" s="55"/>
      <c r="K167" s="55"/>
      <c r="L167" s="57"/>
      <c r="M167" s="15"/>
      <c r="N167" s="16"/>
      <c r="O167" s="15"/>
      <c r="P167" s="28"/>
      <c r="Q167" s="29"/>
      <c r="R167" s="29"/>
      <c r="S167" s="30"/>
      <c r="T167" s="31" t="s">
        <v>91</v>
      </c>
      <c r="U167" s="30"/>
      <c r="V167" s="30"/>
      <c r="W167" s="32"/>
      <c r="X167" s="33"/>
      <c r="Y167" s="15"/>
      <c r="Z167" s="13" t="s">
        <v>101</v>
      </c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 ht="48.6" thickBot="1" x14ac:dyDescent="0.35">
      <c r="A168" s="105" t="s">
        <v>60</v>
      </c>
      <c r="B168" s="66" t="s">
        <v>0</v>
      </c>
      <c r="C168" s="66" t="s">
        <v>29</v>
      </c>
      <c r="D168" s="67" t="s">
        <v>61</v>
      </c>
      <c r="E168" s="67" t="s">
        <v>62</v>
      </c>
      <c r="F168" s="67" t="s">
        <v>63</v>
      </c>
      <c r="G168" s="68" t="s">
        <v>70</v>
      </c>
      <c r="H168" s="68" t="s">
        <v>71</v>
      </c>
      <c r="I168" s="68" t="s">
        <v>72</v>
      </c>
      <c r="J168" s="69" t="s">
        <v>64</v>
      </c>
      <c r="K168" s="69" t="s">
        <v>65</v>
      </c>
      <c r="L168" s="69" t="s">
        <v>66</v>
      </c>
      <c r="M168" s="70" t="s">
        <v>73</v>
      </c>
      <c r="N168" s="70" t="s">
        <v>74</v>
      </c>
      <c r="O168" s="70" t="s">
        <v>75</v>
      </c>
      <c r="P168" s="70" t="s">
        <v>234</v>
      </c>
      <c r="Q168" s="67" t="s">
        <v>77</v>
      </c>
      <c r="R168" s="67" t="s">
        <v>76</v>
      </c>
      <c r="S168" s="68" t="s">
        <v>78</v>
      </c>
      <c r="T168" s="68" t="s">
        <v>80</v>
      </c>
      <c r="U168" s="69" t="s">
        <v>79</v>
      </c>
      <c r="V168" s="69" t="s">
        <v>81</v>
      </c>
      <c r="W168" s="71" t="s">
        <v>82</v>
      </c>
      <c r="X168" s="72" t="s">
        <v>67</v>
      </c>
      <c r="Y168" s="73" t="s">
        <v>83</v>
      </c>
      <c r="Z168" s="73" t="s">
        <v>85</v>
      </c>
      <c r="AA168" s="74" t="s">
        <v>92</v>
      </c>
      <c r="AB168" s="74" t="s">
        <v>93</v>
      </c>
      <c r="AC168" s="75" t="s">
        <v>84</v>
      </c>
      <c r="AD168" s="75" t="s">
        <v>86</v>
      </c>
      <c r="AE168" s="76" t="s">
        <v>87</v>
      </c>
      <c r="AF168" s="76" t="s">
        <v>89</v>
      </c>
      <c r="AG168" s="77" t="s">
        <v>94</v>
      </c>
      <c r="AH168" s="77" t="s">
        <v>95</v>
      </c>
      <c r="AI168" s="78" t="s">
        <v>88</v>
      </c>
      <c r="AJ168" s="78" t="s">
        <v>90</v>
      </c>
    </row>
    <row r="169" spans="1:36" ht="15" thickBot="1" x14ac:dyDescent="0.35">
      <c r="A169" s="106" t="s">
        <v>68</v>
      </c>
      <c r="B169" s="27">
        <v>42</v>
      </c>
      <c r="C169" s="117" t="s">
        <v>228</v>
      </c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6"/>
    </row>
    <row r="170" spans="1:36" ht="48" x14ac:dyDescent="0.3">
      <c r="A170" s="107" t="s">
        <v>30</v>
      </c>
      <c r="B170" s="22" t="s">
        <v>105</v>
      </c>
      <c r="C170" s="24" t="s">
        <v>1</v>
      </c>
      <c r="D170" s="34">
        <v>0</v>
      </c>
      <c r="E170" s="35">
        <v>0</v>
      </c>
      <c r="F170" s="34">
        <v>0</v>
      </c>
      <c r="G170" s="36">
        <v>0</v>
      </c>
      <c r="H170" s="37">
        <v>0</v>
      </c>
      <c r="I170" s="36">
        <v>0</v>
      </c>
      <c r="J170" s="39">
        <v>10</v>
      </c>
      <c r="K170" s="38">
        <v>20</v>
      </c>
      <c r="L170" s="39">
        <v>10</v>
      </c>
      <c r="M170" s="20" t="s">
        <v>299</v>
      </c>
      <c r="N170" s="112" t="s">
        <v>300</v>
      </c>
      <c r="O170" s="111">
        <v>9002260025770</v>
      </c>
      <c r="P170" s="24">
        <v>4</v>
      </c>
      <c r="Q170" s="35">
        <v>0</v>
      </c>
      <c r="R170" s="35">
        <v>0</v>
      </c>
      <c r="S170" s="37">
        <v>0</v>
      </c>
      <c r="T170" s="36">
        <v>0</v>
      </c>
      <c r="U170" s="38">
        <v>20</v>
      </c>
      <c r="V170" s="39">
        <v>10</v>
      </c>
      <c r="W170" s="23">
        <v>950</v>
      </c>
      <c r="X170" s="53">
        <v>0.08</v>
      </c>
      <c r="Y170" s="79">
        <f>ROUND(W170*Q170,2)</f>
        <v>0</v>
      </c>
      <c r="Z170" s="79">
        <f>ROUND(Y170+Y170*X170,2)</f>
        <v>0</v>
      </c>
      <c r="AA170" s="80">
        <f>ROUND(S170*W170,2)</f>
        <v>0</v>
      </c>
      <c r="AB170" s="80">
        <f>ROUND(AA170+AA170*X170,2)</f>
        <v>0</v>
      </c>
      <c r="AC170" s="81">
        <f>ROUND(U170*W170,2)</f>
        <v>19000</v>
      </c>
      <c r="AD170" s="81">
        <f>ROUND(AC170+AC170*X170,2)</f>
        <v>20520</v>
      </c>
      <c r="AE170" s="79">
        <f>ROUND(R170*W170,2)</f>
        <v>0</v>
      </c>
      <c r="AF170" s="79">
        <f>ROUND(AE170+AE170*X170,2)</f>
        <v>0</v>
      </c>
      <c r="AG170" s="80">
        <f>ROUND(T170*W170,2)</f>
        <v>0</v>
      </c>
      <c r="AH170" s="80">
        <f>ROUND(AG170+AG170*X170,2)</f>
        <v>0</v>
      </c>
      <c r="AI170" s="81">
        <f>ROUND(V170*W170,2)</f>
        <v>9500</v>
      </c>
      <c r="AJ170" s="81">
        <f>ROUND(AI170+AI170*X170,2)</f>
        <v>10260</v>
      </c>
    </row>
    <row r="171" spans="1:36" ht="48.6" thickBot="1" x14ac:dyDescent="0.35">
      <c r="A171" s="107" t="s">
        <v>31</v>
      </c>
      <c r="B171" s="22" t="s">
        <v>104</v>
      </c>
      <c r="C171" s="24" t="s">
        <v>1</v>
      </c>
      <c r="D171" s="34">
        <v>0</v>
      </c>
      <c r="E171" s="35">
        <v>0</v>
      </c>
      <c r="F171" s="34">
        <v>0</v>
      </c>
      <c r="G171" s="36">
        <v>150</v>
      </c>
      <c r="H171" s="37">
        <v>350</v>
      </c>
      <c r="I171" s="36">
        <v>340</v>
      </c>
      <c r="J171" s="39">
        <v>25</v>
      </c>
      <c r="K171" s="38">
        <v>50</v>
      </c>
      <c r="L171" s="39">
        <v>25</v>
      </c>
      <c r="M171" s="20" t="s">
        <v>301</v>
      </c>
      <c r="N171" s="112" t="s">
        <v>302</v>
      </c>
      <c r="O171" s="111">
        <v>9002260025794</v>
      </c>
      <c r="P171" s="24">
        <v>4</v>
      </c>
      <c r="Q171" s="35">
        <v>0</v>
      </c>
      <c r="R171" s="35">
        <v>0</v>
      </c>
      <c r="S171" s="37">
        <v>350</v>
      </c>
      <c r="T171" s="36">
        <v>340</v>
      </c>
      <c r="U171" s="38">
        <v>50</v>
      </c>
      <c r="V171" s="39">
        <v>25</v>
      </c>
      <c r="W171" s="23">
        <v>1995</v>
      </c>
      <c r="X171" s="53">
        <v>0.08</v>
      </c>
      <c r="Y171" s="79">
        <f>ROUND(W171*Q171,2)</f>
        <v>0</v>
      </c>
      <c r="Z171" s="79">
        <f>ROUND(Y171+Y171*X171,2)</f>
        <v>0</v>
      </c>
      <c r="AA171" s="80">
        <f>ROUND(S171*W171,2)</f>
        <v>698250</v>
      </c>
      <c r="AB171" s="80">
        <f>ROUND(AA171+AA171*X171,2)</f>
        <v>754110</v>
      </c>
      <c r="AC171" s="81">
        <f>ROUND(U171*W171,2)</f>
        <v>99750</v>
      </c>
      <c r="AD171" s="81">
        <f>ROUND(AC171+AC171*X171,2)</f>
        <v>107730</v>
      </c>
      <c r="AE171" s="79">
        <f>ROUND(R171*W171,2)</f>
        <v>0</v>
      </c>
      <c r="AF171" s="79">
        <f>ROUND(AE171+AE171*X171,2)</f>
        <v>0</v>
      </c>
      <c r="AG171" s="80">
        <f>ROUND(T171*W171,2)</f>
        <v>678300</v>
      </c>
      <c r="AH171" s="80">
        <f>ROUND(AG171+AG171*X171,2)</f>
        <v>732564</v>
      </c>
      <c r="AI171" s="81">
        <f>ROUND(V171*W171,2)</f>
        <v>49875</v>
      </c>
      <c r="AJ171" s="81">
        <f>ROUND(AI171+AI171*X171,2)</f>
        <v>53865</v>
      </c>
    </row>
    <row r="172" spans="1:36" ht="15" thickBot="1" x14ac:dyDescent="0.35">
      <c r="A172" s="104"/>
      <c r="B172" s="13"/>
      <c r="C172" s="13"/>
      <c r="D172" s="14"/>
      <c r="E172" s="14"/>
      <c r="F172" s="14"/>
      <c r="G172" s="14"/>
      <c r="H172" s="14"/>
      <c r="I172" s="14"/>
      <c r="J172" s="14"/>
      <c r="K172" s="14"/>
      <c r="L172" s="15"/>
      <c r="M172" s="15"/>
      <c r="N172" s="16"/>
      <c r="O172" s="15"/>
      <c r="P172" s="15"/>
      <c r="Q172" s="17"/>
      <c r="R172" s="17"/>
      <c r="S172" s="15"/>
      <c r="T172" s="18"/>
      <c r="U172" s="15"/>
      <c r="V172" s="15"/>
      <c r="W172" s="19"/>
      <c r="X172" s="48" t="s">
        <v>42</v>
      </c>
      <c r="Y172" s="49">
        <f>SUM(Y170:Y171)</f>
        <v>0</v>
      </c>
      <c r="Z172" s="49">
        <f t="shared" ref="Z172" si="21">SUM(Z170:Z171)</f>
        <v>0</v>
      </c>
      <c r="AA172" s="49">
        <f t="shared" ref="AA172" si="22">SUM(AA170:AA171)</f>
        <v>698250</v>
      </c>
      <c r="AB172" s="49">
        <f t="shared" ref="AB172" si="23">SUM(AB170:AB171)</f>
        <v>754110</v>
      </c>
      <c r="AC172" s="49">
        <f t="shared" ref="AC172" si="24">SUM(AC170:AC171)</f>
        <v>118750</v>
      </c>
      <c r="AD172" s="49">
        <f t="shared" ref="AD172" si="25">SUM(AD170:AD171)</f>
        <v>128250</v>
      </c>
      <c r="AE172" s="49">
        <f t="shared" ref="AE172" si="26">SUM(AE170:AE171)</f>
        <v>0</v>
      </c>
      <c r="AF172" s="49">
        <f t="shared" ref="AF172" si="27">SUM(AF170:AF171)</f>
        <v>0</v>
      </c>
      <c r="AG172" s="49">
        <f t="shared" ref="AG172" si="28">SUM(AG170:AG171)</f>
        <v>678300</v>
      </c>
      <c r="AH172" s="49">
        <f t="shared" ref="AH172" si="29">SUM(AH170:AH171)</f>
        <v>732564</v>
      </c>
      <c r="AI172" s="49">
        <f t="shared" ref="AI172" si="30">SUM(AI170:AI171)</f>
        <v>59375</v>
      </c>
      <c r="AJ172" s="50">
        <f t="shared" ref="AJ172" si="31">SUM(AJ170:AJ171)</f>
        <v>64125</v>
      </c>
    </row>
    <row r="173" spans="1:36" ht="15" thickBot="1" x14ac:dyDescent="0.35">
      <c r="A173" s="104"/>
      <c r="B173" s="126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9"/>
      <c r="X173" s="15"/>
      <c r="Y173" s="15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1:36" ht="15" thickBot="1" x14ac:dyDescent="0.35">
      <c r="A174" s="10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9"/>
      <c r="X174" s="15"/>
      <c r="Y174" s="43"/>
      <c r="Z174" s="44"/>
      <c r="AA174" s="44"/>
      <c r="AB174" s="44"/>
      <c r="AC174" s="44"/>
      <c r="AD174" s="45" t="s">
        <v>68</v>
      </c>
      <c r="AE174" s="46">
        <f>COUNTIF($A$3:A168,"Lp.")</f>
        <v>10</v>
      </c>
      <c r="AF174" s="44"/>
      <c r="AG174" s="44"/>
      <c r="AH174" s="44"/>
      <c r="AI174" s="44"/>
      <c r="AJ174" s="47"/>
    </row>
    <row r="175" spans="1:36" x14ac:dyDescent="0.3">
      <c r="A175" s="10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9"/>
      <c r="X175" s="15"/>
      <c r="Y175" s="119" t="s">
        <v>96</v>
      </c>
      <c r="Z175" s="119"/>
      <c r="AA175" s="119"/>
      <c r="AB175" s="119" t="s">
        <v>100</v>
      </c>
      <c r="AC175" s="119"/>
      <c r="AD175" s="119"/>
      <c r="AE175" s="119" t="s">
        <v>45</v>
      </c>
      <c r="AF175" s="119"/>
      <c r="AG175" s="119"/>
      <c r="AH175" s="119" t="s">
        <v>46</v>
      </c>
      <c r="AI175" s="119"/>
      <c r="AJ175" s="119"/>
    </row>
    <row r="176" spans="1:36" x14ac:dyDescent="0.3">
      <c r="A176" s="10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9"/>
      <c r="X176" s="15"/>
      <c r="Y176" s="82" t="s">
        <v>97</v>
      </c>
      <c r="Z176" s="83" t="s">
        <v>98</v>
      </c>
      <c r="AA176" s="84" t="s">
        <v>99</v>
      </c>
      <c r="AB176" s="82" t="s">
        <v>97</v>
      </c>
      <c r="AC176" s="83" t="s">
        <v>98</v>
      </c>
      <c r="AD176" s="84" t="s">
        <v>99</v>
      </c>
      <c r="AE176" s="82" t="s">
        <v>97</v>
      </c>
      <c r="AF176" s="83" t="s">
        <v>98</v>
      </c>
      <c r="AG176" s="84" t="s">
        <v>99</v>
      </c>
      <c r="AH176" s="82" t="s">
        <v>97</v>
      </c>
      <c r="AI176" s="83" t="s">
        <v>98</v>
      </c>
      <c r="AJ176" s="84" t="s">
        <v>99</v>
      </c>
    </row>
    <row r="177" spans="1:36" ht="15" thickBot="1" x14ac:dyDescent="0.35">
      <c r="A177" s="10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9"/>
      <c r="X177" s="15"/>
      <c r="Y177" s="85">
        <f>Y172</f>
        <v>0</v>
      </c>
      <c r="Z177" s="86">
        <f>AA172</f>
        <v>698250</v>
      </c>
      <c r="AA177" s="87">
        <f>AC172</f>
        <v>118750</v>
      </c>
      <c r="AB177" s="88">
        <f>Z172</f>
        <v>0</v>
      </c>
      <c r="AC177" s="86">
        <f>AB172</f>
        <v>754110</v>
      </c>
      <c r="AD177" s="87">
        <f>AD172</f>
        <v>128250</v>
      </c>
      <c r="AE177" s="88">
        <f>AE172</f>
        <v>0</v>
      </c>
      <c r="AF177" s="86">
        <f>AG172</f>
        <v>678300</v>
      </c>
      <c r="AG177" s="87">
        <f>AI172</f>
        <v>59375</v>
      </c>
      <c r="AH177" s="88">
        <f>AF172</f>
        <v>0</v>
      </c>
      <c r="AI177" s="86">
        <f>AH172</f>
        <v>732564</v>
      </c>
      <c r="AJ177" s="87">
        <f>AJ172</f>
        <v>64125</v>
      </c>
    </row>
    <row r="178" spans="1:36" ht="15" thickBot="1" x14ac:dyDescent="0.35">
      <c r="A178" s="10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9"/>
      <c r="X178" s="15"/>
      <c r="Y178" s="120">
        <f>SUM(Y177:AA177)</f>
        <v>817000</v>
      </c>
      <c r="Z178" s="121"/>
      <c r="AA178" s="121"/>
      <c r="AB178" s="121">
        <f>SUM(AB177:AD177)</f>
        <v>882360</v>
      </c>
      <c r="AC178" s="121"/>
      <c r="AD178" s="121"/>
      <c r="AE178" s="121">
        <f>SUM(AE177:AG177)</f>
        <v>737675</v>
      </c>
      <c r="AF178" s="121"/>
      <c r="AG178" s="121"/>
      <c r="AH178" s="121">
        <f>SUM(AH177:AJ177)</f>
        <v>796689</v>
      </c>
      <c r="AI178" s="121"/>
      <c r="AJ178" s="122"/>
    </row>
    <row r="183" spans="1:36" s="13" customFormat="1" ht="12" x14ac:dyDescent="0.3">
      <c r="A183" s="104"/>
      <c r="C183" s="54"/>
      <c r="D183" s="56"/>
      <c r="E183" s="56" t="s">
        <v>69</v>
      </c>
      <c r="F183" s="57"/>
      <c r="G183" s="15"/>
      <c r="H183" s="16"/>
      <c r="I183" s="15"/>
      <c r="J183" s="28"/>
      <c r="K183" s="30"/>
      <c r="L183" s="31" t="s">
        <v>91</v>
      </c>
      <c r="M183" s="32"/>
      <c r="N183" s="33"/>
    </row>
    <row r="184" spans="1:36" s="12" customFormat="1" ht="48.6" thickBot="1" x14ac:dyDescent="0.3">
      <c r="A184" s="108" t="s">
        <v>60</v>
      </c>
      <c r="B184" s="1" t="s">
        <v>0</v>
      </c>
      <c r="C184" s="1" t="s">
        <v>29</v>
      </c>
      <c r="D184" s="2" t="s">
        <v>61</v>
      </c>
      <c r="E184" s="2" t="s">
        <v>62</v>
      </c>
      <c r="F184" s="2" t="s">
        <v>63</v>
      </c>
      <c r="G184" s="5" t="s">
        <v>73</v>
      </c>
      <c r="H184" s="5" t="s">
        <v>74</v>
      </c>
      <c r="I184" s="5" t="s">
        <v>75</v>
      </c>
      <c r="J184" s="70" t="s">
        <v>234</v>
      </c>
      <c r="K184" s="2" t="s">
        <v>77</v>
      </c>
      <c r="L184" s="2" t="s">
        <v>76</v>
      </c>
      <c r="M184" s="51" t="s">
        <v>82</v>
      </c>
      <c r="N184" s="52" t="s">
        <v>67</v>
      </c>
      <c r="O184" s="6" t="s">
        <v>83</v>
      </c>
      <c r="P184" s="6" t="s">
        <v>85</v>
      </c>
      <c r="Q184" s="9" t="s">
        <v>87</v>
      </c>
      <c r="R184" s="9" t="s">
        <v>89</v>
      </c>
    </row>
    <row r="185" spans="1:36" s="12" customFormat="1" ht="15" customHeight="1" thickBot="1" x14ac:dyDescent="0.3">
      <c r="A185" s="106" t="s">
        <v>68</v>
      </c>
      <c r="B185" s="27">
        <v>63</v>
      </c>
      <c r="C185" s="117" t="s">
        <v>228</v>
      </c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8"/>
    </row>
    <row r="186" spans="1:36" s="13" customFormat="1" ht="36.6" thickBot="1" x14ac:dyDescent="0.35">
      <c r="A186" s="107" t="s">
        <v>30</v>
      </c>
      <c r="B186" s="21" t="s">
        <v>57</v>
      </c>
      <c r="C186" s="24" t="s">
        <v>1</v>
      </c>
      <c r="D186" s="34">
        <v>10</v>
      </c>
      <c r="E186" s="35">
        <v>100</v>
      </c>
      <c r="F186" s="34">
        <v>90</v>
      </c>
      <c r="G186" s="20" t="s">
        <v>303</v>
      </c>
      <c r="H186" s="112" t="s">
        <v>304</v>
      </c>
      <c r="I186" s="111">
        <v>5907626708905</v>
      </c>
      <c r="J186" s="24">
        <v>1</v>
      </c>
      <c r="K186" s="35">
        <v>100</v>
      </c>
      <c r="L186" s="34">
        <v>90</v>
      </c>
      <c r="M186" s="23">
        <v>298.89999999999998</v>
      </c>
      <c r="N186" s="53">
        <v>0.08</v>
      </c>
      <c r="O186" s="40">
        <f>ROUND(K186*M186,2)</f>
        <v>29890</v>
      </c>
      <c r="P186" s="40">
        <f>ROUND(O186+O186*N186,2)</f>
        <v>32281.200000000001</v>
      </c>
      <c r="Q186" s="40">
        <f>ROUND(L186*M186,2)</f>
        <v>26901</v>
      </c>
      <c r="R186" s="40">
        <f>ROUND(Q186+Q186*N186,2)</f>
        <v>29053.08</v>
      </c>
    </row>
    <row r="187" spans="1:36" s="13" customFormat="1" ht="12.6" thickBot="1" x14ac:dyDescent="0.35">
      <c r="A187" s="104"/>
      <c r="D187" s="14"/>
      <c r="E187" s="14"/>
      <c r="F187" s="14"/>
      <c r="G187" s="14"/>
      <c r="H187" s="14"/>
      <c r="I187" s="14"/>
      <c r="J187" s="14"/>
      <c r="K187" s="14"/>
      <c r="L187" s="15"/>
      <c r="M187" s="15"/>
      <c r="N187" s="48" t="s">
        <v>42</v>
      </c>
      <c r="O187" s="58">
        <f>SUM(O186:O186)</f>
        <v>29890</v>
      </c>
      <c r="P187" s="58">
        <f>SUM(P186:P186)</f>
        <v>32281.200000000001</v>
      </c>
      <c r="Q187" s="58">
        <f>SUM(Q186:Q186)</f>
        <v>26901</v>
      </c>
      <c r="R187" s="59">
        <f>SUM(R186:R186)</f>
        <v>29053.08</v>
      </c>
      <c r="S187" s="15"/>
      <c r="T187" s="18"/>
      <c r="U187" s="15"/>
      <c r="V187" s="15"/>
      <c r="W187" s="19"/>
    </row>
    <row r="188" spans="1:36" s="13" customFormat="1" ht="12.6" thickBot="1" x14ac:dyDescent="0.35">
      <c r="A188" s="104"/>
      <c r="D188" s="14"/>
      <c r="E188" s="14"/>
      <c r="F188" s="14"/>
      <c r="G188" s="14"/>
      <c r="H188" s="14"/>
      <c r="I188" s="14"/>
      <c r="J188" s="14"/>
      <c r="K188" s="14"/>
      <c r="L188" s="15"/>
      <c r="M188" s="15"/>
      <c r="N188" s="16"/>
      <c r="O188" s="15"/>
      <c r="P188" s="15"/>
      <c r="Q188" s="17"/>
      <c r="R188" s="17"/>
      <c r="S188" s="15"/>
      <c r="T188" s="18"/>
      <c r="U188" s="15"/>
      <c r="V188" s="15"/>
      <c r="W188" s="19"/>
    </row>
    <row r="189" spans="1:36" s="13" customFormat="1" ht="12.6" thickBot="1" x14ac:dyDescent="0.35">
      <c r="A189" s="104"/>
      <c r="D189" s="14"/>
      <c r="E189" s="14"/>
      <c r="F189" s="14"/>
      <c r="G189" s="14"/>
      <c r="H189" s="14"/>
      <c r="I189" s="14"/>
      <c r="J189" s="14"/>
      <c r="K189" s="14"/>
      <c r="L189" s="15"/>
      <c r="M189" s="15"/>
      <c r="N189" s="16"/>
      <c r="O189" s="60"/>
      <c r="P189" s="45" t="s">
        <v>68</v>
      </c>
      <c r="Q189" s="46">
        <f>COUNTIF($A$3:A188,"Lp.")</f>
        <v>11</v>
      </c>
      <c r="R189" s="61"/>
      <c r="S189" s="15"/>
      <c r="T189" s="18"/>
      <c r="U189" s="15"/>
      <c r="V189" s="15"/>
      <c r="W189" s="19"/>
    </row>
    <row r="190" spans="1:36" s="13" customFormat="1" ht="36.6" thickBot="1" x14ac:dyDescent="0.35">
      <c r="A190" s="104"/>
      <c r="D190" s="14"/>
      <c r="E190" s="14"/>
      <c r="F190" s="14"/>
      <c r="G190" s="14"/>
      <c r="H190" s="14"/>
      <c r="I190" s="14"/>
      <c r="J190" s="14"/>
      <c r="K190" s="14"/>
      <c r="L190" s="15"/>
      <c r="M190" s="15"/>
      <c r="N190" s="16"/>
      <c r="O190" s="63" t="s">
        <v>43</v>
      </c>
      <c r="P190" s="63" t="s">
        <v>44</v>
      </c>
      <c r="Q190" s="64" t="s">
        <v>102</v>
      </c>
      <c r="R190" s="64" t="s">
        <v>103</v>
      </c>
      <c r="S190" s="15"/>
      <c r="T190" s="18"/>
      <c r="U190" s="15"/>
      <c r="V190" s="15"/>
      <c r="W190" s="19"/>
    </row>
    <row r="191" spans="1:36" s="13" customFormat="1" ht="12.6" thickBot="1" x14ac:dyDescent="0.35">
      <c r="A191" s="104"/>
      <c r="D191" s="14"/>
      <c r="E191" s="14"/>
      <c r="F191" s="14"/>
      <c r="G191" s="14"/>
      <c r="H191" s="14"/>
      <c r="I191" s="14"/>
      <c r="J191" s="14"/>
      <c r="K191" s="14"/>
      <c r="L191" s="15"/>
      <c r="M191" s="15"/>
      <c r="N191" s="16"/>
      <c r="O191" s="62">
        <f>O187</f>
        <v>29890</v>
      </c>
      <c r="P191" s="49">
        <f t="shared" ref="P191:R191" si="32">P187</f>
        <v>32281.200000000001</v>
      </c>
      <c r="Q191" s="49">
        <f t="shared" si="32"/>
        <v>26901</v>
      </c>
      <c r="R191" s="50">
        <f t="shared" si="32"/>
        <v>29053.08</v>
      </c>
      <c r="S191" s="15"/>
      <c r="T191" s="18"/>
      <c r="U191" s="15"/>
      <c r="V191" s="15"/>
      <c r="W191" s="19"/>
    </row>
    <row r="196" spans="1:23" s="13" customFormat="1" ht="12" x14ac:dyDescent="0.3">
      <c r="A196" s="104"/>
      <c r="C196" s="54"/>
      <c r="D196" s="56"/>
      <c r="E196" s="56" t="s">
        <v>69</v>
      </c>
      <c r="F196" s="57"/>
      <c r="G196" s="15"/>
      <c r="H196" s="16"/>
      <c r="I196" s="15"/>
      <c r="J196" s="28"/>
      <c r="K196" s="30"/>
      <c r="L196" s="31" t="s">
        <v>91</v>
      </c>
      <c r="M196" s="32"/>
      <c r="N196" s="33"/>
    </row>
    <row r="197" spans="1:23" s="12" customFormat="1" ht="48.6" thickBot="1" x14ac:dyDescent="0.3">
      <c r="A197" s="108" t="s">
        <v>60</v>
      </c>
      <c r="B197" s="1" t="s">
        <v>0</v>
      </c>
      <c r="C197" s="1" t="s">
        <v>29</v>
      </c>
      <c r="D197" s="3" t="s">
        <v>70</v>
      </c>
      <c r="E197" s="3" t="s">
        <v>71</v>
      </c>
      <c r="F197" s="3" t="s">
        <v>72</v>
      </c>
      <c r="G197" s="5" t="s">
        <v>73</v>
      </c>
      <c r="H197" s="5" t="s">
        <v>74</v>
      </c>
      <c r="I197" s="5" t="s">
        <v>75</v>
      </c>
      <c r="J197" s="70" t="s">
        <v>234</v>
      </c>
      <c r="K197" s="3" t="s">
        <v>78</v>
      </c>
      <c r="L197" s="3" t="s">
        <v>80</v>
      </c>
      <c r="M197" s="51" t="s">
        <v>82</v>
      </c>
      <c r="N197" s="52" t="s">
        <v>67</v>
      </c>
      <c r="O197" s="7" t="s">
        <v>92</v>
      </c>
      <c r="P197" s="7" t="s">
        <v>93</v>
      </c>
      <c r="Q197" s="10" t="s">
        <v>94</v>
      </c>
      <c r="R197" s="10" t="s">
        <v>95</v>
      </c>
    </row>
    <row r="198" spans="1:23" s="12" customFormat="1" ht="15" customHeight="1" thickBot="1" x14ac:dyDescent="0.3">
      <c r="A198" s="106" t="s">
        <v>68</v>
      </c>
      <c r="B198" s="27">
        <v>69</v>
      </c>
      <c r="C198" s="117" t="s">
        <v>228</v>
      </c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8"/>
    </row>
    <row r="199" spans="1:23" s="13" customFormat="1" ht="36.6" thickBot="1" x14ac:dyDescent="0.35">
      <c r="A199" s="107" t="s">
        <v>30</v>
      </c>
      <c r="B199" s="21" t="s">
        <v>223</v>
      </c>
      <c r="C199" s="24" t="s">
        <v>1</v>
      </c>
      <c r="D199" s="36">
        <v>150</v>
      </c>
      <c r="E199" s="37">
        <v>300</v>
      </c>
      <c r="F199" s="36">
        <v>280</v>
      </c>
      <c r="G199" s="20" t="s">
        <v>306</v>
      </c>
      <c r="H199" s="112" t="s">
        <v>305</v>
      </c>
      <c r="I199" s="111">
        <v>5909990687787</v>
      </c>
      <c r="J199" s="24">
        <v>5</v>
      </c>
      <c r="K199" s="37">
        <v>600</v>
      </c>
      <c r="L199" s="36">
        <v>560</v>
      </c>
      <c r="M199" s="23">
        <v>169</v>
      </c>
      <c r="N199" s="53">
        <v>0.08</v>
      </c>
      <c r="O199" s="41">
        <f>ROUND(K199*M199,2)</f>
        <v>101400</v>
      </c>
      <c r="P199" s="41">
        <f>ROUND(O199+O199*N199,2)</f>
        <v>109512</v>
      </c>
      <c r="Q199" s="41">
        <f>ROUND(L199*M199,2)</f>
        <v>94640</v>
      </c>
      <c r="R199" s="41">
        <f>ROUND(Q199+Q199*N199,2)</f>
        <v>102211.2</v>
      </c>
    </row>
    <row r="200" spans="1:23" s="13" customFormat="1" ht="12.6" thickBot="1" x14ac:dyDescent="0.35">
      <c r="A200" s="104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48" t="s">
        <v>42</v>
      </c>
      <c r="O200" s="58">
        <f>SUM(O199:O199)</f>
        <v>101400</v>
      </c>
      <c r="P200" s="58">
        <f>SUM(P199:P199)</f>
        <v>109512</v>
      </c>
      <c r="Q200" s="58">
        <f>SUM(Q199:Q199)</f>
        <v>94640</v>
      </c>
      <c r="R200" s="59">
        <f>SUM(R199:R199)</f>
        <v>102211.2</v>
      </c>
      <c r="S200" s="15"/>
      <c r="T200" s="18"/>
      <c r="U200" s="15"/>
      <c r="V200" s="15"/>
      <c r="W200" s="19"/>
    </row>
    <row r="201" spans="1:23" s="13" customFormat="1" ht="12.6" thickBot="1" x14ac:dyDescent="0.35">
      <c r="A201" s="104"/>
      <c r="D201" s="14"/>
      <c r="E201" s="14"/>
      <c r="F201" s="14"/>
      <c r="G201" s="14"/>
      <c r="H201" s="14"/>
      <c r="I201" s="14"/>
      <c r="J201" s="14"/>
      <c r="K201" s="14"/>
      <c r="L201" s="15"/>
      <c r="M201" s="15"/>
      <c r="N201" s="16"/>
      <c r="O201" s="15"/>
      <c r="P201" s="15"/>
      <c r="Q201" s="17"/>
      <c r="R201" s="17"/>
      <c r="S201" s="15"/>
      <c r="T201" s="18"/>
      <c r="U201" s="15"/>
      <c r="V201" s="15"/>
      <c r="W201" s="19"/>
    </row>
    <row r="202" spans="1:23" s="13" customFormat="1" ht="12.6" thickBot="1" x14ac:dyDescent="0.35">
      <c r="A202" s="104"/>
      <c r="D202" s="14"/>
      <c r="E202" s="14"/>
      <c r="F202" s="14"/>
      <c r="G202" s="14"/>
      <c r="H202" s="14"/>
      <c r="I202" s="14"/>
      <c r="J202" s="14"/>
      <c r="K202" s="14"/>
      <c r="L202" s="15"/>
      <c r="M202" s="15"/>
      <c r="N202" s="16"/>
      <c r="O202" s="60"/>
      <c r="P202" s="45" t="s">
        <v>68</v>
      </c>
      <c r="Q202" s="46">
        <f>COUNTIF($A$3:A201,"Lp.")</f>
        <v>12</v>
      </c>
      <c r="R202" s="61"/>
      <c r="S202" s="15"/>
      <c r="T202" s="18"/>
      <c r="U202" s="15"/>
      <c r="V202" s="15"/>
      <c r="W202" s="19"/>
    </row>
    <row r="203" spans="1:23" s="13" customFormat="1" ht="36.6" thickBot="1" x14ac:dyDescent="0.35">
      <c r="A203" s="104"/>
      <c r="D203" s="14"/>
      <c r="E203" s="14"/>
      <c r="F203" s="14"/>
      <c r="G203" s="14"/>
      <c r="H203" s="14"/>
      <c r="I203" s="14"/>
      <c r="J203" s="14"/>
      <c r="K203" s="14"/>
      <c r="L203" s="15"/>
      <c r="M203" s="15"/>
      <c r="N203" s="16"/>
      <c r="O203" s="63" t="s">
        <v>43</v>
      </c>
      <c r="P203" s="63" t="s">
        <v>44</v>
      </c>
      <c r="Q203" s="64" t="s">
        <v>102</v>
      </c>
      <c r="R203" s="64" t="s">
        <v>103</v>
      </c>
      <c r="S203" s="15"/>
      <c r="T203" s="18"/>
      <c r="U203" s="15"/>
      <c r="V203" s="15"/>
      <c r="W203" s="19"/>
    </row>
    <row r="204" spans="1:23" s="13" customFormat="1" ht="12.6" thickBot="1" x14ac:dyDescent="0.35">
      <c r="A204" s="104"/>
      <c r="D204" s="14"/>
      <c r="E204" s="14"/>
      <c r="F204" s="14"/>
      <c r="G204" s="14"/>
      <c r="H204" s="14"/>
      <c r="I204" s="14"/>
      <c r="J204" s="14"/>
      <c r="K204" s="14"/>
      <c r="L204" s="15"/>
      <c r="M204" s="15"/>
      <c r="N204" s="16"/>
      <c r="O204" s="62">
        <f>O200</f>
        <v>101400</v>
      </c>
      <c r="P204" s="49">
        <f t="shared" ref="P204:R204" si="33">P200</f>
        <v>109512</v>
      </c>
      <c r="Q204" s="49">
        <f t="shared" si="33"/>
        <v>94640</v>
      </c>
      <c r="R204" s="50">
        <f t="shared" si="33"/>
        <v>102211.2</v>
      </c>
      <c r="S204" s="15"/>
      <c r="T204" s="18"/>
      <c r="U204" s="15"/>
      <c r="V204" s="15"/>
      <c r="W204" s="19"/>
    </row>
    <row r="209" spans="1:23" s="13" customFormat="1" ht="12" x14ac:dyDescent="0.3">
      <c r="A209" s="104"/>
      <c r="C209" s="54"/>
      <c r="D209" s="56"/>
      <c r="E209" s="56" t="s">
        <v>69</v>
      </c>
      <c r="F209" s="57"/>
      <c r="G209" s="15"/>
      <c r="H209" s="16"/>
      <c r="I209" s="15"/>
      <c r="J209" s="28"/>
      <c r="K209" s="30"/>
      <c r="L209" s="31" t="s">
        <v>91</v>
      </c>
      <c r="M209" s="32"/>
      <c r="N209" s="33"/>
    </row>
    <row r="210" spans="1:23" s="12" customFormat="1" ht="48.6" thickBot="1" x14ac:dyDescent="0.3">
      <c r="A210" s="108" t="s">
        <v>60</v>
      </c>
      <c r="B210" s="1" t="s">
        <v>0</v>
      </c>
      <c r="C210" s="1" t="s">
        <v>29</v>
      </c>
      <c r="D210" s="4" t="s">
        <v>64</v>
      </c>
      <c r="E210" s="4" t="s">
        <v>65</v>
      </c>
      <c r="F210" s="4" t="s">
        <v>66</v>
      </c>
      <c r="G210" s="5" t="s">
        <v>73</v>
      </c>
      <c r="H210" s="5" t="s">
        <v>74</v>
      </c>
      <c r="I210" s="5" t="s">
        <v>75</v>
      </c>
      <c r="J210" s="70" t="s">
        <v>234</v>
      </c>
      <c r="K210" s="4" t="s">
        <v>79</v>
      </c>
      <c r="L210" s="4" t="s">
        <v>81</v>
      </c>
      <c r="M210" s="51" t="s">
        <v>82</v>
      </c>
      <c r="N210" s="52" t="s">
        <v>67</v>
      </c>
      <c r="O210" s="8" t="s">
        <v>84</v>
      </c>
      <c r="P210" s="8" t="s">
        <v>86</v>
      </c>
      <c r="Q210" s="11" t="s">
        <v>88</v>
      </c>
      <c r="R210" s="11" t="s">
        <v>90</v>
      </c>
    </row>
    <row r="211" spans="1:23" s="12" customFormat="1" ht="15" customHeight="1" thickBot="1" x14ac:dyDescent="0.3">
      <c r="A211" s="106" t="s">
        <v>68</v>
      </c>
      <c r="B211" s="27">
        <v>121</v>
      </c>
      <c r="C211" s="117" t="s">
        <v>228</v>
      </c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8"/>
    </row>
    <row r="212" spans="1:23" s="13" customFormat="1" ht="105" customHeight="1" thickBot="1" x14ac:dyDescent="0.35">
      <c r="A212" s="109" t="s">
        <v>30</v>
      </c>
      <c r="B212" s="21" t="s">
        <v>22</v>
      </c>
      <c r="C212" s="24" t="s">
        <v>1</v>
      </c>
      <c r="D212" s="39">
        <v>100</v>
      </c>
      <c r="E212" s="38">
        <v>200</v>
      </c>
      <c r="F212" s="39">
        <v>200</v>
      </c>
      <c r="G212" s="20" t="s">
        <v>288</v>
      </c>
      <c r="H212" s="112" t="s">
        <v>289</v>
      </c>
      <c r="I212" s="111">
        <v>5909990018420</v>
      </c>
      <c r="J212" s="24">
        <v>1</v>
      </c>
      <c r="K212" s="38">
        <v>200</v>
      </c>
      <c r="L212" s="39">
        <v>200</v>
      </c>
      <c r="M212" s="23">
        <v>190.81</v>
      </c>
      <c r="N212" s="53">
        <v>0.08</v>
      </c>
      <c r="O212" s="42">
        <f>ROUND(K212*M212,2)</f>
        <v>38162</v>
      </c>
      <c r="P212" s="42">
        <f>ROUND(O212+O212*N212,2)</f>
        <v>41214.959999999999</v>
      </c>
      <c r="Q212" s="42">
        <f>ROUND(L212*M212,2)</f>
        <v>38162</v>
      </c>
      <c r="R212" s="42">
        <f>ROUND(Q212+Q212*N212,2)</f>
        <v>41214.959999999999</v>
      </c>
    </row>
    <row r="213" spans="1:23" s="13" customFormat="1" ht="12.6" thickBot="1" x14ac:dyDescent="0.35">
      <c r="A213" s="104"/>
      <c r="D213" s="14"/>
      <c r="E213" s="14"/>
      <c r="F213" s="14"/>
      <c r="G213" s="14"/>
      <c r="H213" s="14"/>
      <c r="I213" s="14"/>
      <c r="J213" s="14"/>
      <c r="K213" s="14"/>
      <c r="L213" s="15"/>
      <c r="M213" s="15"/>
      <c r="N213" s="48" t="s">
        <v>42</v>
      </c>
      <c r="O213" s="58">
        <f>SUM(O212:O212)</f>
        <v>38162</v>
      </c>
      <c r="P213" s="58">
        <f>SUM(P212:P212)</f>
        <v>41214.959999999999</v>
      </c>
      <c r="Q213" s="58">
        <f>SUM(Q212:Q212)</f>
        <v>38162</v>
      </c>
      <c r="R213" s="59">
        <f>SUM(R212:R212)</f>
        <v>41214.959999999999</v>
      </c>
      <c r="S213" s="15"/>
      <c r="T213" s="18"/>
      <c r="U213" s="15"/>
      <c r="V213" s="15"/>
      <c r="W213" s="19"/>
    </row>
    <row r="214" spans="1:23" s="13" customFormat="1" ht="12.6" thickBot="1" x14ac:dyDescent="0.35">
      <c r="A214" s="104"/>
      <c r="B214" s="126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5"/>
      <c r="N214" s="16"/>
      <c r="O214" s="15"/>
      <c r="P214" s="15"/>
      <c r="Q214" s="17"/>
      <c r="R214" s="17"/>
      <c r="S214" s="15"/>
      <c r="T214" s="18"/>
      <c r="U214" s="15"/>
      <c r="V214" s="15"/>
      <c r="W214" s="19"/>
    </row>
    <row r="215" spans="1:23" s="13" customFormat="1" ht="12.6" thickBot="1" x14ac:dyDescent="0.35">
      <c r="A215" s="10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5"/>
      <c r="N215" s="16"/>
      <c r="O215" s="60"/>
      <c r="P215" s="45" t="s">
        <v>68</v>
      </c>
      <c r="Q215" s="46">
        <f>COUNTIF($A$3:A214,"Lp.")</f>
        <v>13</v>
      </c>
      <c r="R215" s="61"/>
      <c r="S215" s="15"/>
      <c r="T215" s="18"/>
      <c r="U215" s="15"/>
      <c r="V215" s="15"/>
      <c r="W215" s="19"/>
    </row>
    <row r="216" spans="1:23" s="13" customFormat="1" ht="36.6" thickBot="1" x14ac:dyDescent="0.35">
      <c r="A216" s="10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5"/>
      <c r="N216" s="16"/>
      <c r="O216" s="63" t="s">
        <v>43</v>
      </c>
      <c r="P216" s="63" t="s">
        <v>44</v>
      </c>
      <c r="Q216" s="64" t="s">
        <v>102</v>
      </c>
      <c r="R216" s="64" t="s">
        <v>103</v>
      </c>
      <c r="S216" s="15"/>
      <c r="T216" s="18"/>
      <c r="U216" s="15"/>
      <c r="V216" s="15"/>
      <c r="W216" s="19"/>
    </row>
    <row r="217" spans="1:23" s="13" customFormat="1" ht="12.6" thickBot="1" x14ac:dyDescent="0.35">
      <c r="A217" s="10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5"/>
      <c r="N217" s="16"/>
      <c r="O217" s="62">
        <f>O213</f>
        <v>38162</v>
      </c>
      <c r="P217" s="49">
        <f t="shared" ref="P217:R217" si="34">P213</f>
        <v>41214.959999999999</v>
      </c>
      <c r="Q217" s="49">
        <f t="shared" si="34"/>
        <v>38162</v>
      </c>
      <c r="R217" s="50">
        <f t="shared" si="34"/>
        <v>41214.959999999999</v>
      </c>
      <c r="S217" s="15"/>
      <c r="T217" s="18"/>
      <c r="U217" s="15"/>
      <c r="V217" s="15"/>
      <c r="W217" s="19"/>
    </row>
    <row r="222" spans="1:23" s="13" customFormat="1" ht="12" x14ac:dyDescent="0.3">
      <c r="A222" s="104"/>
      <c r="C222" s="54"/>
      <c r="D222" s="56"/>
      <c r="E222" s="56" t="s">
        <v>69</v>
      </c>
      <c r="F222" s="57"/>
      <c r="G222" s="15"/>
      <c r="H222" s="16"/>
      <c r="I222" s="15"/>
      <c r="J222" s="28"/>
      <c r="K222" s="30"/>
      <c r="L222" s="31" t="s">
        <v>91</v>
      </c>
      <c r="M222" s="32"/>
      <c r="N222" s="33"/>
    </row>
    <row r="223" spans="1:23" s="12" customFormat="1" ht="48.6" thickBot="1" x14ac:dyDescent="0.3">
      <c r="A223" s="108" t="s">
        <v>60</v>
      </c>
      <c r="B223" s="1" t="s">
        <v>0</v>
      </c>
      <c r="C223" s="1" t="s">
        <v>29</v>
      </c>
      <c r="D223" s="4" t="s">
        <v>64</v>
      </c>
      <c r="E223" s="4" t="s">
        <v>65</v>
      </c>
      <c r="F223" s="4" t="s">
        <v>66</v>
      </c>
      <c r="G223" s="5" t="s">
        <v>73</v>
      </c>
      <c r="H223" s="5" t="s">
        <v>74</v>
      </c>
      <c r="I223" s="5" t="s">
        <v>75</v>
      </c>
      <c r="J223" s="70" t="s">
        <v>234</v>
      </c>
      <c r="K223" s="4" t="s">
        <v>79</v>
      </c>
      <c r="L223" s="4" t="s">
        <v>81</v>
      </c>
      <c r="M223" s="51" t="s">
        <v>82</v>
      </c>
      <c r="N223" s="52" t="s">
        <v>67</v>
      </c>
      <c r="O223" s="8" t="s">
        <v>84</v>
      </c>
      <c r="P223" s="8" t="s">
        <v>86</v>
      </c>
      <c r="Q223" s="11" t="s">
        <v>88</v>
      </c>
      <c r="R223" s="11" t="s">
        <v>90</v>
      </c>
    </row>
    <row r="224" spans="1:23" s="12" customFormat="1" ht="15" customHeight="1" thickBot="1" x14ac:dyDescent="0.3">
      <c r="A224" s="106" t="s">
        <v>68</v>
      </c>
      <c r="B224" s="27">
        <v>126</v>
      </c>
      <c r="C224" s="117" t="s">
        <v>228</v>
      </c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8"/>
    </row>
    <row r="225" spans="1:36" s="13" customFormat="1" ht="36.6" thickBot="1" x14ac:dyDescent="0.35">
      <c r="A225" s="109" t="s">
        <v>30</v>
      </c>
      <c r="B225" s="21" t="s">
        <v>116</v>
      </c>
      <c r="C225" s="24" t="s">
        <v>1</v>
      </c>
      <c r="D225" s="39">
        <v>50</v>
      </c>
      <c r="E225" s="38">
        <v>90</v>
      </c>
      <c r="F225" s="39">
        <v>85</v>
      </c>
      <c r="G225" s="20" t="s">
        <v>307</v>
      </c>
      <c r="H225" s="112" t="s">
        <v>308</v>
      </c>
      <c r="I225" s="111">
        <v>5907626709865</v>
      </c>
      <c r="J225" s="24">
        <v>60</v>
      </c>
      <c r="K225" s="38">
        <v>90</v>
      </c>
      <c r="L225" s="39">
        <v>85</v>
      </c>
      <c r="M225" s="23">
        <v>630</v>
      </c>
      <c r="N225" s="53">
        <v>0.08</v>
      </c>
      <c r="O225" s="42">
        <f>ROUND(K225*M225,2)</f>
        <v>56700</v>
      </c>
      <c r="P225" s="42">
        <f>ROUND(O225+O225*N225,2)</f>
        <v>61236</v>
      </c>
      <c r="Q225" s="42">
        <f>ROUND(L225*M225,2)</f>
        <v>53550</v>
      </c>
      <c r="R225" s="42">
        <f>ROUND(Q225+Q225*N225,2)</f>
        <v>57834</v>
      </c>
    </row>
    <row r="226" spans="1:36" s="13" customFormat="1" ht="12.6" thickBot="1" x14ac:dyDescent="0.35">
      <c r="A226" s="104"/>
      <c r="D226" s="14"/>
      <c r="E226" s="14"/>
      <c r="F226" s="14"/>
      <c r="G226" s="14"/>
      <c r="H226" s="14"/>
      <c r="I226" s="14"/>
      <c r="J226" s="14"/>
      <c r="K226" s="14"/>
      <c r="L226" s="15"/>
      <c r="M226" s="15"/>
      <c r="N226" s="48" t="s">
        <v>42</v>
      </c>
      <c r="O226" s="58">
        <f>SUM(O225:O225)</f>
        <v>56700</v>
      </c>
      <c r="P226" s="58">
        <f>SUM(P225:P225)</f>
        <v>61236</v>
      </c>
      <c r="Q226" s="58">
        <f>SUM(Q225:Q225)</f>
        <v>53550</v>
      </c>
      <c r="R226" s="59">
        <f>SUM(R225:R225)</f>
        <v>57834</v>
      </c>
      <c r="S226" s="15"/>
      <c r="T226" s="18"/>
      <c r="U226" s="15"/>
      <c r="V226" s="15"/>
      <c r="W226" s="19"/>
    </row>
    <row r="227" spans="1:36" s="13" customFormat="1" ht="12.6" thickBot="1" x14ac:dyDescent="0.35">
      <c r="A227" s="104"/>
      <c r="B227" s="126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5"/>
      <c r="N227" s="16"/>
      <c r="O227" s="15"/>
      <c r="P227" s="15"/>
      <c r="Q227" s="17"/>
      <c r="R227" s="17"/>
      <c r="S227" s="15"/>
      <c r="T227" s="18"/>
      <c r="U227" s="15"/>
      <c r="V227" s="15"/>
      <c r="W227" s="19"/>
    </row>
    <row r="228" spans="1:36" s="13" customFormat="1" ht="12.6" thickBot="1" x14ac:dyDescent="0.35">
      <c r="A228" s="10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5"/>
      <c r="N228" s="16"/>
      <c r="O228" s="60"/>
      <c r="P228" s="45" t="s">
        <v>68</v>
      </c>
      <c r="Q228" s="46">
        <f>COUNTIF($A$3:A227,"Lp.")</f>
        <v>14</v>
      </c>
      <c r="R228" s="61"/>
      <c r="S228" s="15"/>
      <c r="T228" s="18"/>
      <c r="U228" s="15"/>
      <c r="V228" s="15"/>
      <c r="W228" s="19"/>
    </row>
    <row r="229" spans="1:36" s="13" customFormat="1" ht="36.6" thickBot="1" x14ac:dyDescent="0.35">
      <c r="A229" s="10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5"/>
      <c r="N229" s="16"/>
      <c r="O229" s="63" t="s">
        <v>43</v>
      </c>
      <c r="P229" s="63" t="s">
        <v>44</v>
      </c>
      <c r="Q229" s="64" t="s">
        <v>102</v>
      </c>
      <c r="R229" s="64" t="s">
        <v>103</v>
      </c>
      <c r="S229" s="15"/>
      <c r="T229" s="18"/>
      <c r="U229" s="15"/>
      <c r="V229" s="15"/>
      <c r="W229" s="19"/>
    </row>
    <row r="230" spans="1:36" s="13" customFormat="1" ht="12.6" thickBot="1" x14ac:dyDescent="0.35">
      <c r="A230" s="10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5"/>
      <c r="N230" s="16"/>
      <c r="O230" s="62">
        <f>O226</f>
        <v>56700</v>
      </c>
      <c r="P230" s="49">
        <f t="shared" ref="P230:R230" si="35">P226</f>
        <v>61236</v>
      </c>
      <c r="Q230" s="49">
        <f t="shared" si="35"/>
        <v>53550</v>
      </c>
      <c r="R230" s="50">
        <f t="shared" si="35"/>
        <v>57834</v>
      </c>
      <c r="S230" s="15"/>
      <c r="T230" s="18"/>
      <c r="U230" s="15"/>
      <c r="V230" s="15"/>
      <c r="W230" s="19"/>
    </row>
    <row r="238" spans="1:36" ht="15" thickBot="1" x14ac:dyDescent="0.35"/>
    <row r="239" spans="1:36" ht="15.75" customHeight="1" thickBot="1" x14ac:dyDescent="0.35">
      <c r="X239" s="132" t="s">
        <v>141</v>
      </c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4"/>
    </row>
    <row r="240" spans="1:36" x14ac:dyDescent="0.3">
      <c r="X240" s="135" t="s">
        <v>142</v>
      </c>
      <c r="Y240" s="119" t="s">
        <v>96</v>
      </c>
      <c r="Z240" s="119"/>
      <c r="AA240" s="119"/>
      <c r="AB240" s="119" t="s">
        <v>100</v>
      </c>
      <c r="AC240" s="119"/>
      <c r="AD240" s="119"/>
      <c r="AE240" s="119" t="s">
        <v>45</v>
      </c>
      <c r="AF240" s="119"/>
      <c r="AG240" s="119"/>
      <c r="AH240" s="119" t="s">
        <v>46</v>
      </c>
      <c r="AI240" s="119"/>
      <c r="AJ240" s="119"/>
    </row>
    <row r="241" spans="23:36" x14ac:dyDescent="0.3">
      <c r="X241" s="136"/>
      <c r="Y241" s="82" t="s">
        <v>97</v>
      </c>
      <c r="Z241" s="83" t="s">
        <v>98</v>
      </c>
      <c r="AA241" s="84" t="s">
        <v>99</v>
      </c>
      <c r="AB241" s="82" t="s">
        <v>97</v>
      </c>
      <c r="AC241" s="83" t="s">
        <v>98</v>
      </c>
      <c r="AD241" s="84" t="s">
        <v>99</v>
      </c>
      <c r="AE241" s="82" t="s">
        <v>97</v>
      </c>
      <c r="AF241" s="83" t="s">
        <v>98</v>
      </c>
      <c r="AG241" s="84" t="s">
        <v>99</v>
      </c>
      <c r="AH241" s="82" t="s">
        <v>97</v>
      </c>
      <c r="AI241" s="83" t="s">
        <v>98</v>
      </c>
      <c r="AJ241" s="84" t="s">
        <v>99</v>
      </c>
    </row>
    <row r="242" spans="23:36" x14ac:dyDescent="0.3">
      <c r="X242" s="89" t="s">
        <v>30</v>
      </c>
      <c r="Y242" s="90">
        <v>0</v>
      </c>
      <c r="Z242" s="94">
        <v>0</v>
      </c>
      <c r="AA242" s="92">
        <v>0</v>
      </c>
      <c r="AB242" s="90">
        <v>0</v>
      </c>
      <c r="AC242" s="94">
        <v>0</v>
      </c>
      <c r="AD242" s="92">
        <v>0</v>
      </c>
      <c r="AE242" s="90">
        <v>0</v>
      </c>
      <c r="AF242" s="94">
        <v>0</v>
      </c>
      <c r="AG242" s="92">
        <v>0</v>
      </c>
      <c r="AH242" s="90">
        <v>0</v>
      </c>
      <c r="AI242" s="94">
        <v>0</v>
      </c>
      <c r="AJ242" s="92">
        <v>0</v>
      </c>
    </row>
    <row r="243" spans="23:36" x14ac:dyDescent="0.3">
      <c r="X243" s="89" t="s">
        <v>31</v>
      </c>
      <c r="Y243" s="91">
        <v>0</v>
      </c>
      <c r="Z243" s="95">
        <v>0</v>
      </c>
      <c r="AA243" s="93">
        <v>0</v>
      </c>
      <c r="AB243" s="91">
        <v>0</v>
      </c>
      <c r="AC243" s="95">
        <v>0</v>
      </c>
      <c r="AD243" s="93">
        <v>0</v>
      </c>
      <c r="AE243" s="91">
        <v>0</v>
      </c>
      <c r="AF243" s="95">
        <v>0</v>
      </c>
      <c r="AG243" s="93">
        <v>0</v>
      </c>
      <c r="AH243" s="91">
        <v>0</v>
      </c>
      <c r="AI243" s="95">
        <v>0</v>
      </c>
      <c r="AJ243" s="93">
        <v>0</v>
      </c>
    </row>
    <row r="244" spans="23:36" x14ac:dyDescent="0.3">
      <c r="X244" s="89" t="s">
        <v>32</v>
      </c>
      <c r="Y244" s="91">
        <v>0</v>
      </c>
      <c r="Z244" s="95">
        <v>0</v>
      </c>
      <c r="AA244" s="93">
        <v>0</v>
      </c>
      <c r="AB244" s="91">
        <v>0</v>
      </c>
      <c r="AC244" s="95">
        <v>0</v>
      </c>
      <c r="AD244" s="93">
        <v>0</v>
      </c>
      <c r="AE244" s="91">
        <v>0</v>
      </c>
      <c r="AF244" s="95">
        <v>0</v>
      </c>
      <c r="AG244" s="93">
        <v>0</v>
      </c>
      <c r="AH244" s="91">
        <v>0</v>
      </c>
      <c r="AI244" s="95">
        <v>0</v>
      </c>
      <c r="AJ244" s="93">
        <v>0</v>
      </c>
    </row>
    <row r="245" spans="23:36" x14ac:dyDescent="0.3">
      <c r="W245" s="103"/>
      <c r="X245" s="89" t="s">
        <v>33</v>
      </c>
      <c r="Y245" s="91">
        <v>0</v>
      </c>
      <c r="Z245" s="95">
        <v>0</v>
      </c>
      <c r="AA245" s="93">
        <v>0</v>
      </c>
      <c r="AB245" s="91">
        <v>0</v>
      </c>
      <c r="AC245" s="95">
        <v>0</v>
      </c>
      <c r="AD245" s="93">
        <v>0</v>
      </c>
      <c r="AE245" s="91">
        <v>0</v>
      </c>
      <c r="AF245" s="95">
        <v>0</v>
      </c>
      <c r="AG245" s="93">
        <v>0</v>
      </c>
      <c r="AH245" s="91">
        <v>0</v>
      </c>
      <c r="AI245" s="95">
        <v>0</v>
      </c>
      <c r="AJ245" s="93">
        <v>0</v>
      </c>
    </row>
    <row r="246" spans="23:36" x14ac:dyDescent="0.3">
      <c r="W246" s="103"/>
      <c r="X246" s="89" t="s">
        <v>34</v>
      </c>
      <c r="Y246" s="91">
        <v>0</v>
      </c>
      <c r="Z246" s="102">
        <v>0</v>
      </c>
      <c r="AA246" s="93">
        <v>0</v>
      </c>
      <c r="AB246" s="91">
        <v>0</v>
      </c>
      <c r="AC246" s="102">
        <v>0</v>
      </c>
      <c r="AD246" s="93">
        <v>0</v>
      </c>
      <c r="AE246" s="91">
        <v>0</v>
      </c>
      <c r="AF246" s="102">
        <v>0</v>
      </c>
      <c r="AG246" s="93">
        <v>0</v>
      </c>
      <c r="AH246" s="91">
        <v>0</v>
      </c>
      <c r="AI246" s="102">
        <v>0</v>
      </c>
      <c r="AJ246" s="93">
        <v>0</v>
      </c>
    </row>
    <row r="247" spans="23:36" x14ac:dyDescent="0.3">
      <c r="W247" s="103"/>
      <c r="X247" s="89" t="s">
        <v>35</v>
      </c>
      <c r="Y247" s="91">
        <f t="shared" ref="Y247:AJ247" si="36">Y12</f>
        <v>427770</v>
      </c>
      <c r="Z247" s="102">
        <f t="shared" si="36"/>
        <v>0</v>
      </c>
      <c r="AA247" s="93">
        <f t="shared" si="36"/>
        <v>122220</v>
      </c>
      <c r="AB247" s="91">
        <f t="shared" si="36"/>
        <v>461991.6</v>
      </c>
      <c r="AC247" s="102">
        <f t="shared" si="36"/>
        <v>0</v>
      </c>
      <c r="AD247" s="93">
        <f t="shared" si="36"/>
        <v>131997.6</v>
      </c>
      <c r="AE247" s="91">
        <f t="shared" si="36"/>
        <v>407400</v>
      </c>
      <c r="AF247" s="102">
        <f t="shared" si="36"/>
        <v>0</v>
      </c>
      <c r="AG247" s="93">
        <f t="shared" si="36"/>
        <v>114072</v>
      </c>
      <c r="AH247" s="91">
        <f t="shared" si="36"/>
        <v>439992</v>
      </c>
      <c r="AI247" s="102">
        <f t="shared" si="36"/>
        <v>0</v>
      </c>
      <c r="AJ247" s="93">
        <f t="shared" si="36"/>
        <v>123197.75999999999</v>
      </c>
    </row>
    <row r="248" spans="23:36" x14ac:dyDescent="0.3">
      <c r="W248" s="103"/>
      <c r="X248" s="89" t="s">
        <v>36</v>
      </c>
      <c r="Y248" s="91">
        <f t="shared" ref="Y248:AJ248" si="37">Y27</f>
        <v>324074</v>
      </c>
      <c r="Z248" s="102">
        <f t="shared" si="37"/>
        <v>0</v>
      </c>
      <c r="AA248" s="93">
        <f t="shared" si="37"/>
        <v>51851.839999999997</v>
      </c>
      <c r="AB248" s="91">
        <f t="shared" si="37"/>
        <v>349999.92</v>
      </c>
      <c r="AC248" s="102">
        <f t="shared" si="37"/>
        <v>0</v>
      </c>
      <c r="AD248" s="93">
        <f t="shared" si="37"/>
        <v>55999.99</v>
      </c>
      <c r="AE248" s="91">
        <f t="shared" si="37"/>
        <v>291666.59999999998</v>
      </c>
      <c r="AF248" s="102">
        <f t="shared" si="37"/>
        <v>0</v>
      </c>
      <c r="AG248" s="93">
        <f t="shared" si="37"/>
        <v>97222.2</v>
      </c>
      <c r="AH248" s="91">
        <f t="shared" si="37"/>
        <v>314999.93</v>
      </c>
      <c r="AI248" s="102">
        <f t="shared" si="37"/>
        <v>0</v>
      </c>
      <c r="AJ248" s="93">
        <f t="shared" si="37"/>
        <v>104999.98</v>
      </c>
    </row>
    <row r="249" spans="23:36" x14ac:dyDescent="0.3">
      <c r="W249" s="103"/>
      <c r="X249" s="89" t="s">
        <v>37</v>
      </c>
      <c r="Y249" s="91">
        <v>0</v>
      </c>
      <c r="Z249" s="102">
        <v>0</v>
      </c>
      <c r="AA249" s="93">
        <v>0</v>
      </c>
      <c r="AB249" s="91">
        <v>0</v>
      </c>
      <c r="AC249" s="102">
        <v>0</v>
      </c>
      <c r="AD249" s="93">
        <v>0</v>
      </c>
      <c r="AE249" s="91">
        <v>0</v>
      </c>
      <c r="AF249" s="102">
        <v>0</v>
      </c>
      <c r="AG249" s="93">
        <v>0</v>
      </c>
      <c r="AH249" s="91">
        <v>0</v>
      </c>
      <c r="AI249" s="102">
        <v>0</v>
      </c>
      <c r="AJ249" s="93">
        <v>0</v>
      </c>
    </row>
    <row r="250" spans="23:36" x14ac:dyDescent="0.3">
      <c r="W250" s="103"/>
      <c r="X250" s="89" t="s">
        <v>38</v>
      </c>
      <c r="Y250" s="91">
        <v>0</v>
      </c>
      <c r="Z250" s="102">
        <v>0</v>
      </c>
      <c r="AA250" s="93">
        <v>0</v>
      </c>
      <c r="AB250" s="91">
        <v>0</v>
      </c>
      <c r="AC250" s="102">
        <v>0</v>
      </c>
      <c r="AD250" s="93">
        <v>0</v>
      </c>
      <c r="AE250" s="91">
        <v>0</v>
      </c>
      <c r="AF250" s="102">
        <v>0</v>
      </c>
      <c r="AG250" s="93">
        <v>0</v>
      </c>
      <c r="AH250" s="91">
        <v>0</v>
      </c>
      <c r="AI250" s="102">
        <v>0</v>
      </c>
      <c r="AJ250" s="93">
        <v>0</v>
      </c>
    </row>
    <row r="251" spans="23:36" x14ac:dyDescent="0.3">
      <c r="W251" s="103"/>
      <c r="X251" s="89" t="s">
        <v>39</v>
      </c>
      <c r="Y251" s="91">
        <v>0</v>
      </c>
      <c r="Z251" s="102">
        <v>0</v>
      </c>
      <c r="AA251" s="93">
        <v>0</v>
      </c>
      <c r="AB251" s="91">
        <v>0</v>
      </c>
      <c r="AC251" s="102">
        <v>0</v>
      </c>
      <c r="AD251" s="93">
        <v>0</v>
      </c>
      <c r="AE251" s="91">
        <v>0</v>
      </c>
      <c r="AF251" s="102">
        <v>0</v>
      </c>
      <c r="AG251" s="93">
        <v>0</v>
      </c>
      <c r="AH251" s="91">
        <v>0</v>
      </c>
      <c r="AI251" s="102">
        <v>0</v>
      </c>
      <c r="AJ251" s="93">
        <v>0</v>
      </c>
    </row>
    <row r="252" spans="23:36" x14ac:dyDescent="0.3">
      <c r="W252" s="103"/>
      <c r="X252" s="89" t="s">
        <v>40</v>
      </c>
      <c r="Y252" s="91">
        <f t="shared" ref="Y252:AJ252" si="38">Y42</f>
        <v>58200</v>
      </c>
      <c r="Z252" s="102">
        <f t="shared" si="38"/>
        <v>15520</v>
      </c>
      <c r="AA252" s="93">
        <f t="shared" si="38"/>
        <v>0</v>
      </c>
      <c r="AB252" s="91">
        <f t="shared" si="38"/>
        <v>62856</v>
      </c>
      <c r="AC252" s="102">
        <f t="shared" si="38"/>
        <v>16761.599999999999</v>
      </c>
      <c r="AD252" s="93">
        <f t="shared" si="38"/>
        <v>0</v>
      </c>
      <c r="AE252" s="91">
        <f t="shared" si="38"/>
        <v>58200</v>
      </c>
      <c r="AF252" s="102">
        <f t="shared" si="38"/>
        <v>14550</v>
      </c>
      <c r="AG252" s="93">
        <f t="shared" si="38"/>
        <v>0</v>
      </c>
      <c r="AH252" s="91">
        <f t="shared" si="38"/>
        <v>62856</v>
      </c>
      <c r="AI252" s="102">
        <f t="shared" si="38"/>
        <v>15714</v>
      </c>
      <c r="AJ252" s="93">
        <f t="shared" si="38"/>
        <v>0</v>
      </c>
    </row>
    <row r="253" spans="23:36" x14ac:dyDescent="0.3">
      <c r="W253" s="103"/>
      <c r="X253" s="89" t="s">
        <v>41</v>
      </c>
      <c r="Y253" s="91">
        <v>0</v>
      </c>
      <c r="Z253" s="102">
        <v>0</v>
      </c>
      <c r="AA253" s="93">
        <v>0</v>
      </c>
      <c r="AB253" s="91">
        <v>0</v>
      </c>
      <c r="AC253" s="102">
        <v>0</v>
      </c>
      <c r="AD253" s="93">
        <v>0</v>
      </c>
      <c r="AE253" s="91">
        <v>0</v>
      </c>
      <c r="AF253" s="102">
        <v>0</v>
      </c>
      <c r="AG253" s="93">
        <v>0</v>
      </c>
      <c r="AH253" s="91">
        <v>0</v>
      </c>
      <c r="AI253" s="102">
        <v>0</v>
      </c>
      <c r="AJ253" s="93">
        <v>0</v>
      </c>
    </row>
    <row r="254" spans="23:36" x14ac:dyDescent="0.3">
      <c r="W254" s="103"/>
      <c r="X254" s="89" t="s">
        <v>47</v>
      </c>
      <c r="Y254" s="91">
        <v>0</v>
      </c>
      <c r="Z254" s="102">
        <v>0</v>
      </c>
      <c r="AA254" s="93">
        <v>0</v>
      </c>
      <c r="AB254" s="91">
        <v>0</v>
      </c>
      <c r="AC254" s="102">
        <v>0</v>
      </c>
      <c r="AD254" s="93">
        <v>0</v>
      </c>
      <c r="AE254" s="91">
        <v>0</v>
      </c>
      <c r="AF254" s="102">
        <v>0</v>
      </c>
      <c r="AG254" s="93">
        <v>0</v>
      </c>
      <c r="AH254" s="91">
        <v>0</v>
      </c>
      <c r="AI254" s="102">
        <v>0</v>
      </c>
      <c r="AJ254" s="93">
        <v>0</v>
      </c>
    </row>
    <row r="255" spans="23:36" x14ac:dyDescent="0.3">
      <c r="W255" s="103"/>
      <c r="X255" s="89" t="s">
        <v>48</v>
      </c>
      <c r="Y255" s="91">
        <v>0</v>
      </c>
      <c r="Z255" s="102">
        <v>0</v>
      </c>
      <c r="AA255" s="93">
        <v>0</v>
      </c>
      <c r="AB255" s="91">
        <v>0</v>
      </c>
      <c r="AC255" s="102">
        <v>0</v>
      </c>
      <c r="AD255" s="93">
        <v>0</v>
      </c>
      <c r="AE255" s="91">
        <v>0</v>
      </c>
      <c r="AF255" s="102">
        <v>0</v>
      </c>
      <c r="AG255" s="93">
        <v>0</v>
      </c>
      <c r="AH255" s="91">
        <v>0</v>
      </c>
      <c r="AI255" s="102">
        <v>0</v>
      </c>
      <c r="AJ255" s="93">
        <v>0</v>
      </c>
    </row>
    <row r="256" spans="23:36" x14ac:dyDescent="0.3">
      <c r="W256" s="103"/>
      <c r="X256" s="89" t="s">
        <v>49</v>
      </c>
      <c r="Y256" s="91">
        <v>0</v>
      </c>
      <c r="Z256" s="102">
        <v>0</v>
      </c>
      <c r="AA256" s="93">
        <v>0</v>
      </c>
      <c r="AB256" s="91">
        <v>0</v>
      </c>
      <c r="AC256" s="102">
        <v>0</v>
      </c>
      <c r="AD256" s="93">
        <v>0</v>
      </c>
      <c r="AE256" s="91">
        <v>0</v>
      </c>
      <c r="AF256" s="102">
        <v>0</v>
      </c>
      <c r="AG256" s="93">
        <v>0</v>
      </c>
      <c r="AH256" s="91">
        <v>0</v>
      </c>
      <c r="AI256" s="102">
        <v>0</v>
      </c>
      <c r="AJ256" s="93">
        <v>0</v>
      </c>
    </row>
    <row r="257" spans="23:36" x14ac:dyDescent="0.3">
      <c r="W257" s="103"/>
      <c r="X257" s="89" t="s">
        <v>50</v>
      </c>
      <c r="Y257" s="91">
        <v>0</v>
      </c>
      <c r="Z257" s="102">
        <v>0</v>
      </c>
      <c r="AA257" s="93">
        <v>0</v>
      </c>
      <c r="AB257" s="91">
        <v>0</v>
      </c>
      <c r="AC257" s="102">
        <v>0</v>
      </c>
      <c r="AD257" s="93">
        <v>0</v>
      </c>
      <c r="AE257" s="91">
        <v>0</v>
      </c>
      <c r="AF257" s="102">
        <v>0</v>
      </c>
      <c r="AG257" s="93">
        <v>0</v>
      </c>
      <c r="AH257" s="91">
        <v>0</v>
      </c>
      <c r="AI257" s="102">
        <v>0</v>
      </c>
      <c r="AJ257" s="93">
        <v>0</v>
      </c>
    </row>
    <row r="258" spans="23:36" x14ac:dyDescent="0.3">
      <c r="W258" s="103"/>
      <c r="X258" s="89" t="s">
        <v>106</v>
      </c>
      <c r="Y258" s="91">
        <v>0</v>
      </c>
      <c r="Z258" s="102">
        <v>0</v>
      </c>
      <c r="AA258" s="93">
        <v>0</v>
      </c>
      <c r="AB258" s="91">
        <v>0</v>
      </c>
      <c r="AC258" s="102">
        <v>0</v>
      </c>
      <c r="AD258" s="93">
        <v>0</v>
      </c>
      <c r="AE258" s="91">
        <v>0</v>
      </c>
      <c r="AF258" s="102">
        <v>0</v>
      </c>
      <c r="AG258" s="93">
        <v>0</v>
      </c>
      <c r="AH258" s="91">
        <v>0</v>
      </c>
      <c r="AI258" s="102">
        <v>0</v>
      </c>
      <c r="AJ258" s="93">
        <v>0</v>
      </c>
    </row>
    <row r="259" spans="23:36" x14ac:dyDescent="0.3">
      <c r="W259" s="103"/>
      <c r="X259" s="89" t="s">
        <v>107</v>
      </c>
      <c r="Y259" s="91">
        <v>0</v>
      </c>
      <c r="Z259" s="102">
        <v>0</v>
      </c>
      <c r="AA259" s="93">
        <v>0</v>
      </c>
      <c r="AB259" s="91">
        <v>0</v>
      </c>
      <c r="AC259" s="102">
        <v>0</v>
      </c>
      <c r="AD259" s="93">
        <v>0</v>
      </c>
      <c r="AE259" s="91">
        <v>0</v>
      </c>
      <c r="AF259" s="102">
        <v>0</v>
      </c>
      <c r="AG259" s="93">
        <v>0</v>
      </c>
      <c r="AH259" s="91">
        <v>0</v>
      </c>
      <c r="AI259" s="102">
        <v>0</v>
      </c>
      <c r="AJ259" s="93">
        <v>0</v>
      </c>
    </row>
    <row r="260" spans="23:36" x14ac:dyDescent="0.3">
      <c r="W260" s="103"/>
      <c r="X260" s="89" t="s">
        <v>108</v>
      </c>
      <c r="Y260" s="91">
        <v>0</v>
      </c>
      <c r="Z260" s="102">
        <v>0</v>
      </c>
      <c r="AA260" s="93">
        <v>0</v>
      </c>
      <c r="AB260" s="91">
        <v>0</v>
      </c>
      <c r="AC260" s="102">
        <v>0</v>
      </c>
      <c r="AD260" s="93">
        <v>0</v>
      </c>
      <c r="AE260" s="91">
        <v>0</v>
      </c>
      <c r="AF260" s="102">
        <v>0</v>
      </c>
      <c r="AG260" s="93">
        <v>0</v>
      </c>
      <c r="AH260" s="91">
        <v>0</v>
      </c>
      <c r="AI260" s="102">
        <v>0</v>
      </c>
      <c r="AJ260" s="93">
        <v>0</v>
      </c>
    </row>
    <row r="261" spans="23:36" x14ac:dyDescent="0.3">
      <c r="W261" s="103"/>
      <c r="X261" s="89" t="s">
        <v>51</v>
      </c>
      <c r="Y261" s="91">
        <v>0</v>
      </c>
      <c r="Z261" s="102">
        <v>0</v>
      </c>
      <c r="AA261" s="93">
        <v>0</v>
      </c>
      <c r="AB261" s="91">
        <v>0</v>
      </c>
      <c r="AC261" s="102">
        <v>0</v>
      </c>
      <c r="AD261" s="93">
        <v>0</v>
      </c>
      <c r="AE261" s="91">
        <v>0</v>
      </c>
      <c r="AF261" s="102">
        <v>0</v>
      </c>
      <c r="AG261" s="93">
        <v>0</v>
      </c>
      <c r="AH261" s="91">
        <v>0</v>
      </c>
      <c r="AI261" s="102">
        <v>0</v>
      </c>
      <c r="AJ261" s="93">
        <v>0</v>
      </c>
    </row>
    <row r="262" spans="23:36" x14ac:dyDescent="0.3">
      <c r="W262" s="103"/>
      <c r="X262" s="89" t="s">
        <v>52</v>
      </c>
      <c r="Y262" s="91">
        <f t="shared" ref="Y262:AJ262" si="39">Y59</f>
        <v>127300</v>
      </c>
      <c r="Z262" s="102">
        <f t="shared" si="39"/>
        <v>10300</v>
      </c>
      <c r="AA262" s="93">
        <f t="shared" si="39"/>
        <v>0</v>
      </c>
      <c r="AB262" s="91">
        <f t="shared" si="39"/>
        <v>137484</v>
      </c>
      <c r="AC262" s="102">
        <f t="shared" si="39"/>
        <v>11124</v>
      </c>
      <c r="AD262" s="93">
        <f t="shared" si="39"/>
        <v>0</v>
      </c>
      <c r="AE262" s="91">
        <f t="shared" si="39"/>
        <v>128600</v>
      </c>
      <c r="AF262" s="102">
        <f t="shared" si="39"/>
        <v>16300</v>
      </c>
      <c r="AG262" s="93">
        <f t="shared" si="39"/>
        <v>0</v>
      </c>
      <c r="AH262" s="91">
        <f t="shared" si="39"/>
        <v>138888</v>
      </c>
      <c r="AI262" s="102">
        <f t="shared" si="39"/>
        <v>17604</v>
      </c>
      <c r="AJ262" s="93">
        <f t="shared" si="39"/>
        <v>0</v>
      </c>
    </row>
    <row r="263" spans="23:36" x14ac:dyDescent="0.3">
      <c r="W263" s="103"/>
      <c r="X263" s="89" t="s">
        <v>109</v>
      </c>
      <c r="Y263" s="91">
        <v>0</v>
      </c>
      <c r="Z263" s="102">
        <v>0</v>
      </c>
      <c r="AA263" s="93">
        <v>0</v>
      </c>
      <c r="AB263" s="91">
        <v>0</v>
      </c>
      <c r="AC263" s="102">
        <v>0</v>
      </c>
      <c r="AD263" s="93">
        <v>0</v>
      </c>
      <c r="AE263" s="91">
        <v>0</v>
      </c>
      <c r="AF263" s="102">
        <v>0</v>
      </c>
      <c r="AG263" s="93">
        <v>0</v>
      </c>
      <c r="AH263" s="91">
        <v>0</v>
      </c>
      <c r="AI263" s="102">
        <v>0</v>
      </c>
      <c r="AJ263" s="93">
        <v>0</v>
      </c>
    </row>
    <row r="264" spans="23:36" x14ac:dyDescent="0.3">
      <c r="W264" s="103"/>
      <c r="X264" s="89" t="s">
        <v>110</v>
      </c>
      <c r="Y264" s="91">
        <v>0</v>
      </c>
      <c r="Z264" s="102">
        <v>0</v>
      </c>
      <c r="AA264" s="93">
        <v>0</v>
      </c>
      <c r="AB264" s="91">
        <v>0</v>
      </c>
      <c r="AC264" s="102">
        <v>0</v>
      </c>
      <c r="AD264" s="93">
        <v>0</v>
      </c>
      <c r="AE264" s="91">
        <v>0</v>
      </c>
      <c r="AF264" s="102">
        <v>0</v>
      </c>
      <c r="AG264" s="93">
        <v>0</v>
      </c>
      <c r="AH264" s="91">
        <v>0</v>
      </c>
      <c r="AI264" s="102">
        <v>0</v>
      </c>
      <c r="AJ264" s="93">
        <v>0</v>
      </c>
    </row>
    <row r="265" spans="23:36" x14ac:dyDescent="0.3">
      <c r="W265" s="103"/>
      <c r="X265" s="89" t="s">
        <v>111</v>
      </c>
      <c r="Y265" s="91">
        <v>0</v>
      </c>
      <c r="Z265" s="102">
        <v>0</v>
      </c>
      <c r="AA265" s="93">
        <v>0</v>
      </c>
      <c r="AB265" s="91">
        <v>0</v>
      </c>
      <c r="AC265" s="102">
        <v>0</v>
      </c>
      <c r="AD265" s="93">
        <v>0</v>
      </c>
      <c r="AE265" s="91">
        <v>0</v>
      </c>
      <c r="AF265" s="102">
        <v>0</v>
      </c>
      <c r="AG265" s="93">
        <v>0</v>
      </c>
      <c r="AH265" s="91">
        <v>0</v>
      </c>
      <c r="AI265" s="102">
        <v>0</v>
      </c>
      <c r="AJ265" s="93">
        <v>0</v>
      </c>
    </row>
    <row r="266" spans="23:36" x14ac:dyDescent="0.3">
      <c r="W266" s="103"/>
      <c r="X266" s="89" t="s">
        <v>117</v>
      </c>
      <c r="Y266" s="91">
        <f t="shared" ref="Y266:AJ266" si="40">Y74</f>
        <v>218140</v>
      </c>
      <c r="Z266" s="102">
        <f t="shared" si="40"/>
        <v>6544.2</v>
      </c>
      <c r="AA266" s="93">
        <f t="shared" si="40"/>
        <v>501722</v>
      </c>
      <c r="AB266" s="91">
        <f t="shared" si="40"/>
        <v>235591.2</v>
      </c>
      <c r="AC266" s="102">
        <f t="shared" si="40"/>
        <v>7067.74</v>
      </c>
      <c r="AD266" s="93">
        <f t="shared" si="40"/>
        <v>541859.76</v>
      </c>
      <c r="AE266" s="91">
        <f t="shared" si="40"/>
        <v>218140</v>
      </c>
      <c r="AF266" s="102">
        <f t="shared" si="40"/>
        <v>13088.4</v>
      </c>
      <c r="AG266" s="93">
        <f t="shared" si="40"/>
        <v>479908</v>
      </c>
      <c r="AH266" s="91">
        <f t="shared" si="40"/>
        <v>235591.2</v>
      </c>
      <c r="AI266" s="102">
        <f t="shared" si="40"/>
        <v>14135.47</v>
      </c>
      <c r="AJ266" s="93">
        <f t="shared" si="40"/>
        <v>518300.64</v>
      </c>
    </row>
    <row r="267" spans="23:36" x14ac:dyDescent="0.3">
      <c r="W267" s="103"/>
      <c r="X267" s="89" t="s">
        <v>118</v>
      </c>
      <c r="Y267" s="91">
        <f t="shared" ref="Y267:AJ267" si="41">Y89</f>
        <v>40024</v>
      </c>
      <c r="Z267" s="102">
        <f t="shared" si="41"/>
        <v>240144</v>
      </c>
      <c r="AA267" s="93">
        <f t="shared" si="41"/>
        <v>80048</v>
      </c>
      <c r="AB267" s="91">
        <f t="shared" si="41"/>
        <v>43225.919999999998</v>
      </c>
      <c r="AC267" s="102">
        <f t="shared" si="41"/>
        <v>259355.51999999999</v>
      </c>
      <c r="AD267" s="93">
        <f t="shared" si="41"/>
        <v>86451.839999999997</v>
      </c>
      <c r="AE267" s="91">
        <f t="shared" si="41"/>
        <v>38022.800000000003</v>
      </c>
      <c r="AF267" s="102">
        <f t="shared" si="41"/>
        <v>200120</v>
      </c>
      <c r="AG267" s="93">
        <f t="shared" si="41"/>
        <v>78046.8</v>
      </c>
      <c r="AH267" s="91">
        <f t="shared" si="41"/>
        <v>41064.620000000003</v>
      </c>
      <c r="AI267" s="102">
        <f t="shared" si="41"/>
        <v>216129.6</v>
      </c>
      <c r="AJ267" s="93">
        <f t="shared" si="41"/>
        <v>84290.54</v>
      </c>
    </row>
    <row r="268" spans="23:36" x14ac:dyDescent="0.3">
      <c r="W268" s="103"/>
      <c r="X268" s="89" t="s">
        <v>119</v>
      </c>
      <c r="Y268" s="91">
        <f t="shared" ref="Y268:AJ268" si="42">Y105</f>
        <v>182000</v>
      </c>
      <c r="Z268" s="102">
        <f t="shared" si="42"/>
        <v>158600</v>
      </c>
      <c r="AA268" s="93">
        <f t="shared" si="42"/>
        <v>54600</v>
      </c>
      <c r="AB268" s="91">
        <f t="shared" si="42"/>
        <v>196560</v>
      </c>
      <c r="AC268" s="102">
        <f t="shared" si="42"/>
        <v>171288</v>
      </c>
      <c r="AD268" s="93">
        <f t="shared" si="42"/>
        <v>58968</v>
      </c>
      <c r="AE268" s="91">
        <f t="shared" si="42"/>
        <v>182000</v>
      </c>
      <c r="AF268" s="102">
        <f t="shared" si="42"/>
        <v>156000</v>
      </c>
      <c r="AG268" s="93">
        <f t="shared" si="42"/>
        <v>91000</v>
      </c>
      <c r="AH268" s="91">
        <f t="shared" si="42"/>
        <v>196560</v>
      </c>
      <c r="AI268" s="102">
        <f t="shared" si="42"/>
        <v>168480</v>
      </c>
      <c r="AJ268" s="93">
        <f t="shared" si="42"/>
        <v>98280</v>
      </c>
    </row>
    <row r="269" spans="23:36" x14ac:dyDescent="0.3">
      <c r="W269" s="103"/>
      <c r="X269" s="89" t="s">
        <v>120</v>
      </c>
      <c r="Y269" s="91">
        <v>0</v>
      </c>
      <c r="Z269" s="102">
        <v>0</v>
      </c>
      <c r="AA269" s="93">
        <v>0</v>
      </c>
      <c r="AB269" s="91">
        <v>0</v>
      </c>
      <c r="AC269" s="102">
        <v>0</v>
      </c>
      <c r="AD269" s="93">
        <v>0</v>
      </c>
      <c r="AE269" s="91">
        <v>0</v>
      </c>
      <c r="AF269" s="102">
        <v>0</v>
      </c>
      <c r="AG269" s="93">
        <v>0</v>
      </c>
      <c r="AH269" s="91">
        <v>0</v>
      </c>
      <c r="AI269" s="102">
        <v>0</v>
      </c>
      <c r="AJ269" s="93">
        <v>0</v>
      </c>
    </row>
    <row r="270" spans="23:36" x14ac:dyDescent="0.3">
      <c r="W270" s="103"/>
      <c r="X270" s="89" t="s">
        <v>121</v>
      </c>
      <c r="Y270" s="91">
        <f t="shared" ref="Y270:AJ270" si="43">Y145</f>
        <v>49694.5</v>
      </c>
      <c r="Z270" s="102">
        <f t="shared" si="43"/>
        <v>227599.64999999997</v>
      </c>
      <c r="AA270" s="93">
        <f t="shared" si="43"/>
        <v>110887</v>
      </c>
      <c r="AB270" s="91">
        <f t="shared" si="43"/>
        <v>53670.06</v>
      </c>
      <c r="AC270" s="102">
        <f t="shared" si="43"/>
        <v>245807.61000000002</v>
      </c>
      <c r="AD270" s="93">
        <f t="shared" si="43"/>
        <v>119757.96</v>
      </c>
      <c r="AE270" s="91">
        <f t="shared" si="43"/>
        <v>28225.5</v>
      </c>
      <c r="AF270" s="102">
        <f t="shared" si="43"/>
        <v>193606.8</v>
      </c>
      <c r="AG270" s="93">
        <f t="shared" si="43"/>
        <v>81202.75</v>
      </c>
      <c r="AH270" s="91">
        <f t="shared" si="43"/>
        <v>30483.539999999997</v>
      </c>
      <c r="AI270" s="102">
        <f t="shared" si="43"/>
        <v>209095.34000000003</v>
      </c>
      <c r="AJ270" s="93">
        <f t="shared" si="43"/>
        <v>87698.97</v>
      </c>
    </row>
    <row r="271" spans="23:36" x14ac:dyDescent="0.3">
      <c r="W271" s="103"/>
      <c r="X271" s="89" t="s">
        <v>122</v>
      </c>
      <c r="Y271" s="91">
        <v>0</v>
      </c>
      <c r="Z271" s="102">
        <v>0</v>
      </c>
      <c r="AA271" s="93">
        <v>0</v>
      </c>
      <c r="AB271" s="91">
        <v>0</v>
      </c>
      <c r="AC271" s="102">
        <v>0</v>
      </c>
      <c r="AD271" s="93">
        <v>0</v>
      </c>
      <c r="AE271" s="91">
        <v>0</v>
      </c>
      <c r="AF271" s="102">
        <v>0</v>
      </c>
      <c r="AG271" s="93">
        <v>0</v>
      </c>
      <c r="AH271" s="91">
        <v>0</v>
      </c>
      <c r="AI271" s="102">
        <v>0</v>
      </c>
      <c r="AJ271" s="93">
        <v>0</v>
      </c>
    </row>
    <row r="272" spans="23:36" x14ac:dyDescent="0.3">
      <c r="W272" s="103"/>
      <c r="X272" s="89" t="s">
        <v>123</v>
      </c>
      <c r="Y272" s="91">
        <v>0</v>
      </c>
      <c r="Z272" s="102">
        <v>0</v>
      </c>
      <c r="AA272" s="93">
        <v>0</v>
      </c>
      <c r="AB272" s="91">
        <v>0</v>
      </c>
      <c r="AC272" s="102">
        <v>0</v>
      </c>
      <c r="AD272" s="93">
        <v>0</v>
      </c>
      <c r="AE272" s="91">
        <v>0</v>
      </c>
      <c r="AF272" s="102">
        <v>0</v>
      </c>
      <c r="AG272" s="93">
        <v>0</v>
      </c>
      <c r="AH272" s="91">
        <v>0</v>
      </c>
      <c r="AI272" s="102">
        <v>0</v>
      </c>
      <c r="AJ272" s="93">
        <v>0</v>
      </c>
    </row>
    <row r="273" spans="23:36" x14ac:dyDescent="0.3">
      <c r="W273" s="103"/>
      <c r="X273" s="89" t="s">
        <v>124</v>
      </c>
      <c r="Y273" s="91">
        <v>0</v>
      </c>
      <c r="Z273" s="102">
        <v>0</v>
      </c>
      <c r="AA273" s="93">
        <v>0</v>
      </c>
      <c r="AB273" s="91">
        <v>0</v>
      </c>
      <c r="AC273" s="102">
        <v>0</v>
      </c>
      <c r="AD273" s="93">
        <v>0</v>
      </c>
      <c r="AE273" s="91">
        <v>0</v>
      </c>
      <c r="AF273" s="102">
        <v>0</v>
      </c>
      <c r="AG273" s="93">
        <v>0</v>
      </c>
      <c r="AH273" s="91">
        <v>0</v>
      </c>
      <c r="AI273" s="102">
        <v>0</v>
      </c>
      <c r="AJ273" s="93">
        <v>0</v>
      </c>
    </row>
    <row r="274" spans="23:36" x14ac:dyDescent="0.3">
      <c r="W274" s="103"/>
      <c r="X274" s="89" t="s">
        <v>125</v>
      </c>
      <c r="Y274" s="91">
        <v>0</v>
      </c>
      <c r="Z274" s="102">
        <v>0</v>
      </c>
      <c r="AA274" s="93">
        <v>0</v>
      </c>
      <c r="AB274" s="91">
        <v>0</v>
      </c>
      <c r="AC274" s="102">
        <v>0</v>
      </c>
      <c r="AD274" s="93">
        <v>0</v>
      </c>
      <c r="AE274" s="91">
        <v>0</v>
      </c>
      <c r="AF274" s="102">
        <v>0</v>
      </c>
      <c r="AG274" s="93">
        <v>0</v>
      </c>
      <c r="AH274" s="91">
        <v>0</v>
      </c>
      <c r="AI274" s="102">
        <v>0</v>
      </c>
      <c r="AJ274" s="93">
        <v>0</v>
      </c>
    </row>
    <row r="275" spans="23:36" x14ac:dyDescent="0.3">
      <c r="W275" s="103"/>
      <c r="X275" s="89" t="s">
        <v>126</v>
      </c>
      <c r="Y275" s="91">
        <v>0</v>
      </c>
      <c r="Z275" s="102">
        <v>0</v>
      </c>
      <c r="AA275" s="93">
        <v>0</v>
      </c>
      <c r="AB275" s="91">
        <v>0</v>
      </c>
      <c r="AC275" s="102">
        <v>0</v>
      </c>
      <c r="AD275" s="93">
        <v>0</v>
      </c>
      <c r="AE275" s="91">
        <v>0</v>
      </c>
      <c r="AF275" s="102">
        <v>0</v>
      </c>
      <c r="AG275" s="93">
        <v>0</v>
      </c>
      <c r="AH275" s="91">
        <v>0</v>
      </c>
      <c r="AI275" s="102">
        <v>0</v>
      </c>
      <c r="AJ275" s="93">
        <v>0</v>
      </c>
    </row>
    <row r="276" spans="23:36" x14ac:dyDescent="0.3">
      <c r="W276" s="103"/>
      <c r="X276" s="89" t="s">
        <v>127</v>
      </c>
      <c r="Y276" s="91">
        <v>0</v>
      </c>
      <c r="Z276" s="95">
        <v>0</v>
      </c>
      <c r="AA276" s="93">
        <v>0</v>
      </c>
      <c r="AB276" s="91">
        <v>0</v>
      </c>
      <c r="AC276" s="95">
        <v>0</v>
      </c>
      <c r="AD276" s="93">
        <v>0</v>
      </c>
      <c r="AE276" s="91">
        <v>0</v>
      </c>
      <c r="AF276" s="95">
        <v>0</v>
      </c>
      <c r="AG276" s="93">
        <v>0</v>
      </c>
      <c r="AH276" s="91">
        <v>0</v>
      </c>
      <c r="AI276" s="102">
        <v>0</v>
      </c>
      <c r="AJ276" s="93">
        <v>0</v>
      </c>
    </row>
    <row r="277" spans="23:36" x14ac:dyDescent="0.3">
      <c r="X277" s="89" t="s">
        <v>128</v>
      </c>
      <c r="Y277" s="91">
        <v>0</v>
      </c>
      <c r="Z277" s="95">
        <v>0</v>
      </c>
      <c r="AA277" s="93">
        <v>0</v>
      </c>
      <c r="AB277" s="91">
        <v>0</v>
      </c>
      <c r="AC277" s="95">
        <v>0</v>
      </c>
      <c r="AD277" s="93">
        <v>0</v>
      </c>
      <c r="AE277" s="91">
        <v>0</v>
      </c>
      <c r="AF277" s="95">
        <v>0</v>
      </c>
      <c r="AG277" s="93">
        <v>0</v>
      </c>
      <c r="AH277" s="91">
        <v>0</v>
      </c>
      <c r="AI277" s="95">
        <v>0</v>
      </c>
      <c r="AJ277" s="93">
        <v>0</v>
      </c>
    </row>
    <row r="278" spans="23:36" x14ac:dyDescent="0.3">
      <c r="X278" s="89" t="s">
        <v>129</v>
      </c>
      <c r="Y278" s="91">
        <v>0</v>
      </c>
      <c r="Z278" s="95">
        <v>0</v>
      </c>
      <c r="AA278" s="93">
        <v>0</v>
      </c>
      <c r="AB278" s="91">
        <v>0</v>
      </c>
      <c r="AC278" s="95">
        <v>0</v>
      </c>
      <c r="AD278" s="93">
        <v>0</v>
      </c>
      <c r="AE278" s="91">
        <v>0</v>
      </c>
      <c r="AF278" s="95">
        <v>0</v>
      </c>
      <c r="AG278" s="93">
        <v>0</v>
      </c>
      <c r="AH278" s="91">
        <v>0</v>
      </c>
      <c r="AI278" s="95">
        <v>0</v>
      </c>
      <c r="AJ278" s="93">
        <v>0</v>
      </c>
    </row>
    <row r="279" spans="23:36" x14ac:dyDescent="0.3">
      <c r="X279" s="89" t="s">
        <v>130</v>
      </c>
      <c r="Y279" s="91">
        <v>0</v>
      </c>
      <c r="Z279" s="95">
        <v>0</v>
      </c>
      <c r="AA279" s="93">
        <v>0</v>
      </c>
      <c r="AB279" s="91">
        <v>0</v>
      </c>
      <c r="AC279" s="95">
        <v>0</v>
      </c>
      <c r="AD279" s="93">
        <v>0</v>
      </c>
      <c r="AE279" s="91">
        <v>0</v>
      </c>
      <c r="AF279" s="95">
        <v>0</v>
      </c>
      <c r="AG279" s="93">
        <v>0</v>
      </c>
      <c r="AH279" s="91">
        <v>0</v>
      </c>
      <c r="AI279" s="95">
        <v>0</v>
      </c>
      <c r="AJ279" s="93">
        <v>0</v>
      </c>
    </row>
    <row r="280" spans="23:36" x14ac:dyDescent="0.3">
      <c r="X280" s="89" t="s">
        <v>131</v>
      </c>
      <c r="Y280" s="91">
        <v>0</v>
      </c>
      <c r="Z280" s="95">
        <v>0</v>
      </c>
      <c r="AA280" s="93">
        <v>0</v>
      </c>
      <c r="AB280" s="91">
        <v>0</v>
      </c>
      <c r="AC280" s="95">
        <v>0</v>
      </c>
      <c r="AD280" s="93">
        <v>0</v>
      </c>
      <c r="AE280" s="91">
        <v>0</v>
      </c>
      <c r="AF280" s="95">
        <v>0</v>
      </c>
      <c r="AG280" s="93">
        <v>0</v>
      </c>
      <c r="AH280" s="91">
        <v>0</v>
      </c>
      <c r="AI280" s="95">
        <v>0</v>
      </c>
      <c r="AJ280" s="93">
        <v>0</v>
      </c>
    </row>
    <row r="281" spans="23:36" x14ac:dyDescent="0.3">
      <c r="X281" s="89" t="s">
        <v>132</v>
      </c>
      <c r="Y281" s="91">
        <f t="shared" ref="Y281:AJ281" si="44">Y161</f>
        <v>1213.1999999999998</v>
      </c>
      <c r="Z281" s="95">
        <f t="shared" si="44"/>
        <v>5257.2</v>
      </c>
      <c r="AA281" s="93">
        <f t="shared" si="44"/>
        <v>12132</v>
      </c>
      <c r="AB281" s="91">
        <f t="shared" si="44"/>
        <v>1310.25</v>
      </c>
      <c r="AC281" s="95">
        <f t="shared" si="44"/>
        <v>5677.78</v>
      </c>
      <c r="AD281" s="93">
        <f t="shared" si="44"/>
        <v>13102.560000000001</v>
      </c>
      <c r="AE281" s="91">
        <f t="shared" si="44"/>
        <v>3033</v>
      </c>
      <c r="AF281" s="95">
        <f t="shared" si="44"/>
        <v>6470.4</v>
      </c>
      <c r="AG281" s="93">
        <f t="shared" si="44"/>
        <v>11525.400000000001</v>
      </c>
      <c r="AH281" s="91">
        <f t="shared" si="44"/>
        <v>3275.6400000000003</v>
      </c>
      <c r="AI281" s="95">
        <f t="shared" si="44"/>
        <v>6988.0300000000007</v>
      </c>
      <c r="AJ281" s="93">
        <f t="shared" si="44"/>
        <v>12447.43</v>
      </c>
    </row>
    <row r="282" spans="23:36" x14ac:dyDescent="0.3">
      <c r="X282" s="89" t="s">
        <v>133</v>
      </c>
      <c r="Y282" s="91">
        <v>0</v>
      </c>
      <c r="Z282" s="95">
        <v>0</v>
      </c>
      <c r="AA282" s="93">
        <v>0</v>
      </c>
      <c r="AB282" s="91">
        <v>0</v>
      </c>
      <c r="AC282" s="95">
        <v>0</v>
      </c>
      <c r="AD282" s="93">
        <v>0</v>
      </c>
      <c r="AE282" s="91">
        <v>0</v>
      </c>
      <c r="AF282" s="95">
        <v>0</v>
      </c>
      <c r="AG282" s="93">
        <v>0</v>
      </c>
      <c r="AH282" s="91">
        <v>0</v>
      </c>
      <c r="AI282" s="95">
        <v>0</v>
      </c>
      <c r="AJ282" s="93">
        <v>0</v>
      </c>
    </row>
    <row r="283" spans="23:36" x14ac:dyDescent="0.3">
      <c r="X283" s="89" t="s">
        <v>134</v>
      </c>
      <c r="Y283" s="91">
        <f t="shared" ref="Y283:AJ283" si="45">Y177</f>
        <v>0</v>
      </c>
      <c r="Z283" s="95">
        <f t="shared" si="45"/>
        <v>698250</v>
      </c>
      <c r="AA283" s="93">
        <f t="shared" si="45"/>
        <v>118750</v>
      </c>
      <c r="AB283" s="91">
        <f t="shared" si="45"/>
        <v>0</v>
      </c>
      <c r="AC283" s="95">
        <f t="shared" si="45"/>
        <v>754110</v>
      </c>
      <c r="AD283" s="93">
        <f t="shared" si="45"/>
        <v>128250</v>
      </c>
      <c r="AE283" s="91">
        <f t="shared" si="45"/>
        <v>0</v>
      </c>
      <c r="AF283" s="95">
        <f t="shared" si="45"/>
        <v>678300</v>
      </c>
      <c r="AG283" s="93">
        <f t="shared" si="45"/>
        <v>59375</v>
      </c>
      <c r="AH283" s="91">
        <f t="shared" si="45"/>
        <v>0</v>
      </c>
      <c r="AI283" s="95">
        <f t="shared" si="45"/>
        <v>732564</v>
      </c>
      <c r="AJ283" s="93">
        <f t="shared" si="45"/>
        <v>64125</v>
      </c>
    </row>
    <row r="284" spans="23:36" x14ac:dyDescent="0.3">
      <c r="X284" s="89" t="s">
        <v>135</v>
      </c>
      <c r="Y284" s="91">
        <v>0</v>
      </c>
      <c r="Z284" s="95">
        <v>0</v>
      </c>
      <c r="AA284" s="93">
        <v>0</v>
      </c>
      <c r="AB284" s="91">
        <v>0</v>
      </c>
      <c r="AC284" s="95">
        <v>0</v>
      </c>
      <c r="AD284" s="93">
        <v>0</v>
      </c>
      <c r="AE284" s="91">
        <v>0</v>
      </c>
      <c r="AF284" s="95">
        <v>0</v>
      </c>
      <c r="AG284" s="93">
        <v>0</v>
      </c>
      <c r="AH284" s="91">
        <v>0</v>
      </c>
      <c r="AI284" s="95">
        <v>0</v>
      </c>
      <c r="AJ284" s="93">
        <v>0</v>
      </c>
    </row>
    <row r="285" spans="23:36" x14ac:dyDescent="0.3">
      <c r="X285" s="89" t="s">
        <v>136</v>
      </c>
      <c r="Y285" s="91">
        <v>0</v>
      </c>
      <c r="Z285" s="95">
        <v>0</v>
      </c>
      <c r="AA285" s="93">
        <v>0</v>
      </c>
      <c r="AB285" s="91">
        <v>0</v>
      </c>
      <c r="AC285" s="95">
        <v>0</v>
      </c>
      <c r="AD285" s="93">
        <v>0</v>
      </c>
      <c r="AE285" s="91">
        <v>0</v>
      </c>
      <c r="AF285" s="95">
        <v>0</v>
      </c>
      <c r="AG285" s="93">
        <v>0</v>
      </c>
      <c r="AH285" s="91">
        <v>0</v>
      </c>
      <c r="AI285" s="95">
        <v>0</v>
      </c>
      <c r="AJ285" s="93">
        <v>0</v>
      </c>
    </row>
    <row r="286" spans="23:36" x14ac:dyDescent="0.3">
      <c r="X286" s="89" t="s">
        <v>137</v>
      </c>
      <c r="Y286" s="91">
        <v>0</v>
      </c>
      <c r="Z286" s="95">
        <v>0</v>
      </c>
      <c r="AA286" s="93">
        <v>0</v>
      </c>
      <c r="AB286" s="91">
        <v>0</v>
      </c>
      <c r="AC286" s="95">
        <v>0</v>
      </c>
      <c r="AD286" s="93">
        <v>0</v>
      </c>
      <c r="AE286" s="91">
        <v>0</v>
      </c>
      <c r="AF286" s="95">
        <v>0</v>
      </c>
      <c r="AG286" s="93">
        <v>0</v>
      </c>
      <c r="AH286" s="91">
        <v>0</v>
      </c>
      <c r="AI286" s="95">
        <v>0</v>
      </c>
      <c r="AJ286" s="93">
        <v>0</v>
      </c>
    </row>
    <row r="287" spans="23:36" x14ac:dyDescent="0.3">
      <c r="X287" s="89" t="s">
        <v>138</v>
      </c>
      <c r="Y287" s="91">
        <v>0</v>
      </c>
      <c r="Z287" s="95">
        <v>0</v>
      </c>
      <c r="AA287" s="93">
        <v>0</v>
      </c>
      <c r="AB287" s="91">
        <v>0</v>
      </c>
      <c r="AC287" s="95">
        <v>0</v>
      </c>
      <c r="AD287" s="93">
        <v>0</v>
      </c>
      <c r="AE287" s="91">
        <v>0</v>
      </c>
      <c r="AF287" s="95">
        <v>0</v>
      </c>
      <c r="AG287" s="93">
        <v>0</v>
      </c>
      <c r="AH287" s="91">
        <v>0</v>
      </c>
      <c r="AI287" s="95">
        <v>0</v>
      </c>
      <c r="AJ287" s="93">
        <v>0</v>
      </c>
    </row>
    <row r="288" spans="23:36" x14ac:dyDescent="0.3">
      <c r="X288" s="89" t="s">
        <v>139</v>
      </c>
      <c r="Y288" s="91">
        <v>0</v>
      </c>
      <c r="Z288" s="95">
        <v>0</v>
      </c>
      <c r="AA288" s="93">
        <v>0</v>
      </c>
      <c r="AB288" s="91">
        <v>0</v>
      </c>
      <c r="AC288" s="95">
        <v>0</v>
      </c>
      <c r="AD288" s="93">
        <v>0</v>
      </c>
      <c r="AE288" s="91">
        <v>0</v>
      </c>
      <c r="AF288" s="95">
        <v>0</v>
      </c>
      <c r="AG288" s="93">
        <v>0</v>
      </c>
      <c r="AH288" s="91">
        <v>0</v>
      </c>
      <c r="AI288" s="95">
        <v>0</v>
      </c>
      <c r="AJ288" s="93">
        <v>0</v>
      </c>
    </row>
    <row r="289" spans="24:36" x14ac:dyDescent="0.3">
      <c r="X289" s="89" t="s">
        <v>140</v>
      </c>
      <c r="Y289" s="91">
        <v>0</v>
      </c>
      <c r="Z289" s="95">
        <v>0</v>
      </c>
      <c r="AA289" s="93">
        <v>0</v>
      </c>
      <c r="AB289" s="91">
        <v>0</v>
      </c>
      <c r="AC289" s="95">
        <v>0</v>
      </c>
      <c r="AD289" s="93">
        <v>0</v>
      </c>
      <c r="AE289" s="91">
        <v>0</v>
      </c>
      <c r="AF289" s="95">
        <v>0</v>
      </c>
      <c r="AG289" s="93">
        <v>0</v>
      </c>
      <c r="AH289" s="91">
        <v>0</v>
      </c>
      <c r="AI289" s="95">
        <v>0</v>
      </c>
      <c r="AJ289" s="93">
        <v>0</v>
      </c>
    </row>
    <row r="290" spans="24:36" x14ac:dyDescent="0.3">
      <c r="X290" s="89" t="s">
        <v>143</v>
      </c>
      <c r="Y290" s="91">
        <v>0</v>
      </c>
      <c r="Z290" s="95">
        <v>0</v>
      </c>
      <c r="AA290" s="93">
        <v>0</v>
      </c>
      <c r="AB290" s="91">
        <v>0</v>
      </c>
      <c r="AC290" s="95">
        <v>0</v>
      </c>
      <c r="AD290" s="93">
        <v>0</v>
      </c>
      <c r="AE290" s="91">
        <v>0</v>
      </c>
      <c r="AF290" s="95">
        <v>0</v>
      </c>
      <c r="AG290" s="93">
        <v>0</v>
      </c>
      <c r="AH290" s="91">
        <v>0</v>
      </c>
      <c r="AI290" s="95">
        <v>0</v>
      </c>
      <c r="AJ290" s="93">
        <v>0</v>
      </c>
    </row>
    <row r="291" spans="24:36" x14ac:dyDescent="0.3">
      <c r="X291" s="89" t="s">
        <v>144</v>
      </c>
      <c r="Y291" s="91">
        <v>0</v>
      </c>
      <c r="Z291" s="95">
        <v>0</v>
      </c>
      <c r="AA291" s="93">
        <v>0</v>
      </c>
      <c r="AB291" s="91">
        <v>0</v>
      </c>
      <c r="AC291" s="95">
        <v>0</v>
      </c>
      <c r="AD291" s="93">
        <v>0</v>
      </c>
      <c r="AE291" s="91">
        <v>0</v>
      </c>
      <c r="AF291" s="95">
        <v>0</v>
      </c>
      <c r="AG291" s="93">
        <v>0</v>
      </c>
      <c r="AH291" s="91">
        <v>0</v>
      </c>
      <c r="AI291" s="95">
        <v>0</v>
      </c>
      <c r="AJ291" s="93">
        <v>0</v>
      </c>
    </row>
    <row r="292" spans="24:36" x14ac:dyDescent="0.3">
      <c r="X292" s="89" t="s">
        <v>145</v>
      </c>
      <c r="Y292" s="91">
        <v>0</v>
      </c>
      <c r="Z292" s="95">
        <v>0</v>
      </c>
      <c r="AA292" s="93">
        <v>0</v>
      </c>
      <c r="AB292" s="91">
        <v>0</v>
      </c>
      <c r="AC292" s="95">
        <v>0</v>
      </c>
      <c r="AD292" s="93">
        <v>0</v>
      </c>
      <c r="AE292" s="91">
        <v>0</v>
      </c>
      <c r="AF292" s="95">
        <v>0</v>
      </c>
      <c r="AG292" s="93">
        <v>0</v>
      </c>
      <c r="AH292" s="91">
        <v>0</v>
      </c>
      <c r="AI292" s="95">
        <v>0</v>
      </c>
      <c r="AJ292" s="93">
        <v>0</v>
      </c>
    </row>
    <row r="293" spans="24:36" x14ac:dyDescent="0.3">
      <c r="X293" s="89" t="s">
        <v>146</v>
      </c>
      <c r="Y293" s="91">
        <v>0</v>
      </c>
      <c r="Z293" s="95">
        <v>0</v>
      </c>
      <c r="AA293" s="93">
        <v>0</v>
      </c>
      <c r="AB293" s="91">
        <v>0</v>
      </c>
      <c r="AC293" s="95">
        <v>0</v>
      </c>
      <c r="AD293" s="93">
        <v>0</v>
      </c>
      <c r="AE293" s="91">
        <v>0</v>
      </c>
      <c r="AF293" s="95">
        <v>0</v>
      </c>
      <c r="AG293" s="93">
        <v>0</v>
      </c>
      <c r="AH293" s="91">
        <v>0</v>
      </c>
      <c r="AI293" s="95">
        <v>0</v>
      </c>
      <c r="AJ293" s="93">
        <v>0</v>
      </c>
    </row>
    <row r="294" spans="24:36" x14ac:dyDescent="0.3">
      <c r="X294" s="89" t="s">
        <v>147</v>
      </c>
      <c r="Y294" s="91">
        <v>0</v>
      </c>
      <c r="Z294" s="95">
        <v>0</v>
      </c>
      <c r="AA294" s="93">
        <v>0</v>
      </c>
      <c r="AB294" s="91">
        <v>0</v>
      </c>
      <c r="AC294" s="95">
        <v>0</v>
      </c>
      <c r="AD294" s="93">
        <v>0</v>
      </c>
      <c r="AE294" s="91">
        <v>0</v>
      </c>
      <c r="AF294" s="95">
        <v>0</v>
      </c>
      <c r="AG294" s="93">
        <v>0</v>
      </c>
      <c r="AH294" s="91">
        <v>0</v>
      </c>
      <c r="AI294" s="95">
        <v>0</v>
      </c>
      <c r="AJ294" s="93">
        <v>0</v>
      </c>
    </row>
    <row r="295" spans="24:36" x14ac:dyDescent="0.3">
      <c r="X295" s="89" t="s">
        <v>148</v>
      </c>
      <c r="Y295" s="91">
        <v>0</v>
      </c>
      <c r="Z295" s="95">
        <v>0</v>
      </c>
      <c r="AA295" s="93">
        <v>0</v>
      </c>
      <c r="AB295" s="91">
        <v>0</v>
      </c>
      <c r="AC295" s="95">
        <v>0</v>
      </c>
      <c r="AD295" s="93">
        <v>0</v>
      </c>
      <c r="AE295" s="91">
        <v>0</v>
      </c>
      <c r="AF295" s="95">
        <v>0</v>
      </c>
      <c r="AG295" s="93">
        <v>0</v>
      </c>
      <c r="AH295" s="91">
        <v>0</v>
      </c>
      <c r="AI295" s="95">
        <v>0</v>
      </c>
      <c r="AJ295" s="93">
        <v>0</v>
      </c>
    </row>
    <row r="296" spans="24:36" x14ac:dyDescent="0.3">
      <c r="X296" s="89" t="s">
        <v>149</v>
      </c>
      <c r="Y296" s="91">
        <v>0</v>
      </c>
      <c r="Z296" s="95">
        <v>0</v>
      </c>
      <c r="AA296" s="93">
        <v>0</v>
      </c>
      <c r="AB296" s="91">
        <v>0</v>
      </c>
      <c r="AC296" s="95">
        <v>0</v>
      </c>
      <c r="AD296" s="93">
        <v>0</v>
      </c>
      <c r="AE296" s="91">
        <v>0</v>
      </c>
      <c r="AF296" s="95">
        <v>0</v>
      </c>
      <c r="AG296" s="93">
        <v>0</v>
      </c>
      <c r="AH296" s="91">
        <v>0</v>
      </c>
      <c r="AI296" s="95">
        <v>0</v>
      </c>
      <c r="AJ296" s="93">
        <v>0</v>
      </c>
    </row>
    <row r="297" spans="24:36" x14ac:dyDescent="0.3">
      <c r="X297" s="89" t="s">
        <v>150</v>
      </c>
      <c r="Y297" s="91">
        <v>0</v>
      </c>
      <c r="Z297" s="95">
        <v>0</v>
      </c>
      <c r="AA297" s="93">
        <v>0</v>
      </c>
      <c r="AB297" s="91">
        <v>0</v>
      </c>
      <c r="AC297" s="95">
        <v>0</v>
      </c>
      <c r="AD297" s="93">
        <v>0</v>
      </c>
      <c r="AE297" s="91">
        <v>0</v>
      </c>
      <c r="AF297" s="95">
        <v>0</v>
      </c>
      <c r="AG297" s="93">
        <v>0</v>
      </c>
      <c r="AH297" s="91">
        <v>0</v>
      </c>
      <c r="AI297" s="95">
        <v>0</v>
      </c>
      <c r="AJ297" s="93">
        <v>0</v>
      </c>
    </row>
    <row r="298" spans="24:36" x14ac:dyDescent="0.3">
      <c r="X298" s="89" t="s">
        <v>151</v>
      </c>
      <c r="Y298" s="91">
        <v>0</v>
      </c>
      <c r="Z298" s="95">
        <v>0</v>
      </c>
      <c r="AA298" s="93">
        <v>0</v>
      </c>
      <c r="AB298" s="91">
        <v>0</v>
      </c>
      <c r="AC298" s="95">
        <v>0</v>
      </c>
      <c r="AD298" s="93">
        <v>0</v>
      </c>
      <c r="AE298" s="91">
        <v>0</v>
      </c>
      <c r="AF298" s="95">
        <v>0</v>
      </c>
      <c r="AG298" s="93">
        <v>0</v>
      </c>
      <c r="AH298" s="91">
        <v>0</v>
      </c>
      <c r="AI298" s="95">
        <v>0</v>
      </c>
      <c r="AJ298" s="93">
        <v>0</v>
      </c>
    </row>
    <row r="299" spans="24:36" x14ac:dyDescent="0.3">
      <c r="X299" s="89" t="s">
        <v>152</v>
      </c>
      <c r="Y299" s="91">
        <v>0</v>
      </c>
      <c r="Z299" s="95">
        <v>0</v>
      </c>
      <c r="AA299" s="93">
        <v>0</v>
      </c>
      <c r="AB299" s="91">
        <v>0</v>
      </c>
      <c r="AC299" s="95">
        <v>0</v>
      </c>
      <c r="AD299" s="93">
        <v>0</v>
      </c>
      <c r="AE299" s="91">
        <v>0</v>
      </c>
      <c r="AF299" s="95">
        <v>0</v>
      </c>
      <c r="AG299" s="93">
        <v>0</v>
      </c>
      <c r="AH299" s="91">
        <v>0</v>
      </c>
      <c r="AI299" s="95">
        <v>0</v>
      </c>
      <c r="AJ299" s="93">
        <v>0</v>
      </c>
    </row>
    <row r="300" spans="24:36" x14ac:dyDescent="0.3">
      <c r="X300" s="89" t="s">
        <v>153</v>
      </c>
      <c r="Y300" s="91">
        <v>0</v>
      </c>
      <c r="Z300" s="95">
        <v>0</v>
      </c>
      <c r="AA300" s="93">
        <v>0</v>
      </c>
      <c r="AB300" s="91">
        <v>0</v>
      </c>
      <c r="AC300" s="95">
        <v>0</v>
      </c>
      <c r="AD300" s="93">
        <v>0</v>
      </c>
      <c r="AE300" s="91">
        <v>0</v>
      </c>
      <c r="AF300" s="95">
        <v>0</v>
      </c>
      <c r="AG300" s="93">
        <v>0</v>
      </c>
      <c r="AH300" s="91">
        <v>0</v>
      </c>
      <c r="AI300" s="95">
        <v>0</v>
      </c>
      <c r="AJ300" s="93">
        <v>0</v>
      </c>
    </row>
    <row r="301" spans="24:36" x14ac:dyDescent="0.3">
      <c r="X301" s="89" t="s">
        <v>154</v>
      </c>
      <c r="Y301" s="91">
        <v>0</v>
      </c>
      <c r="Z301" s="95">
        <v>0</v>
      </c>
      <c r="AA301" s="93">
        <v>0</v>
      </c>
      <c r="AB301" s="91">
        <v>0</v>
      </c>
      <c r="AC301" s="95">
        <v>0</v>
      </c>
      <c r="AD301" s="93">
        <v>0</v>
      </c>
      <c r="AE301" s="91">
        <v>0</v>
      </c>
      <c r="AF301" s="95">
        <v>0</v>
      </c>
      <c r="AG301" s="93">
        <v>0</v>
      </c>
      <c r="AH301" s="91">
        <v>0</v>
      </c>
      <c r="AI301" s="95">
        <v>0</v>
      </c>
      <c r="AJ301" s="93">
        <v>0</v>
      </c>
    </row>
    <row r="302" spans="24:36" x14ac:dyDescent="0.3">
      <c r="X302" s="89" t="s">
        <v>155</v>
      </c>
      <c r="Y302" s="91">
        <v>0</v>
      </c>
      <c r="Z302" s="96"/>
      <c r="AA302" s="96"/>
      <c r="AB302" s="91">
        <v>0</v>
      </c>
      <c r="AC302" s="96"/>
      <c r="AD302" s="96"/>
      <c r="AE302" s="91">
        <v>0</v>
      </c>
      <c r="AF302" s="96"/>
      <c r="AG302" s="96"/>
      <c r="AH302" s="91">
        <v>0</v>
      </c>
      <c r="AI302" s="96"/>
      <c r="AJ302" s="96"/>
    </row>
    <row r="303" spans="24:36" x14ac:dyDescent="0.3">
      <c r="X303" s="89" t="s">
        <v>156</v>
      </c>
      <c r="Y303" s="91">
        <v>0</v>
      </c>
      <c r="Z303" s="96"/>
      <c r="AA303" s="96"/>
      <c r="AB303" s="91">
        <v>0</v>
      </c>
      <c r="AC303" s="96"/>
      <c r="AD303" s="96"/>
      <c r="AE303" s="91">
        <v>0</v>
      </c>
      <c r="AF303" s="96"/>
      <c r="AG303" s="96"/>
      <c r="AH303" s="91">
        <v>0</v>
      </c>
      <c r="AI303" s="96"/>
      <c r="AJ303" s="96"/>
    </row>
    <row r="304" spans="24:36" x14ac:dyDescent="0.3">
      <c r="X304" s="89" t="s">
        <v>157</v>
      </c>
      <c r="Y304" s="91">
        <f>O191</f>
        <v>29890</v>
      </c>
      <c r="Z304" s="96"/>
      <c r="AA304" s="96"/>
      <c r="AB304" s="91">
        <f>P191</f>
        <v>32281.200000000001</v>
      </c>
      <c r="AC304" s="96"/>
      <c r="AD304" s="96"/>
      <c r="AE304" s="91">
        <f>Q191</f>
        <v>26901</v>
      </c>
      <c r="AF304" s="96"/>
      <c r="AG304" s="96"/>
      <c r="AH304" s="91">
        <f>R191</f>
        <v>29053.08</v>
      </c>
      <c r="AI304" s="96"/>
      <c r="AJ304" s="96"/>
    </row>
    <row r="305" spans="24:36" x14ac:dyDescent="0.3">
      <c r="X305" s="89" t="s">
        <v>158</v>
      </c>
      <c r="Y305" s="91">
        <v>0</v>
      </c>
      <c r="Z305" s="96"/>
      <c r="AA305" s="96"/>
      <c r="AB305" s="91">
        <v>0</v>
      </c>
      <c r="AC305" s="96"/>
      <c r="AD305" s="96"/>
      <c r="AE305" s="91">
        <v>0</v>
      </c>
      <c r="AF305" s="96"/>
      <c r="AG305" s="96"/>
      <c r="AH305" s="91">
        <v>0</v>
      </c>
      <c r="AI305" s="96"/>
      <c r="AJ305" s="96"/>
    </row>
    <row r="306" spans="24:36" x14ac:dyDescent="0.3">
      <c r="X306" s="89" t="s">
        <v>159</v>
      </c>
      <c r="Y306" s="97">
        <v>0</v>
      </c>
      <c r="Z306" s="96"/>
      <c r="AA306" s="96"/>
      <c r="AB306" s="97">
        <v>0</v>
      </c>
      <c r="AC306" s="96"/>
      <c r="AD306" s="96"/>
      <c r="AE306" s="97">
        <v>0</v>
      </c>
      <c r="AF306" s="96"/>
      <c r="AG306" s="96"/>
      <c r="AH306" s="97">
        <v>0</v>
      </c>
      <c r="AI306" s="96"/>
      <c r="AJ306" s="96"/>
    </row>
    <row r="307" spans="24:36" x14ac:dyDescent="0.3">
      <c r="X307" s="89" t="s">
        <v>160</v>
      </c>
      <c r="Y307" s="91">
        <v>0</v>
      </c>
      <c r="Z307" s="96"/>
      <c r="AA307" s="96"/>
      <c r="AB307" s="91">
        <v>0</v>
      </c>
      <c r="AC307" s="96"/>
      <c r="AD307" s="96"/>
      <c r="AE307" s="91">
        <v>0</v>
      </c>
      <c r="AF307" s="96"/>
      <c r="AG307" s="96"/>
      <c r="AH307" s="91">
        <v>0</v>
      </c>
      <c r="AI307" s="96"/>
      <c r="AJ307" s="96"/>
    </row>
    <row r="308" spans="24:36" x14ac:dyDescent="0.3">
      <c r="X308" s="89" t="s">
        <v>161</v>
      </c>
      <c r="Y308" s="91">
        <v>0</v>
      </c>
      <c r="Z308" s="96"/>
      <c r="AA308" s="96"/>
      <c r="AB308" s="91">
        <v>0</v>
      </c>
      <c r="AC308" s="96"/>
      <c r="AD308" s="96"/>
      <c r="AE308" s="91">
        <v>0</v>
      </c>
      <c r="AF308" s="96"/>
      <c r="AG308" s="96"/>
      <c r="AH308" s="91">
        <v>0</v>
      </c>
      <c r="AI308" s="96"/>
      <c r="AJ308" s="96"/>
    </row>
    <row r="309" spans="24:36" x14ac:dyDescent="0.3">
      <c r="X309" s="89" t="s">
        <v>162</v>
      </c>
      <c r="Y309" s="96"/>
      <c r="Z309" s="95">
        <v>0</v>
      </c>
      <c r="AA309" s="96"/>
      <c r="AB309" s="96"/>
      <c r="AC309" s="95">
        <v>0</v>
      </c>
      <c r="AD309" s="96"/>
      <c r="AE309" s="96"/>
      <c r="AF309" s="95">
        <v>0</v>
      </c>
      <c r="AG309" s="96"/>
      <c r="AH309" s="96"/>
      <c r="AI309" s="95">
        <v>0</v>
      </c>
      <c r="AJ309" s="96"/>
    </row>
    <row r="310" spans="24:36" x14ac:dyDescent="0.3">
      <c r="X310" s="89" t="s">
        <v>163</v>
      </c>
      <c r="Y310" s="96"/>
      <c r="Z310" s="95">
        <f>O204</f>
        <v>101400</v>
      </c>
      <c r="AA310" s="96"/>
      <c r="AB310" s="96"/>
      <c r="AC310" s="95">
        <f>P204</f>
        <v>109512</v>
      </c>
      <c r="AD310" s="96"/>
      <c r="AE310" s="96"/>
      <c r="AF310" s="95">
        <f>Q204</f>
        <v>94640</v>
      </c>
      <c r="AG310" s="96"/>
      <c r="AH310" s="96"/>
      <c r="AI310" s="95">
        <f>R204</f>
        <v>102211.2</v>
      </c>
      <c r="AJ310" s="96"/>
    </row>
    <row r="311" spans="24:36" x14ac:dyDescent="0.3">
      <c r="X311" s="89" t="s">
        <v>164</v>
      </c>
      <c r="Y311" s="96"/>
      <c r="Z311" s="95">
        <v>0</v>
      </c>
      <c r="AA311" s="96"/>
      <c r="AB311" s="96"/>
      <c r="AC311" s="95">
        <v>0</v>
      </c>
      <c r="AD311" s="96"/>
      <c r="AE311" s="96"/>
      <c r="AF311" s="95">
        <v>0</v>
      </c>
      <c r="AG311" s="96"/>
      <c r="AH311" s="96"/>
      <c r="AI311" s="95">
        <v>0</v>
      </c>
      <c r="AJ311" s="96"/>
    </row>
    <row r="312" spans="24:36" x14ac:dyDescent="0.3">
      <c r="X312" s="89" t="s">
        <v>165</v>
      </c>
      <c r="Y312" s="96"/>
      <c r="Z312" s="95">
        <v>0</v>
      </c>
      <c r="AA312" s="96"/>
      <c r="AB312" s="96"/>
      <c r="AC312" s="95">
        <v>0</v>
      </c>
      <c r="AD312" s="96"/>
      <c r="AE312" s="96"/>
      <c r="AF312" s="95">
        <v>0</v>
      </c>
      <c r="AG312" s="96"/>
      <c r="AH312" s="96"/>
      <c r="AI312" s="95">
        <v>0</v>
      </c>
      <c r="AJ312" s="96"/>
    </row>
    <row r="313" spans="24:36" x14ac:dyDescent="0.3">
      <c r="X313" s="89" t="s">
        <v>166</v>
      </c>
      <c r="Y313" s="96"/>
      <c r="Z313" s="95">
        <v>0</v>
      </c>
      <c r="AA313" s="96"/>
      <c r="AB313" s="96"/>
      <c r="AC313" s="95">
        <v>0</v>
      </c>
      <c r="AD313" s="96"/>
      <c r="AE313" s="96"/>
      <c r="AF313" s="95">
        <v>0</v>
      </c>
      <c r="AG313" s="96"/>
      <c r="AH313" s="96"/>
      <c r="AI313" s="95">
        <v>0</v>
      </c>
      <c r="AJ313" s="96"/>
    </row>
    <row r="314" spans="24:36" x14ac:dyDescent="0.3">
      <c r="X314" s="89" t="s">
        <v>167</v>
      </c>
      <c r="Y314" s="96"/>
      <c r="Z314" s="95">
        <v>0</v>
      </c>
      <c r="AA314" s="96"/>
      <c r="AB314" s="96"/>
      <c r="AC314" s="95">
        <v>0</v>
      </c>
      <c r="AD314" s="96"/>
      <c r="AE314" s="96"/>
      <c r="AF314" s="95">
        <v>0</v>
      </c>
      <c r="AG314" s="96"/>
      <c r="AH314" s="96"/>
      <c r="AI314" s="95">
        <v>0</v>
      </c>
      <c r="AJ314" s="96"/>
    </row>
    <row r="315" spans="24:36" x14ac:dyDescent="0.3">
      <c r="X315" s="89" t="s">
        <v>168</v>
      </c>
      <c r="Y315" s="96"/>
      <c r="Z315" s="95">
        <v>0</v>
      </c>
      <c r="AA315" s="96"/>
      <c r="AB315" s="96"/>
      <c r="AC315" s="95">
        <v>0</v>
      </c>
      <c r="AD315" s="96"/>
      <c r="AE315" s="96"/>
      <c r="AF315" s="95">
        <v>0</v>
      </c>
      <c r="AG315" s="96"/>
      <c r="AH315" s="96"/>
      <c r="AI315" s="95">
        <v>0</v>
      </c>
      <c r="AJ315" s="96"/>
    </row>
    <row r="316" spans="24:36" x14ac:dyDescent="0.3">
      <c r="X316" s="89" t="s">
        <v>169</v>
      </c>
      <c r="Y316" s="96"/>
      <c r="Z316" s="95">
        <v>0</v>
      </c>
      <c r="AA316" s="96"/>
      <c r="AB316" s="96"/>
      <c r="AC316" s="95">
        <v>0</v>
      </c>
      <c r="AD316" s="96"/>
      <c r="AE316" s="96"/>
      <c r="AF316" s="95">
        <v>0</v>
      </c>
      <c r="AG316" s="96"/>
      <c r="AH316" s="96"/>
      <c r="AI316" s="95">
        <v>0</v>
      </c>
      <c r="AJ316" s="96"/>
    </row>
    <row r="317" spans="24:36" x14ac:dyDescent="0.3">
      <c r="X317" s="89" t="s">
        <v>170</v>
      </c>
      <c r="Y317" s="96"/>
      <c r="Z317" s="95">
        <v>0</v>
      </c>
      <c r="AA317" s="96"/>
      <c r="AB317" s="96"/>
      <c r="AC317" s="95">
        <v>0</v>
      </c>
      <c r="AD317" s="96"/>
      <c r="AE317" s="96"/>
      <c r="AF317" s="95">
        <v>0</v>
      </c>
      <c r="AG317" s="96"/>
      <c r="AH317" s="96"/>
      <c r="AI317" s="95">
        <v>0</v>
      </c>
      <c r="AJ317" s="96"/>
    </row>
    <row r="318" spans="24:36" x14ac:dyDescent="0.3">
      <c r="X318" s="89" t="s">
        <v>171</v>
      </c>
      <c r="Y318" s="96"/>
      <c r="Z318" s="95">
        <v>0</v>
      </c>
      <c r="AA318" s="96"/>
      <c r="AB318" s="96"/>
      <c r="AC318" s="95">
        <v>0</v>
      </c>
      <c r="AD318" s="96"/>
      <c r="AE318" s="96"/>
      <c r="AF318" s="95">
        <v>0</v>
      </c>
      <c r="AG318" s="96"/>
      <c r="AH318" s="96"/>
      <c r="AI318" s="95">
        <v>0</v>
      </c>
      <c r="AJ318" s="96"/>
    </row>
    <row r="319" spans="24:36" x14ac:dyDescent="0.3">
      <c r="X319" s="89" t="s">
        <v>172</v>
      </c>
      <c r="Y319" s="96"/>
      <c r="Z319" s="95">
        <v>0</v>
      </c>
      <c r="AA319" s="96"/>
      <c r="AB319" s="96"/>
      <c r="AC319" s="95">
        <v>0</v>
      </c>
      <c r="AD319" s="96"/>
      <c r="AE319" s="96"/>
      <c r="AF319" s="95">
        <v>0</v>
      </c>
      <c r="AG319" s="96"/>
      <c r="AH319" s="96"/>
      <c r="AI319" s="95">
        <v>0</v>
      </c>
      <c r="AJ319" s="96"/>
    </row>
    <row r="320" spans="24:36" x14ac:dyDescent="0.3">
      <c r="X320" s="89" t="s">
        <v>173</v>
      </c>
      <c r="Y320" s="96"/>
      <c r="Z320" s="95">
        <v>0</v>
      </c>
      <c r="AA320" s="96"/>
      <c r="AB320" s="96"/>
      <c r="AC320" s="95">
        <v>0</v>
      </c>
      <c r="AD320" s="96"/>
      <c r="AE320" s="96"/>
      <c r="AF320" s="95">
        <v>0</v>
      </c>
      <c r="AG320" s="96"/>
      <c r="AH320" s="96"/>
      <c r="AI320" s="95">
        <v>0</v>
      </c>
      <c r="AJ320" s="96"/>
    </row>
    <row r="321" spans="24:36" x14ac:dyDescent="0.3">
      <c r="X321" s="89" t="s">
        <v>174</v>
      </c>
      <c r="Y321" s="96"/>
      <c r="Z321" s="95">
        <v>0</v>
      </c>
      <c r="AA321" s="96"/>
      <c r="AB321" s="96"/>
      <c r="AC321" s="95">
        <v>0</v>
      </c>
      <c r="AD321" s="96"/>
      <c r="AE321" s="96"/>
      <c r="AF321" s="95">
        <v>0</v>
      </c>
      <c r="AG321" s="96"/>
      <c r="AH321" s="96"/>
      <c r="AI321" s="95">
        <v>0</v>
      </c>
      <c r="AJ321" s="96"/>
    </row>
    <row r="322" spans="24:36" x14ac:dyDescent="0.3">
      <c r="X322" s="89" t="s">
        <v>175</v>
      </c>
      <c r="Y322" s="96"/>
      <c r="Z322" s="95">
        <v>0</v>
      </c>
      <c r="AA322" s="96"/>
      <c r="AB322" s="96"/>
      <c r="AC322" s="95">
        <v>0</v>
      </c>
      <c r="AD322" s="96"/>
      <c r="AE322" s="96"/>
      <c r="AF322" s="95">
        <v>0</v>
      </c>
      <c r="AG322" s="96"/>
      <c r="AH322" s="96"/>
      <c r="AI322" s="95">
        <v>0</v>
      </c>
      <c r="AJ322" s="96"/>
    </row>
    <row r="323" spans="24:36" x14ac:dyDescent="0.3">
      <c r="X323" s="89" t="s">
        <v>176</v>
      </c>
      <c r="Y323" s="96"/>
      <c r="Z323" s="95">
        <v>0</v>
      </c>
      <c r="AA323" s="96"/>
      <c r="AB323" s="96"/>
      <c r="AC323" s="95">
        <v>0</v>
      </c>
      <c r="AD323" s="96"/>
      <c r="AE323" s="96"/>
      <c r="AF323" s="95">
        <v>0</v>
      </c>
      <c r="AG323" s="96"/>
      <c r="AH323" s="96"/>
      <c r="AI323" s="95">
        <v>0</v>
      </c>
      <c r="AJ323" s="96"/>
    </row>
    <row r="324" spans="24:36" x14ac:dyDescent="0.3">
      <c r="X324" s="89" t="s">
        <v>177</v>
      </c>
      <c r="Y324" s="96"/>
      <c r="Z324" s="96"/>
      <c r="AA324" s="93">
        <v>0</v>
      </c>
      <c r="AB324" s="96"/>
      <c r="AC324" s="96"/>
      <c r="AD324" s="93">
        <v>0</v>
      </c>
      <c r="AE324" s="96"/>
      <c r="AF324" s="96"/>
      <c r="AG324" s="93">
        <v>0</v>
      </c>
      <c r="AH324" s="96"/>
      <c r="AI324" s="96"/>
      <c r="AJ324" s="93">
        <v>0</v>
      </c>
    </row>
    <row r="325" spans="24:36" x14ac:dyDescent="0.3">
      <c r="X325" s="89" t="s">
        <v>178</v>
      </c>
      <c r="Y325" s="96"/>
      <c r="Z325" s="96"/>
      <c r="AA325" s="93">
        <v>0</v>
      </c>
      <c r="AB325" s="96"/>
      <c r="AC325" s="96"/>
      <c r="AD325" s="93">
        <v>0</v>
      </c>
      <c r="AE325" s="96"/>
      <c r="AF325" s="96"/>
      <c r="AG325" s="93">
        <v>0</v>
      </c>
      <c r="AH325" s="96"/>
      <c r="AI325" s="96"/>
      <c r="AJ325" s="93">
        <v>0</v>
      </c>
    </row>
    <row r="326" spans="24:36" x14ac:dyDescent="0.3">
      <c r="X326" s="89" t="s">
        <v>179</v>
      </c>
      <c r="Y326" s="96"/>
      <c r="Z326" s="96"/>
      <c r="AA326" s="93">
        <v>0</v>
      </c>
      <c r="AB326" s="96"/>
      <c r="AC326" s="96"/>
      <c r="AD326" s="93">
        <v>0</v>
      </c>
      <c r="AE326" s="96"/>
      <c r="AF326" s="96"/>
      <c r="AG326" s="93">
        <v>0</v>
      </c>
      <c r="AH326" s="96"/>
      <c r="AI326" s="96"/>
      <c r="AJ326" s="93">
        <v>0</v>
      </c>
    </row>
    <row r="327" spans="24:36" x14ac:dyDescent="0.3">
      <c r="X327" s="89" t="s">
        <v>180</v>
      </c>
      <c r="Y327" s="96"/>
      <c r="Z327" s="96"/>
      <c r="AA327" s="93">
        <v>0</v>
      </c>
      <c r="AB327" s="96"/>
      <c r="AC327" s="96"/>
      <c r="AD327" s="93">
        <v>0</v>
      </c>
      <c r="AE327" s="96"/>
      <c r="AF327" s="96"/>
      <c r="AG327" s="93">
        <v>0</v>
      </c>
      <c r="AH327" s="96"/>
      <c r="AI327" s="96"/>
      <c r="AJ327" s="93">
        <v>0</v>
      </c>
    </row>
    <row r="328" spans="24:36" x14ac:dyDescent="0.3">
      <c r="X328" s="89" t="s">
        <v>181</v>
      </c>
      <c r="Y328" s="96"/>
      <c r="Z328" s="96"/>
      <c r="AA328" s="93">
        <v>0</v>
      </c>
      <c r="AB328" s="96"/>
      <c r="AC328" s="96"/>
      <c r="AD328" s="93">
        <v>0</v>
      </c>
      <c r="AE328" s="96"/>
      <c r="AF328" s="96"/>
      <c r="AG328" s="93">
        <v>0</v>
      </c>
      <c r="AH328" s="96"/>
      <c r="AI328" s="96"/>
      <c r="AJ328" s="93">
        <v>0</v>
      </c>
    </row>
    <row r="329" spans="24:36" x14ac:dyDescent="0.3">
      <c r="X329" s="89" t="s">
        <v>182</v>
      </c>
      <c r="Y329" s="96"/>
      <c r="Z329" s="96"/>
      <c r="AA329" s="93">
        <v>0</v>
      </c>
      <c r="AB329" s="96"/>
      <c r="AC329" s="96"/>
      <c r="AD329" s="93">
        <v>0</v>
      </c>
      <c r="AE329" s="96"/>
      <c r="AF329" s="96"/>
      <c r="AG329" s="93">
        <v>0</v>
      </c>
      <c r="AH329" s="96"/>
      <c r="AI329" s="96"/>
      <c r="AJ329" s="93">
        <v>0</v>
      </c>
    </row>
    <row r="330" spans="24:36" x14ac:dyDescent="0.3">
      <c r="X330" s="89" t="s">
        <v>183</v>
      </c>
      <c r="Y330" s="96"/>
      <c r="Z330" s="96"/>
      <c r="AA330" s="93">
        <v>0</v>
      </c>
      <c r="AB330" s="96"/>
      <c r="AC330" s="96"/>
      <c r="AD330" s="93">
        <v>0</v>
      </c>
      <c r="AE330" s="96"/>
      <c r="AF330" s="96"/>
      <c r="AG330" s="93">
        <v>0</v>
      </c>
      <c r="AH330" s="96"/>
      <c r="AI330" s="96"/>
      <c r="AJ330" s="93">
        <v>0</v>
      </c>
    </row>
    <row r="331" spans="24:36" x14ac:dyDescent="0.3">
      <c r="X331" s="89" t="s">
        <v>184</v>
      </c>
      <c r="Y331" s="96"/>
      <c r="Z331" s="96"/>
      <c r="AA331" s="93">
        <v>0</v>
      </c>
      <c r="AB331" s="96"/>
      <c r="AC331" s="96"/>
      <c r="AD331" s="93">
        <v>0</v>
      </c>
      <c r="AE331" s="96"/>
      <c r="AF331" s="96"/>
      <c r="AG331" s="93">
        <v>0</v>
      </c>
      <c r="AH331" s="96"/>
      <c r="AI331" s="96"/>
      <c r="AJ331" s="93">
        <v>0</v>
      </c>
    </row>
    <row r="332" spans="24:36" x14ac:dyDescent="0.3">
      <c r="X332" s="89" t="s">
        <v>185</v>
      </c>
      <c r="Y332" s="96"/>
      <c r="Z332" s="96"/>
      <c r="AA332" s="93">
        <v>0</v>
      </c>
      <c r="AB332" s="96"/>
      <c r="AC332" s="96"/>
      <c r="AD332" s="93">
        <v>0</v>
      </c>
      <c r="AE332" s="96"/>
      <c r="AF332" s="96"/>
      <c r="AG332" s="93">
        <v>0</v>
      </c>
      <c r="AH332" s="96"/>
      <c r="AI332" s="96"/>
      <c r="AJ332" s="93">
        <v>0</v>
      </c>
    </row>
    <row r="333" spans="24:36" x14ac:dyDescent="0.3">
      <c r="X333" s="89" t="s">
        <v>186</v>
      </c>
      <c r="Y333" s="96"/>
      <c r="Z333" s="96"/>
      <c r="AA333" s="93">
        <v>0</v>
      </c>
      <c r="AB333" s="96"/>
      <c r="AC333" s="96"/>
      <c r="AD333" s="93">
        <v>0</v>
      </c>
      <c r="AE333" s="96"/>
      <c r="AF333" s="96"/>
      <c r="AG333" s="93">
        <v>0</v>
      </c>
      <c r="AH333" s="96"/>
      <c r="AI333" s="96"/>
      <c r="AJ333" s="93">
        <v>0</v>
      </c>
    </row>
    <row r="334" spans="24:36" x14ac:dyDescent="0.3">
      <c r="X334" s="89" t="s">
        <v>187</v>
      </c>
      <c r="Y334" s="96"/>
      <c r="Z334" s="96"/>
      <c r="AA334" s="93">
        <v>0</v>
      </c>
      <c r="AB334" s="96"/>
      <c r="AC334" s="96"/>
      <c r="AD334" s="93">
        <v>0</v>
      </c>
      <c r="AE334" s="96"/>
      <c r="AF334" s="96"/>
      <c r="AG334" s="93">
        <v>0</v>
      </c>
      <c r="AH334" s="96"/>
      <c r="AI334" s="96"/>
      <c r="AJ334" s="93">
        <v>0</v>
      </c>
    </row>
    <row r="335" spans="24:36" x14ac:dyDescent="0.3">
      <c r="X335" s="89" t="s">
        <v>188</v>
      </c>
      <c r="Y335" s="96"/>
      <c r="Z335" s="96"/>
      <c r="AA335" s="93">
        <v>0</v>
      </c>
      <c r="AB335" s="96"/>
      <c r="AC335" s="96"/>
      <c r="AD335" s="93">
        <v>0</v>
      </c>
      <c r="AE335" s="96"/>
      <c r="AF335" s="96"/>
      <c r="AG335" s="93">
        <v>0</v>
      </c>
      <c r="AH335" s="96"/>
      <c r="AI335" s="96"/>
      <c r="AJ335" s="93">
        <v>0</v>
      </c>
    </row>
    <row r="336" spans="24:36" x14ac:dyDescent="0.3">
      <c r="X336" s="89" t="s">
        <v>189</v>
      </c>
      <c r="Y336" s="96"/>
      <c r="Z336" s="96"/>
      <c r="AA336" s="93">
        <v>0</v>
      </c>
      <c r="AB336" s="96"/>
      <c r="AC336" s="96"/>
      <c r="AD336" s="93">
        <v>0</v>
      </c>
      <c r="AE336" s="96"/>
      <c r="AF336" s="96"/>
      <c r="AG336" s="93">
        <v>0</v>
      </c>
      <c r="AH336" s="96"/>
      <c r="AI336" s="96"/>
      <c r="AJ336" s="93">
        <v>0</v>
      </c>
    </row>
    <row r="337" spans="24:36" x14ac:dyDescent="0.3">
      <c r="X337" s="89" t="s">
        <v>190</v>
      </c>
      <c r="Y337" s="96"/>
      <c r="Z337" s="96"/>
      <c r="AA337" s="93">
        <v>0</v>
      </c>
      <c r="AB337" s="96"/>
      <c r="AC337" s="96"/>
      <c r="AD337" s="93">
        <v>0</v>
      </c>
      <c r="AE337" s="96"/>
      <c r="AF337" s="96"/>
      <c r="AG337" s="93">
        <v>0</v>
      </c>
      <c r="AH337" s="96"/>
      <c r="AI337" s="96"/>
      <c r="AJ337" s="93">
        <v>0</v>
      </c>
    </row>
    <row r="338" spans="24:36" x14ac:dyDescent="0.3">
      <c r="X338" s="89" t="s">
        <v>191</v>
      </c>
      <c r="Y338" s="96"/>
      <c r="Z338" s="96"/>
      <c r="AA338" s="93">
        <v>0</v>
      </c>
      <c r="AB338" s="96"/>
      <c r="AC338" s="96"/>
      <c r="AD338" s="93">
        <v>0</v>
      </c>
      <c r="AE338" s="96"/>
      <c r="AF338" s="96"/>
      <c r="AG338" s="93">
        <v>0</v>
      </c>
      <c r="AH338" s="96"/>
      <c r="AI338" s="96"/>
      <c r="AJ338" s="93">
        <v>0</v>
      </c>
    </row>
    <row r="339" spans="24:36" x14ac:dyDescent="0.3">
      <c r="X339" s="89" t="s">
        <v>192</v>
      </c>
      <c r="Y339" s="96"/>
      <c r="Z339" s="96"/>
      <c r="AA339" s="93">
        <v>0</v>
      </c>
      <c r="AB339" s="96"/>
      <c r="AC339" s="96"/>
      <c r="AD339" s="93">
        <v>0</v>
      </c>
      <c r="AE339" s="96"/>
      <c r="AF339" s="96"/>
      <c r="AG339" s="93">
        <v>0</v>
      </c>
      <c r="AH339" s="96"/>
      <c r="AI339" s="96"/>
      <c r="AJ339" s="93">
        <v>0</v>
      </c>
    </row>
    <row r="340" spans="24:36" x14ac:dyDescent="0.3">
      <c r="X340" s="89" t="s">
        <v>193</v>
      </c>
      <c r="Y340" s="96"/>
      <c r="Z340" s="96"/>
      <c r="AA340" s="93">
        <v>0</v>
      </c>
      <c r="AB340" s="96"/>
      <c r="AC340" s="96"/>
      <c r="AD340" s="93">
        <v>0</v>
      </c>
      <c r="AE340" s="96"/>
      <c r="AF340" s="96"/>
      <c r="AG340" s="93">
        <v>0</v>
      </c>
      <c r="AH340" s="96"/>
      <c r="AI340" s="96"/>
      <c r="AJ340" s="93">
        <v>0</v>
      </c>
    </row>
    <row r="341" spans="24:36" x14ac:dyDescent="0.3">
      <c r="X341" s="89" t="s">
        <v>194</v>
      </c>
      <c r="Y341" s="96"/>
      <c r="Z341" s="96"/>
      <c r="AA341" s="93">
        <v>0</v>
      </c>
      <c r="AB341" s="96"/>
      <c r="AC341" s="96"/>
      <c r="AD341" s="93">
        <v>0</v>
      </c>
      <c r="AE341" s="96"/>
      <c r="AF341" s="96"/>
      <c r="AG341" s="93">
        <v>0</v>
      </c>
      <c r="AH341" s="96"/>
      <c r="AI341" s="96"/>
      <c r="AJ341" s="93">
        <v>0</v>
      </c>
    </row>
    <row r="342" spans="24:36" x14ac:dyDescent="0.3">
      <c r="X342" s="89" t="s">
        <v>195</v>
      </c>
      <c r="Y342" s="96"/>
      <c r="Z342" s="96"/>
      <c r="AA342" s="93">
        <v>0</v>
      </c>
      <c r="AB342" s="96"/>
      <c r="AC342" s="96"/>
      <c r="AD342" s="93">
        <v>0</v>
      </c>
      <c r="AE342" s="96"/>
      <c r="AF342" s="96"/>
      <c r="AG342" s="93">
        <v>0</v>
      </c>
      <c r="AH342" s="96"/>
      <c r="AI342" s="96"/>
      <c r="AJ342" s="93">
        <v>0</v>
      </c>
    </row>
    <row r="343" spans="24:36" x14ac:dyDescent="0.3">
      <c r="X343" s="89" t="s">
        <v>196</v>
      </c>
      <c r="Y343" s="96"/>
      <c r="Z343" s="96"/>
      <c r="AA343" s="93">
        <v>0</v>
      </c>
      <c r="AB343" s="96"/>
      <c r="AC343" s="96"/>
      <c r="AD343" s="93">
        <v>0</v>
      </c>
      <c r="AE343" s="96"/>
      <c r="AF343" s="96"/>
      <c r="AG343" s="93">
        <v>0</v>
      </c>
      <c r="AH343" s="96"/>
      <c r="AI343" s="96"/>
      <c r="AJ343" s="93">
        <v>0</v>
      </c>
    </row>
    <row r="344" spans="24:36" x14ac:dyDescent="0.3">
      <c r="X344" s="89" t="s">
        <v>197</v>
      </c>
      <c r="Y344" s="96"/>
      <c r="Z344" s="96"/>
      <c r="AA344" s="93">
        <v>0</v>
      </c>
      <c r="AB344" s="96"/>
      <c r="AC344" s="96"/>
      <c r="AD344" s="93">
        <v>0</v>
      </c>
      <c r="AE344" s="96"/>
      <c r="AF344" s="96"/>
      <c r="AG344" s="93">
        <v>0</v>
      </c>
      <c r="AH344" s="96"/>
      <c r="AI344" s="96"/>
      <c r="AJ344" s="93">
        <v>0</v>
      </c>
    </row>
    <row r="345" spans="24:36" x14ac:dyDescent="0.3">
      <c r="X345" s="89" t="s">
        <v>198</v>
      </c>
      <c r="Y345" s="96"/>
      <c r="Z345" s="96"/>
      <c r="AA345" s="93">
        <v>0</v>
      </c>
      <c r="AB345" s="96"/>
      <c r="AC345" s="96"/>
      <c r="AD345" s="93">
        <v>0</v>
      </c>
      <c r="AE345" s="96"/>
      <c r="AF345" s="96"/>
      <c r="AG345" s="93">
        <v>0</v>
      </c>
      <c r="AH345" s="96"/>
      <c r="AI345" s="96"/>
      <c r="AJ345" s="93">
        <v>0</v>
      </c>
    </row>
    <row r="346" spans="24:36" x14ac:dyDescent="0.3">
      <c r="X346" s="89" t="s">
        <v>199</v>
      </c>
      <c r="Y346" s="96"/>
      <c r="Z346" s="96"/>
      <c r="AA346" s="93">
        <v>0</v>
      </c>
      <c r="AB346" s="96"/>
      <c r="AC346" s="96"/>
      <c r="AD346" s="93">
        <v>0</v>
      </c>
      <c r="AE346" s="96"/>
      <c r="AF346" s="96"/>
      <c r="AG346" s="93">
        <v>0</v>
      </c>
      <c r="AH346" s="96"/>
      <c r="AI346" s="96"/>
      <c r="AJ346" s="93">
        <v>0</v>
      </c>
    </row>
    <row r="347" spans="24:36" x14ac:dyDescent="0.3">
      <c r="X347" s="89" t="s">
        <v>200</v>
      </c>
      <c r="Y347" s="96"/>
      <c r="Z347" s="96"/>
      <c r="AA347" s="93">
        <v>0</v>
      </c>
      <c r="AB347" s="96"/>
      <c r="AC347" s="96"/>
      <c r="AD347" s="93">
        <v>0</v>
      </c>
      <c r="AE347" s="96"/>
      <c r="AF347" s="96"/>
      <c r="AG347" s="93">
        <v>0</v>
      </c>
      <c r="AH347" s="96"/>
      <c r="AI347" s="96"/>
      <c r="AJ347" s="93">
        <v>0</v>
      </c>
    </row>
    <row r="348" spans="24:36" x14ac:dyDescent="0.3">
      <c r="X348" s="89" t="s">
        <v>201</v>
      </c>
      <c r="Y348" s="96"/>
      <c r="Z348" s="96"/>
      <c r="AA348" s="93">
        <v>0</v>
      </c>
      <c r="AB348" s="96"/>
      <c r="AC348" s="96"/>
      <c r="AD348" s="93">
        <v>0</v>
      </c>
      <c r="AE348" s="96"/>
      <c r="AF348" s="96"/>
      <c r="AG348" s="93">
        <v>0</v>
      </c>
      <c r="AH348" s="96"/>
      <c r="AI348" s="96"/>
      <c r="AJ348" s="93">
        <v>0</v>
      </c>
    </row>
    <row r="349" spans="24:36" x14ac:dyDescent="0.3">
      <c r="X349" s="89" t="s">
        <v>202</v>
      </c>
      <c r="Y349" s="96"/>
      <c r="Z349" s="96"/>
      <c r="AA349" s="93">
        <v>0</v>
      </c>
      <c r="AB349" s="96"/>
      <c r="AC349" s="96"/>
      <c r="AD349" s="93">
        <v>0</v>
      </c>
      <c r="AE349" s="96"/>
      <c r="AF349" s="96"/>
      <c r="AG349" s="93">
        <v>0</v>
      </c>
      <c r="AH349" s="96"/>
      <c r="AI349" s="96"/>
      <c r="AJ349" s="93">
        <v>0</v>
      </c>
    </row>
    <row r="350" spans="24:36" x14ac:dyDescent="0.3">
      <c r="X350" s="89" t="s">
        <v>203</v>
      </c>
      <c r="Y350" s="96"/>
      <c r="Z350" s="96"/>
      <c r="AA350" s="93">
        <v>0</v>
      </c>
      <c r="AB350" s="96"/>
      <c r="AC350" s="96"/>
      <c r="AD350" s="93">
        <v>0</v>
      </c>
      <c r="AE350" s="96"/>
      <c r="AF350" s="96"/>
      <c r="AG350" s="93">
        <v>0</v>
      </c>
      <c r="AH350" s="96"/>
      <c r="AI350" s="96"/>
      <c r="AJ350" s="93">
        <v>0</v>
      </c>
    </row>
    <row r="351" spans="24:36" x14ac:dyDescent="0.3">
      <c r="X351" s="89" t="s">
        <v>204</v>
      </c>
      <c r="Y351" s="96"/>
      <c r="Z351" s="96"/>
      <c r="AA351" s="93">
        <v>0</v>
      </c>
      <c r="AB351" s="96"/>
      <c r="AC351" s="96"/>
      <c r="AD351" s="93">
        <v>0</v>
      </c>
      <c r="AE351" s="96"/>
      <c r="AF351" s="96"/>
      <c r="AG351" s="93">
        <v>0</v>
      </c>
      <c r="AH351" s="96"/>
      <c r="AI351" s="96"/>
      <c r="AJ351" s="93">
        <v>0</v>
      </c>
    </row>
    <row r="352" spans="24:36" x14ac:dyDescent="0.3">
      <c r="X352" s="89" t="s">
        <v>205</v>
      </c>
      <c r="Y352" s="96"/>
      <c r="Z352" s="96"/>
      <c r="AA352" s="93">
        <v>0</v>
      </c>
      <c r="AB352" s="96"/>
      <c r="AC352" s="96"/>
      <c r="AD352" s="93">
        <v>0</v>
      </c>
      <c r="AE352" s="96"/>
      <c r="AF352" s="96"/>
      <c r="AG352" s="93">
        <v>0</v>
      </c>
      <c r="AH352" s="96"/>
      <c r="AI352" s="96"/>
      <c r="AJ352" s="93">
        <v>0</v>
      </c>
    </row>
    <row r="353" spans="24:36" x14ac:dyDescent="0.3">
      <c r="X353" s="89" t="s">
        <v>206</v>
      </c>
      <c r="Y353" s="96"/>
      <c r="Z353" s="96"/>
      <c r="AA353" s="93">
        <v>0</v>
      </c>
      <c r="AB353" s="96"/>
      <c r="AC353" s="96"/>
      <c r="AD353" s="93">
        <v>0</v>
      </c>
      <c r="AE353" s="96"/>
      <c r="AF353" s="96"/>
      <c r="AG353" s="93">
        <v>0</v>
      </c>
      <c r="AH353" s="96"/>
      <c r="AI353" s="96"/>
      <c r="AJ353" s="93">
        <v>0</v>
      </c>
    </row>
    <row r="354" spans="24:36" x14ac:dyDescent="0.3">
      <c r="X354" s="89" t="s">
        <v>207</v>
      </c>
      <c r="Y354" s="96"/>
      <c r="Z354" s="96"/>
      <c r="AA354" s="93">
        <v>0</v>
      </c>
      <c r="AB354" s="96"/>
      <c r="AC354" s="96"/>
      <c r="AD354" s="93">
        <v>0</v>
      </c>
      <c r="AE354" s="96"/>
      <c r="AF354" s="96"/>
      <c r="AG354" s="93">
        <v>0</v>
      </c>
      <c r="AH354" s="96"/>
      <c r="AI354" s="96"/>
      <c r="AJ354" s="93">
        <v>0</v>
      </c>
    </row>
    <row r="355" spans="24:36" x14ac:dyDescent="0.3">
      <c r="X355" s="89" t="s">
        <v>208</v>
      </c>
      <c r="Y355" s="96"/>
      <c r="Z355" s="96"/>
      <c r="AA355" s="93">
        <v>0</v>
      </c>
      <c r="AB355" s="96"/>
      <c r="AC355" s="96"/>
      <c r="AD355" s="93">
        <v>0</v>
      </c>
      <c r="AE355" s="96"/>
      <c r="AF355" s="96"/>
      <c r="AG355" s="93">
        <v>0</v>
      </c>
      <c r="AH355" s="96"/>
      <c r="AI355" s="96"/>
      <c r="AJ355" s="93">
        <v>0</v>
      </c>
    </row>
    <row r="356" spans="24:36" x14ac:dyDescent="0.3">
      <c r="X356" s="89" t="s">
        <v>209</v>
      </c>
      <c r="Y356" s="96"/>
      <c r="Z356" s="96"/>
      <c r="AA356" s="93">
        <v>0</v>
      </c>
      <c r="AB356" s="96"/>
      <c r="AC356" s="96"/>
      <c r="AD356" s="93">
        <v>0</v>
      </c>
      <c r="AE356" s="96"/>
      <c r="AF356" s="96"/>
      <c r="AG356" s="93">
        <v>0</v>
      </c>
      <c r="AH356" s="96"/>
      <c r="AI356" s="96"/>
      <c r="AJ356" s="93">
        <v>0</v>
      </c>
    </row>
    <row r="357" spans="24:36" x14ac:dyDescent="0.3">
      <c r="X357" s="89" t="s">
        <v>210</v>
      </c>
      <c r="Y357" s="96"/>
      <c r="Z357" s="96"/>
      <c r="AA357" s="93">
        <v>0</v>
      </c>
      <c r="AB357" s="96"/>
      <c r="AC357" s="96"/>
      <c r="AD357" s="93">
        <v>0</v>
      </c>
      <c r="AE357" s="96"/>
      <c r="AF357" s="96"/>
      <c r="AG357" s="93">
        <v>0</v>
      </c>
      <c r="AH357" s="96"/>
      <c r="AI357" s="96"/>
      <c r="AJ357" s="93">
        <v>0</v>
      </c>
    </row>
    <row r="358" spans="24:36" x14ac:dyDescent="0.3">
      <c r="X358" s="89" t="s">
        <v>211</v>
      </c>
      <c r="Y358" s="96"/>
      <c r="Z358" s="96"/>
      <c r="AA358" s="93">
        <v>0</v>
      </c>
      <c r="AB358" s="96"/>
      <c r="AC358" s="96"/>
      <c r="AD358" s="93">
        <v>0</v>
      </c>
      <c r="AE358" s="96"/>
      <c r="AF358" s="96"/>
      <c r="AG358" s="93">
        <v>0</v>
      </c>
      <c r="AH358" s="96"/>
      <c r="AI358" s="96"/>
      <c r="AJ358" s="93">
        <v>0</v>
      </c>
    </row>
    <row r="359" spans="24:36" x14ac:dyDescent="0.3">
      <c r="X359" s="89" t="s">
        <v>212</v>
      </c>
      <c r="Y359" s="96"/>
      <c r="Z359" s="96"/>
      <c r="AA359" s="93">
        <v>0</v>
      </c>
      <c r="AB359" s="96"/>
      <c r="AC359" s="96"/>
      <c r="AD359" s="93">
        <v>0</v>
      </c>
      <c r="AE359" s="96"/>
      <c r="AF359" s="96"/>
      <c r="AG359" s="93">
        <v>0</v>
      </c>
      <c r="AH359" s="96"/>
      <c r="AI359" s="96"/>
      <c r="AJ359" s="93">
        <v>0</v>
      </c>
    </row>
    <row r="360" spans="24:36" x14ac:dyDescent="0.3">
      <c r="X360" s="89" t="s">
        <v>213</v>
      </c>
      <c r="Y360" s="96"/>
      <c r="Z360" s="96"/>
      <c r="AA360" s="93">
        <v>0</v>
      </c>
      <c r="AB360" s="96"/>
      <c r="AC360" s="96"/>
      <c r="AD360" s="93">
        <v>0</v>
      </c>
      <c r="AE360" s="96"/>
      <c r="AF360" s="96"/>
      <c r="AG360" s="93">
        <v>0</v>
      </c>
      <c r="AH360" s="96"/>
      <c r="AI360" s="96"/>
      <c r="AJ360" s="93">
        <v>0</v>
      </c>
    </row>
    <row r="361" spans="24:36" x14ac:dyDescent="0.3">
      <c r="X361" s="89" t="s">
        <v>214</v>
      </c>
      <c r="Y361" s="96"/>
      <c r="Z361" s="96"/>
      <c r="AA361" s="93">
        <v>0</v>
      </c>
      <c r="AB361" s="96"/>
      <c r="AC361" s="96"/>
      <c r="AD361" s="93">
        <v>0</v>
      </c>
      <c r="AE361" s="96"/>
      <c r="AF361" s="96"/>
      <c r="AG361" s="93">
        <v>0</v>
      </c>
      <c r="AH361" s="96"/>
      <c r="AI361" s="96"/>
      <c r="AJ361" s="93">
        <v>0</v>
      </c>
    </row>
    <row r="362" spans="24:36" x14ac:dyDescent="0.3">
      <c r="X362" s="89" t="s">
        <v>215</v>
      </c>
      <c r="Y362" s="96"/>
      <c r="Z362" s="96"/>
      <c r="AA362" s="93">
        <f>O217</f>
        <v>38162</v>
      </c>
      <c r="AB362" s="96"/>
      <c r="AC362" s="96"/>
      <c r="AD362" s="93">
        <f>P217</f>
        <v>41214.959999999999</v>
      </c>
      <c r="AE362" s="96"/>
      <c r="AF362" s="96"/>
      <c r="AG362" s="93">
        <f>Q217</f>
        <v>38162</v>
      </c>
      <c r="AH362" s="96"/>
      <c r="AI362" s="96"/>
      <c r="AJ362" s="93">
        <f>R217</f>
        <v>41214.959999999999</v>
      </c>
    </row>
    <row r="363" spans="24:36" x14ac:dyDescent="0.3">
      <c r="X363" s="89" t="s">
        <v>216</v>
      </c>
      <c r="Y363" s="96"/>
      <c r="Z363" s="96"/>
      <c r="AA363" s="93">
        <v>0</v>
      </c>
      <c r="AB363" s="96"/>
      <c r="AC363" s="96"/>
      <c r="AD363" s="93">
        <v>0</v>
      </c>
      <c r="AE363" s="96"/>
      <c r="AF363" s="96"/>
      <c r="AG363" s="93">
        <v>0</v>
      </c>
      <c r="AH363" s="96"/>
      <c r="AI363" s="96"/>
      <c r="AJ363" s="93">
        <v>0</v>
      </c>
    </row>
    <row r="364" spans="24:36" x14ac:dyDescent="0.3">
      <c r="X364" s="89" t="s">
        <v>217</v>
      </c>
      <c r="Y364" s="96"/>
      <c r="Z364" s="96"/>
      <c r="AA364" s="93">
        <v>0</v>
      </c>
      <c r="AB364" s="96"/>
      <c r="AC364" s="96"/>
      <c r="AD364" s="93">
        <v>0</v>
      </c>
      <c r="AE364" s="96"/>
      <c r="AF364" s="96"/>
      <c r="AG364" s="93">
        <v>0</v>
      </c>
      <c r="AH364" s="96"/>
      <c r="AI364" s="96"/>
      <c r="AJ364" s="93">
        <v>0</v>
      </c>
    </row>
    <row r="365" spans="24:36" x14ac:dyDescent="0.3">
      <c r="X365" s="89" t="s">
        <v>218</v>
      </c>
      <c r="Y365" s="96"/>
      <c r="Z365" s="96"/>
      <c r="AA365" s="93">
        <v>0</v>
      </c>
      <c r="AB365" s="96"/>
      <c r="AC365" s="96"/>
      <c r="AD365" s="93">
        <v>0</v>
      </c>
      <c r="AE365" s="96"/>
      <c r="AF365" s="96"/>
      <c r="AG365" s="93">
        <v>0</v>
      </c>
      <c r="AH365" s="96"/>
      <c r="AI365" s="96"/>
      <c r="AJ365" s="93">
        <v>0</v>
      </c>
    </row>
    <row r="366" spans="24:36" x14ac:dyDescent="0.3">
      <c r="X366" s="89" t="s">
        <v>219</v>
      </c>
      <c r="Y366" s="96"/>
      <c r="Z366" s="96"/>
      <c r="AA366" s="93">
        <v>0</v>
      </c>
      <c r="AB366" s="96"/>
      <c r="AC366" s="96"/>
      <c r="AD366" s="93">
        <v>0</v>
      </c>
      <c r="AE366" s="96"/>
      <c r="AF366" s="96"/>
      <c r="AG366" s="93">
        <v>0</v>
      </c>
      <c r="AH366" s="96"/>
      <c r="AI366" s="96"/>
      <c r="AJ366" s="93">
        <v>0</v>
      </c>
    </row>
    <row r="367" spans="24:36" x14ac:dyDescent="0.3">
      <c r="X367" s="89" t="s">
        <v>220</v>
      </c>
      <c r="Y367" s="96"/>
      <c r="Z367" s="96"/>
      <c r="AA367" s="93">
        <f>O230</f>
        <v>56700</v>
      </c>
      <c r="AB367" s="96"/>
      <c r="AC367" s="96"/>
      <c r="AD367" s="93">
        <f>P230</f>
        <v>61236</v>
      </c>
      <c r="AE367" s="96"/>
      <c r="AF367" s="96"/>
      <c r="AG367" s="93">
        <f>Q230</f>
        <v>53550</v>
      </c>
      <c r="AH367" s="96"/>
      <c r="AI367" s="96"/>
      <c r="AJ367" s="93">
        <f>R230</f>
        <v>57834</v>
      </c>
    </row>
    <row r="368" spans="24:36" x14ac:dyDescent="0.3">
      <c r="X368" s="89" t="s">
        <v>221</v>
      </c>
      <c r="Y368" s="96"/>
      <c r="Z368" s="96"/>
      <c r="AA368" s="93">
        <v>0</v>
      </c>
      <c r="AB368" s="96"/>
      <c r="AC368" s="96"/>
      <c r="AD368" s="93">
        <v>0</v>
      </c>
      <c r="AE368" s="96"/>
      <c r="AF368" s="96"/>
      <c r="AG368" s="93">
        <v>0</v>
      </c>
      <c r="AH368" s="96"/>
      <c r="AI368" s="96"/>
      <c r="AJ368" s="93">
        <v>0</v>
      </c>
    </row>
    <row r="369" spans="24:36" x14ac:dyDescent="0.3">
      <c r="X369" s="89" t="s">
        <v>222</v>
      </c>
      <c r="Y369" s="96"/>
      <c r="Z369" s="96"/>
      <c r="AA369" s="93">
        <v>0</v>
      </c>
      <c r="AB369" s="96"/>
      <c r="AC369" s="96"/>
      <c r="AD369" s="93">
        <v>0</v>
      </c>
      <c r="AE369" s="96"/>
      <c r="AF369" s="96"/>
      <c r="AG369" s="93">
        <v>0</v>
      </c>
      <c r="AH369" s="96"/>
      <c r="AI369" s="96"/>
      <c r="AJ369" s="93">
        <v>0</v>
      </c>
    </row>
    <row r="370" spans="24:36" x14ac:dyDescent="0.3">
      <c r="X370" s="89" t="s">
        <v>229</v>
      </c>
      <c r="Y370" s="96"/>
      <c r="Z370" s="96"/>
      <c r="AA370" s="93">
        <v>0</v>
      </c>
      <c r="AB370" s="96"/>
      <c r="AC370" s="96"/>
      <c r="AD370" s="93">
        <v>0</v>
      </c>
      <c r="AE370" s="96"/>
      <c r="AF370" s="96"/>
      <c r="AG370" s="93">
        <v>0</v>
      </c>
      <c r="AH370" s="96"/>
      <c r="AI370" s="96"/>
      <c r="AJ370" s="93">
        <v>0</v>
      </c>
    </row>
    <row r="371" spans="24:36" x14ac:dyDescent="0.3">
      <c r="X371" s="89" t="s">
        <v>230</v>
      </c>
      <c r="Y371" s="96"/>
      <c r="Z371" s="96"/>
      <c r="AA371" s="93">
        <v>0</v>
      </c>
      <c r="AB371" s="96"/>
      <c r="AC371" s="96"/>
      <c r="AD371" s="93">
        <v>0</v>
      </c>
      <c r="AE371" s="96"/>
      <c r="AF371" s="96"/>
      <c r="AG371" s="93">
        <v>0</v>
      </c>
      <c r="AH371" s="96"/>
      <c r="AI371" s="96"/>
      <c r="AJ371" s="93">
        <v>0</v>
      </c>
    </row>
    <row r="372" spans="24:36" x14ac:dyDescent="0.3">
      <c r="X372" s="89" t="s">
        <v>231</v>
      </c>
      <c r="Y372" s="96"/>
      <c r="Z372" s="96"/>
      <c r="AA372" s="93">
        <v>0</v>
      </c>
      <c r="AB372" s="96"/>
      <c r="AC372" s="96"/>
      <c r="AD372" s="93">
        <v>0</v>
      </c>
      <c r="AE372" s="96"/>
      <c r="AF372" s="96"/>
      <c r="AG372" s="93">
        <v>0</v>
      </c>
      <c r="AH372" s="96"/>
      <c r="AI372" s="96"/>
      <c r="AJ372" s="93">
        <v>0</v>
      </c>
    </row>
    <row r="373" spans="24:36" ht="15" thickBot="1" x14ac:dyDescent="0.35">
      <c r="X373" s="89" t="s">
        <v>232</v>
      </c>
      <c r="Y373" s="96"/>
      <c r="Z373" s="96"/>
      <c r="AA373" s="98">
        <v>0</v>
      </c>
      <c r="AB373" s="96"/>
      <c r="AC373" s="96"/>
      <c r="AD373" s="98">
        <v>0</v>
      </c>
      <c r="AE373" s="96"/>
      <c r="AF373" s="96"/>
      <c r="AG373" s="98">
        <v>0</v>
      </c>
      <c r="AH373" s="96"/>
      <c r="AI373" s="96"/>
      <c r="AJ373" s="98">
        <v>0</v>
      </c>
    </row>
    <row r="374" spans="24:36" ht="15" thickBot="1" x14ac:dyDescent="0.35">
      <c r="X374" s="127" t="s">
        <v>42</v>
      </c>
      <c r="Y374" s="99">
        <f t="shared" ref="Y374:AJ374" si="46">SUM(Y242:Y373)</f>
        <v>1458305.7</v>
      </c>
      <c r="Z374" s="100">
        <f t="shared" si="46"/>
        <v>1463615.0499999998</v>
      </c>
      <c r="AA374" s="101">
        <f t="shared" si="46"/>
        <v>1147072.8399999999</v>
      </c>
      <c r="AB374" s="99">
        <f t="shared" si="46"/>
        <v>1574970.15</v>
      </c>
      <c r="AC374" s="100">
        <f t="shared" si="46"/>
        <v>1580704.25</v>
      </c>
      <c r="AD374" s="101">
        <f t="shared" si="46"/>
        <v>1238838.67</v>
      </c>
      <c r="AE374" s="99">
        <f t="shared" si="46"/>
        <v>1382188.9000000001</v>
      </c>
      <c r="AF374" s="100">
        <f t="shared" si="46"/>
        <v>1373075.6</v>
      </c>
      <c r="AG374" s="101">
        <f t="shared" si="46"/>
        <v>1104064.1499999999</v>
      </c>
      <c r="AH374" s="99">
        <f t="shared" si="46"/>
        <v>1492764.01</v>
      </c>
      <c r="AI374" s="100">
        <f t="shared" si="46"/>
        <v>1482921.64</v>
      </c>
      <c r="AJ374" s="101">
        <f t="shared" si="46"/>
        <v>1192389.28</v>
      </c>
    </row>
    <row r="375" spans="24:36" ht="15" thickBot="1" x14ac:dyDescent="0.35">
      <c r="X375" s="128"/>
      <c r="Y375" s="129">
        <f>SUM(Y374:AA374)</f>
        <v>4068993.59</v>
      </c>
      <c r="Z375" s="130"/>
      <c r="AA375" s="131"/>
      <c r="AB375" s="129">
        <f t="shared" ref="AB375" si="47">SUM(AB374:AD374)</f>
        <v>4394513.07</v>
      </c>
      <c r="AC375" s="130"/>
      <c r="AD375" s="131"/>
      <c r="AE375" s="129">
        <f t="shared" ref="AE375" si="48">SUM(AE374:AG374)</f>
        <v>3859328.65</v>
      </c>
      <c r="AF375" s="130"/>
      <c r="AG375" s="131"/>
      <c r="AH375" s="129">
        <f t="shared" ref="AH375" si="49">SUM(AH374:AJ374)</f>
        <v>4168074.9299999997</v>
      </c>
      <c r="AI375" s="130"/>
      <c r="AJ375" s="131"/>
    </row>
  </sheetData>
  <mergeCells count="116">
    <mergeCell ref="C185:R185"/>
    <mergeCell ref="C198:R198"/>
    <mergeCell ref="X374:X375"/>
    <mergeCell ref="Y375:AA375"/>
    <mergeCell ref="AB375:AD375"/>
    <mergeCell ref="AE375:AG375"/>
    <mergeCell ref="AH375:AJ375"/>
    <mergeCell ref="X239:AJ239"/>
    <mergeCell ref="X240:X241"/>
    <mergeCell ref="Y240:AA240"/>
    <mergeCell ref="AB240:AD240"/>
    <mergeCell ref="AE240:AG240"/>
    <mergeCell ref="AH240:AJ240"/>
    <mergeCell ref="B227:L230"/>
    <mergeCell ref="B214:L217"/>
    <mergeCell ref="B173:V178"/>
    <mergeCell ref="Y175:AA175"/>
    <mergeCell ref="AB175:AD175"/>
    <mergeCell ref="AE175:AG175"/>
    <mergeCell ref="AH175:AJ175"/>
    <mergeCell ref="Y178:AA178"/>
    <mergeCell ref="AB178:AD178"/>
    <mergeCell ref="AE178:AG178"/>
    <mergeCell ref="AH178:AJ178"/>
    <mergeCell ref="B157:V162"/>
    <mergeCell ref="Y159:AA159"/>
    <mergeCell ref="AB159:AD159"/>
    <mergeCell ref="AE159:AG159"/>
    <mergeCell ref="AH159:AJ159"/>
    <mergeCell ref="Y162:AA162"/>
    <mergeCell ref="AB162:AD162"/>
    <mergeCell ref="AE162:AG162"/>
    <mergeCell ref="AH162:AJ162"/>
    <mergeCell ref="AB57:AD57"/>
    <mergeCell ref="AE57:AG57"/>
    <mergeCell ref="AH57:AJ57"/>
    <mergeCell ref="Y60:AA60"/>
    <mergeCell ref="AB60:AD60"/>
    <mergeCell ref="AE60:AG60"/>
    <mergeCell ref="AH60:AJ60"/>
    <mergeCell ref="B141:V146"/>
    <mergeCell ref="Y143:AA143"/>
    <mergeCell ref="AB143:AD143"/>
    <mergeCell ref="AE143:AG143"/>
    <mergeCell ref="AH143:AJ143"/>
    <mergeCell ref="Y146:AA146"/>
    <mergeCell ref="AB146:AD146"/>
    <mergeCell ref="AE146:AG146"/>
    <mergeCell ref="AH146:AJ146"/>
    <mergeCell ref="AE25:AG25"/>
    <mergeCell ref="AH25:AJ25"/>
    <mergeCell ref="Y28:AA28"/>
    <mergeCell ref="AB28:AD28"/>
    <mergeCell ref="AE28:AG28"/>
    <mergeCell ref="AH28:AJ28"/>
    <mergeCell ref="Y25:AA25"/>
    <mergeCell ref="AH40:AJ40"/>
    <mergeCell ref="Y43:AA43"/>
    <mergeCell ref="AB43:AD43"/>
    <mergeCell ref="AE43:AG43"/>
    <mergeCell ref="AH43:AJ43"/>
    <mergeCell ref="AH13:AJ13"/>
    <mergeCell ref="AE10:AG10"/>
    <mergeCell ref="AH10:AJ10"/>
    <mergeCell ref="C5:R5"/>
    <mergeCell ref="C20:R20"/>
    <mergeCell ref="Y13:AA13"/>
    <mergeCell ref="AB13:AD13"/>
    <mergeCell ref="Y10:AA10"/>
    <mergeCell ref="AB10:AD10"/>
    <mergeCell ref="AH103:AJ103"/>
    <mergeCell ref="Y106:AA106"/>
    <mergeCell ref="AB106:AD106"/>
    <mergeCell ref="AE106:AG106"/>
    <mergeCell ref="AH106:AJ106"/>
    <mergeCell ref="Y72:AA72"/>
    <mergeCell ref="AB72:AD72"/>
    <mergeCell ref="AE72:AG72"/>
    <mergeCell ref="AH72:AJ72"/>
    <mergeCell ref="Y75:AA75"/>
    <mergeCell ref="AB75:AD75"/>
    <mergeCell ref="AE75:AG75"/>
    <mergeCell ref="AH75:AJ75"/>
    <mergeCell ref="AB87:AD87"/>
    <mergeCell ref="AE87:AG87"/>
    <mergeCell ref="AH87:AJ87"/>
    <mergeCell ref="AB90:AD90"/>
    <mergeCell ref="AE90:AG90"/>
    <mergeCell ref="AH90:AJ90"/>
    <mergeCell ref="Y103:AA103"/>
    <mergeCell ref="Y87:AA87"/>
    <mergeCell ref="Y90:AA90"/>
    <mergeCell ref="B8:N8"/>
    <mergeCell ref="B23:M23"/>
    <mergeCell ref="A1:R1"/>
    <mergeCell ref="C211:R211"/>
    <mergeCell ref="C224:R224"/>
    <mergeCell ref="C169:R169"/>
    <mergeCell ref="C153:R153"/>
    <mergeCell ref="AB103:AD103"/>
    <mergeCell ref="AE103:AG103"/>
    <mergeCell ref="C67:R67"/>
    <mergeCell ref="C82:R82"/>
    <mergeCell ref="C97:R97"/>
    <mergeCell ref="C113:R113"/>
    <mergeCell ref="B70:V75"/>
    <mergeCell ref="B101:V106"/>
    <mergeCell ref="B85:V90"/>
    <mergeCell ref="C50:R50"/>
    <mergeCell ref="Y57:AA57"/>
    <mergeCell ref="AE13:AG13"/>
    <mergeCell ref="C35:R35"/>
    <mergeCell ref="Y40:AA40"/>
    <mergeCell ref="AB40:AD40"/>
    <mergeCell ref="AE40:AG40"/>
    <mergeCell ref="AB25:AD25"/>
  </mergeCells>
  <phoneticPr fontId="17" type="noConversion"/>
  <conditionalFormatting sqref="B5">
    <cfRule type="duplicateValues" dxfId="13" priority="127"/>
  </conditionalFormatting>
  <conditionalFormatting sqref="B20">
    <cfRule type="duplicateValues" dxfId="12" priority="4"/>
  </conditionalFormatting>
  <conditionalFormatting sqref="B35">
    <cfRule type="duplicateValues" dxfId="11" priority="123"/>
  </conditionalFormatting>
  <conditionalFormatting sqref="B50">
    <cfRule type="duplicateValues" dxfId="10" priority="113"/>
  </conditionalFormatting>
  <conditionalFormatting sqref="B67">
    <cfRule type="duplicateValues" dxfId="9" priority="110"/>
  </conditionalFormatting>
  <conditionalFormatting sqref="B82">
    <cfRule type="duplicateValues" dxfId="8" priority="2"/>
  </conditionalFormatting>
  <conditionalFormatting sqref="B97">
    <cfRule type="duplicateValues" dxfId="7" priority="109"/>
  </conditionalFormatting>
  <conditionalFormatting sqref="B113">
    <cfRule type="duplicateValues" dxfId="6" priority="107"/>
  </conditionalFormatting>
  <conditionalFormatting sqref="B153">
    <cfRule type="duplicateValues" dxfId="5" priority="97"/>
  </conditionalFormatting>
  <conditionalFormatting sqref="B169">
    <cfRule type="duplicateValues" dxfId="4" priority="95"/>
  </conditionalFormatting>
  <conditionalFormatting sqref="B185">
    <cfRule type="duplicateValues" dxfId="3" priority="75"/>
  </conditionalFormatting>
  <conditionalFormatting sqref="B198">
    <cfRule type="duplicateValues" dxfId="2" priority="69"/>
  </conditionalFormatting>
  <conditionalFormatting sqref="B211">
    <cfRule type="duplicateValues" dxfId="1" priority="16"/>
  </conditionalFormatting>
  <conditionalFormatting sqref="B224">
    <cfRule type="duplicateValues" dxfId="0" priority="11"/>
  </conditionalFormatting>
  <pageMargins left="0.11811023622047245" right="0.11811023622047245" top="0.35433070866141736" bottom="0.15748031496062992" header="0.11811023622047245" footer="0.11811023622047245"/>
  <pageSetup paperSize="9" scale="27" orientation="landscape" horizontalDpi="4294967293" verticalDpi="4294967293" r:id="rId1"/>
  <headerFooter>
    <oddHeader>&amp;L187/PN/ZP/D/2024&amp;CFormularz asortymentowo-cenowy&amp;RZałącznik nr 2</oddHeader>
  </headerFooter>
  <rowBreaks count="3" manualBreakCount="3">
    <brk id="92" max="35" man="1"/>
    <brk id="148" max="16383" man="1"/>
    <brk id="236" max="16383" man="1"/>
  </rowBreaks>
  <drawing r:id="rId2"/>
</worksheet>
</file>

<file path=docMetadata/LabelInfo.xml><?xml version="1.0" encoding="utf-8"?>
<clbl:labelList xmlns:clbl="http://schemas.microsoft.com/office/2020/mipLabelMetadata">
  <clbl:label id="{6dcd08ae-1359-412b-948b-ab375616dfe7}" enabled="1" method="Standard" siteId="{15eae2cb-1c94-4d1f-804f-cb0c347dbda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Skowronska, Paulina</cp:lastModifiedBy>
  <cp:lastPrinted>2024-10-21T11:51:10Z</cp:lastPrinted>
  <dcterms:created xsi:type="dcterms:W3CDTF">2023-01-03T08:32:40Z</dcterms:created>
  <dcterms:modified xsi:type="dcterms:W3CDTF">2024-12-30T08:18:42Z</dcterms:modified>
</cp:coreProperties>
</file>