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grupowe\import\Przetargi\2024\Łódź\"/>
    </mc:Choice>
  </mc:AlternateContent>
  <xr:revisionPtr revIDLastSave="0" documentId="13_ncr:1_{DF3318DA-5487-42DE-A9E5-D15008F5DA3C}" xr6:coauthVersionLast="47" xr6:coauthVersionMax="47" xr10:uidLastSave="{00000000-0000-0000-0000-000000000000}"/>
  <bookViews>
    <workbookView xWindow="-120" yWindow="-120" windowWidth="29040" windowHeight="15720" xr2:uid="{FEC90D21-9B11-428B-AB21-C997F206B82C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7" i="1" l="1"/>
  <c r="Z88" i="1" s="1"/>
  <c r="Y93" i="1" s="1"/>
  <c r="X87" i="1"/>
  <c r="X88" i="1" s="1"/>
  <c r="U93" i="1" s="1"/>
  <c r="V87" i="1"/>
  <c r="W87" i="1" s="1"/>
  <c r="W88" i="1" s="1"/>
  <c r="Z93" i="1" s="1"/>
  <c r="T87" i="1"/>
  <c r="U87" i="1" s="1"/>
  <c r="U88" i="1" s="1"/>
  <c r="V93" i="1" s="1"/>
  <c r="J87" i="1"/>
  <c r="V71" i="1"/>
  <c r="X76" i="1" s="1"/>
  <c r="T71" i="1"/>
  <c r="T76" i="1" s="1"/>
  <c r="Z70" i="1"/>
  <c r="Z71" i="1" s="1"/>
  <c r="Y76" i="1" s="1"/>
  <c r="X70" i="1"/>
  <c r="Y70" i="1" s="1"/>
  <c r="Y71" i="1" s="1"/>
  <c r="W76" i="1" s="1"/>
  <c r="V70" i="1"/>
  <c r="W70" i="1" s="1"/>
  <c r="W71" i="1" s="1"/>
  <c r="Z76" i="1" s="1"/>
  <c r="T70" i="1"/>
  <c r="U70" i="1" s="1"/>
  <c r="U71" i="1" s="1"/>
  <c r="V76" i="1" s="1"/>
  <c r="J70" i="1"/>
  <c r="Z53" i="1"/>
  <c r="AA53" i="1" s="1"/>
  <c r="X53" i="1"/>
  <c r="Y53" i="1" s="1"/>
  <c r="V53" i="1"/>
  <c r="W53" i="1" s="1"/>
  <c r="T53" i="1"/>
  <c r="U53" i="1" s="1"/>
  <c r="J53" i="1"/>
  <c r="Z52" i="1"/>
  <c r="AA52" i="1" s="1"/>
  <c r="X52" i="1"/>
  <c r="Y52" i="1" s="1"/>
  <c r="V52" i="1"/>
  <c r="W52" i="1" s="1"/>
  <c r="T52" i="1"/>
  <c r="U52" i="1" s="1"/>
  <c r="J52" i="1"/>
  <c r="Z51" i="1"/>
  <c r="AA51" i="1" s="1"/>
  <c r="X51" i="1"/>
  <c r="Y51" i="1" s="1"/>
  <c r="V51" i="1"/>
  <c r="W51" i="1" s="1"/>
  <c r="T51" i="1"/>
  <c r="U51" i="1" s="1"/>
  <c r="J51" i="1"/>
  <c r="Z50" i="1"/>
  <c r="AA50" i="1" s="1"/>
  <c r="X50" i="1"/>
  <c r="Y50" i="1" s="1"/>
  <c r="V50" i="1"/>
  <c r="W50" i="1" s="1"/>
  <c r="T50" i="1"/>
  <c r="U50" i="1" s="1"/>
  <c r="J50" i="1"/>
  <c r="Z49" i="1"/>
  <c r="AA49" i="1" s="1"/>
  <c r="X49" i="1"/>
  <c r="Y49" i="1" s="1"/>
  <c r="V49" i="1"/>
  <c r="W49" i="1" s="1"/>
  <c r="T49" i="1"/>
  <c r="U49" i="1" s="1"/>
  <c r="J49" i="1"/>
  <c r="Z48" i="1"/>
  <c r="AA48" i="1" s="1"/>
  <c r="X48" i="1"/>
  <c r="Y48" i="1" s="1"/>
  <c r="V48" i="1"/>
  <c r="W48" i="1" s="1"/>
  <c r="U48" i="1"/>
  <c r="T48" i="1"/>
  <c r="J48" i="1"/>
  <c r="Z47" i="1"/>
  <c r="AA47" i="1" s="1"/>
  <c r="X47" i="1"/>
  <c r="Y47" i="1" s="1"/>
  <c r="V47" i="1"/>
  <c r="T47" i="1"/>
  <c r="J47" i="1"/>
  <c r="Z46" i="1"/>
  <c r="AA46" i="1" s="1"/>
  <c r="X46" i="1"/>
  <c r="Y46" i="1" s="1"/>
  <c r="V46" i="1"/>
  <c r="W46" i="1" s="1"/>
  <c r="T46" i="1"/>
  <c r="U46" i="1" s="1"/>
  <c r="J46" i="1"/>
  <c r="Z45" i="1"/>
  <c r="AA45" i="1" s="1"/>
  <c r="X45" i="1"/>
  <c r="V45" i="1"/>
  <c r="W45" i="1" s="1"/>
  <c r="T45" i="1"/>
  <c r="U45" i="1" s="1"/>
  <c r="J45" i="1"/>
  <c r="Z26" i="1"/>
  <c r="Z27" i="1" s="1"/>
  <c r="Y32" i="1" s="1"/>
  <c r="X26" i="1"/>
  <c r="X27" i="1" s="1"/>
  <c r="U32" i="1" s="1"/>
  <c r="V26" i="1"/>
  <c r="W26" i="1" s="1"/>
  <c r="W27" i="1" s="1"/>
  <c r="Z32" i="1" s="1"/>
  <c r="T26" i="1"/>
  <c r="U26" i="1" s="1"/>
  <c r="U27" i="1" s="1"/>
  <c r="V32" i="1" s="1"/>
  <c r="J26" i="1"/>
  <c r="Z7" i="1"/>
  <c r="Z8" i="1" s="1"/>
  <c r="Y13" i="1" s="1"/>
  <c r="X7" i="1"/>
  <c r="X8" i="1" s="1"/>
  <c r="U13" i="1" s="1"/>
  <c r="V7" i="1"/>
  <c r="W7" i="1" s="1"/>
  <c r="W8" i="1" s="1"/>
  <c r="Z13" i="1" s="1"/>
  <c r="T7" i="1"/>
  <c r="U7" i="1" s="1"/>
  <c r="U8" i="1" s="1"/>
  <c r="V13" i="1" s="1"/>
  <c r="J7" i="1"/>
  <c r="V88" i="1" l="1"/>
  <c r="X93" i="1" s="1"/>
  <c r="T88" i="1"/>
  <c r="T93" i="1" s="1"/>
  <c r="V77" i="1"/>
  <c r="T54" i="1"/>
  <c r="T59" i="1" s="1"/>
  <c r="X54" i="1"/>
  <c r="U59" i="1" s="1"/>
  <c r="V54" i="1"/>
  <c r="X59" i="1" s="1"/>
  <c r="V27" i="1"/>
  <c r="X32" i="1" s="1"/>
  <c r="X33" i="1" s="1"/>
  <c r="T27" i="1"/>
  <c r="T32" i="1" s="1"/>
  <c r="AA26" i="1"/>
  <c r="AA27" i="1" s="1"/>
  <c r="AA32" i="1" s="1"/>
  <c r="Z33" i="1" s="1"/>
  <c r="V8" i="1"/>
  <c r="X13" i="1" s="1"/>
  <c r="T8" i="1"/>
  <c r="T13" i="1" s="1"/>
  <c r="X14" i="1"/>
  <c r="T14" i="1"/>
  <c r="T94" i="1"/>
  <c r="X94" i="1"/>
  <c r="Y87" i="1"/>
  <c r="Y88" i="1" s="1"/>
  <c r="W93" i="1" s="1"/>
  <c r="V94" i="1" s="1"/>
  <c r="AA87" i="1"/>
  <c r="AA88" i="1" s="1"/>
  <c r="AA93" i="1" s="1"/>
  <c r="Z94" i="1" s="1"/>
  <c r="X77" i="1"/>
  <c r="AA70" i="1"/>
  <c r="AA71" i="1" s="1"/>
  <c r="AA76" i="1" s="1"/>
  <c r="Z77" i="1" s="1"/>
  <c r="X71" i="1"/>
  <c r="U76" i="1" s="1"/>
  <c r="T77" i="1" s="1"/>
  <c r="AA54" i="1"/>
  <c r="AA59" i="1" s="1"/>
  <c r="U47" i="1"/>
  <c r="U54" i="1" s="1"/>
  <c r="V59" i="1" s="1"/>
  <c r="Y45" i="1"/>
  <c r="Y54" i="1" s="1"/>
  <c r="W59" i="1" s="1"/>
  <c r="W47" i="1"/>
  <c r="W54" i="1" s="1"/>
  <c r="Z59" i="1" s="1"/>
  <c r="Z60" i="1" s="1"/>
  <c r="Z54" i="1"/>
  <c r="Y59" i="1" s="1"/>
  <c r="T33" i="1"/>
  <c r="Y26" i="1"/>
  <c r="Y27" i="1" s="1"/>
  <c r="W32" i="1" s="1"/>
  <c r="V33" i="1" s="1"/>
  <c r="Y7" i="1"/>
  <c r="Y8" i="1" s="1"/>
  <c r="W13" i="1" s="1"/>
  <c r="V14" i="1" s="1"/>
  <c r="AA7" i="1"/>
  <c r="AA8" i="1" s="1"/>
  <c r="AA13" i="1" s="1"/>
  <c r="Z14" i="1" s="1"/>
  <c r="X60" i="1" l="1"/>
  <c r="T60" i="1"/>
  <c r="V60" i="1"/>
</calcChain>
</file>

<file path=xl/sharedStrings.xml><?xml version="1.0" encoding="utf-8"?>
<sst xmlns="http://schemas.openxmlformats.org/spreadsheetml/2006/main" count="361" uniqueCount="106">
  <si>
    <t>ZAPOTRZEBOWANIE ZAMAWIAJĄCEGO</t>
  </si>
  <si>
    <t>WIELKOŚCI OFEROWANE PRZEZ WYKONAWCĘ</t>
  </si>
  <si>
    <t>Lp.</t>
  </si>
  <si>
    <t>Asortyment</t>
  </si>
  <si>
    <t>j.m.</t>
  </si>
  <si>
    <t>BARLICKI
Ilość minimalna (j.m.)</t>
  </si>
  <si>
    <t>BARLICKI
Ilość podstawowa (j.m.)</t>
  </si>
  <si>
    <t>BARLICKI
Prawo opcji (j.m.)</t>
  </si>
  <si>
    <t>USK nr 2
Ilość minimalna (j.m.)</t>
  </si>
  <si>
    <t>USK nr 2
Ilość podstawowa (j.m.)</t>
  </si>
  <si>
    <t>USK nr 2
Prawo opcji (j.m.)</t>
  </si>
  <si>
    <t>Producent</t>
  </si>
  <si>
    <t>Nazwa handlowa</t>
  </si>
  <si>
    <t>Wielkość op. oferowanego (zgodnie z raportowaniem do ZSMOPL)</t>
  </si>
  <si>
    <t>BARLICKI
Oferowana ilość podstawowa (op.)</t>
  </si>
  <si>
    <t>BARLICKI
Oferowane prawo opcji (op.)</t>
  </si>
  <si>
    <t>USK nr 2
Oferowana ilość podstawowa (op.)</t>
  </si>
  <si>
    <t>USK nr 2
Oferowane prawo opcji (op.)</t>
  </si>
  <si>
    <t xml:space="preserve">Cena netto za oferowane op. (zł) </t>
  </si>
  <si>
    <t>Stawka VAT (%)</t>
  </si>
  <si>
    <t>BARLICKI
Wartość podstawowa netto (zł)</t>
  </si>
  <si>
    <t>BARLICKI
Wartość podstawowa brutto (zł)</t>
  </si>
  <si>
    <t>BARLICKI
Wartość prawa opcji netto (zł)</t>
  </si>
  <si>
    <t>BARLICKI
Wartość prawa opcji brutto (zł)</t>
  </si>
  <si>
    <t>USK nr 2
Wartość podstawowa netto (zł)</t>
  </si>
  <si>
    <t>USK nr 2
Wartość podstawowa brutto (zł)</t>
  </si>
  <si>
    <t>USK nr 2
Wartość prawa opcji netto (zł)</t>
  </si>
  <si>
    <t>USK nr 2
Wartość prawa opcji brutto (zł)</t>
  </si>
  <si>
    <t>1</t>
  </si>
  <si>
    <t>19=13x17</t>
  </si>
  <si>
    <t>20=19+19x18</t>
  </si>
  <si>
    <t>21=14x17</t>
  </si>
  <si>
    <t>22=21+21x18</t>
  </si>
  <si>
    <t>23=15x17</t>
  </si>
  <si>
    <t>24=23+23x18</t>
  </si>
  <si>
    <t>25=16x17</t>
  </si>
  <si>
    <t>26=25+25x18</t>
  </si>
  <si>
    <t>PAKIET</t>
  </si>
  <si>
    <t>1.</t>
  </si>
  <si>
    <t>Alkohol 95% inj. 10 amp  a 20 ml</t>
  </si>
  <si>
    <t>op.</t>
  </si>
  <si>
    <t>W PRZYPADKU ZAOFEROWANIA PRZEDMIOTU ZAMOWIENIA O DOPUSZCZONYCH PARAMETRACH, INNYCH NIŻ POWYŻEJ OPISANE, PROSZĘ UZUPEŁNIĆ ODRĘBNIE DLA KAŻDEJ POZYCJI:</t>
  </si>
  <si>
    <t>RAZEM:</t>
  </si>
  <si>
    <t>W pozycji …. zaoferowano towar zgodnie z odpowiedzią Zamawiającego nr …. z dnia …</t>
  </si>
  <si>
    <t>Wartość podstawowa netto (zł)</t>
  </si>
  <si>
    <t>Wartość podstawowa brutto (zł)</t>
  </si>
  <si>
    <t>Wartość prawa opcji netto (zł)</t>
  </si>
  <si>
    <t>Wartość prawa opcji brutto (zł)</t>
  </si>
  <si>
    <t>BARLICKI</t>
  </si>
  <si>
    <t>USK nr 2</t>
  </si>
  <si>
    <t>DAPTOMYCYNA 350 MG INJ</t>
  </si>
  <si>
    <t>szt.</t>
  </si>
  <si>
    <t>2.</t>
  </si>
  <si>
    <t>DAPTOMYCYNA 500 MG INJ</t>
  </si>
  <si>
    <t>3.</t>
  </si>
  <si>
    <t xml:space="preserve">RIFAMPICYNA 600 MG INJ </t>
  </si>
  <si>
    <t>4.</t>
  </si>
  <si>
    <t>AJMALINA ROZTW DO WSTRZYK 50MG/10ML X 5 AMP (LEK W RAMACH IMPORTU DOCELOWEGO)</t>
  </si>
  <si>
    <t>5.</t>
  </si>
  <si>
    <t>ISOPRENALINE 0,2 MG/1 ML X 5 FIOL</t>
  </si>
  <si>
    <t>6.</t>
  </si>
  <si>
    <t>VERAPAMIL 0,005 G/2 ML X 5 AMP.</t>
  </si>
  <si>
    <t>7.</t>
  </si>
  <si>
    <t>TRIAMCINOLONE ACETONIDE 0,04 G/1 ML X 5 AMP.</t>
  </si>
  <si>
    <t>8.</t>
  </si>
  <si>
    <t>MEXILETINE 0,2 G X 100 KAPS.</t>
  </si>
  <si>
    <t>9.</t>
  </si>
  <si>
    <t>DAPSONUM 0,1 G X 100 TABL</t>
  </si>
  <si>
    <t xml:space="preserve">                               </t>
  </si>
  <si>
    <t>Cholestyramina 4g  op a 50 saszetek</t>
  </si>
  <si>
    <t xml:space="preserve">Aztreonam 1g inj </t>
  </si>
  <si>
    <t>ilości do proformy</t>
  </si>
  <si>
    <t>Abciximab 10mg/5ml fiolka</t>
  </si>
  <si>
    <t>fiol.</t>
  </si>
  <si>
    <t>Reliance</t>
  </si>
  <si>
    <t>Abcixirel 10mg/5ml x 1 fiol *</t>
  </si>
  <si>
    <t>* import docelowy</t>
  </si>
  <si>
    <t>1 fiol.</t>
  </si>
  <si>
    <t>10 amp.</t>
  </si>
  <si>
    <t xml:space="preserve">Braun </t>
  </si>
  <si>
    <t>Alkohol konzentrat inj.95%, 10amp. A 20ml *</t>
  </si>
  <si>
    <t>MSD</t>
  </si>
  <si>
    <t>Cubicyn 350 mg *1 fiol *</t>
  </si>
  <si>
    <t>Cubicyn 500 mg *1 fiol *</t>
  </si>
  <si>
    <t>5 amp.</t>
  </si>
  <si>
    <t>5 fiol.</t>
  </si>
  <si>
    <t>100 kaps</t>
  </si>
  <si>
    <t xml:space="preserve">Esteve Pharmaceuticals </t>
  </si>
  <si>
    <t xml:space="preserve">Eremfat 600mg x 1 fiol </t>
  </si>
  <si>
    <t>Haupt Pharma</t>
  </si>
  <si>
    <t>Monico SPA</t>
  </si>
  <si>
    <t> Gilurytmal 50mg/10ml x 5 amp *</t>
  </si>
  <si>
    <t>Isoprenalina 0,2mg/ml x 5 amp a 1 ml *</t>
  </si>
  <si>
    <t>Isoptin 5mg/2ml x 5 amp. a 2 ml MYLAN *</t>
  </si>
  <si>
    <t>Triamhexal 40mg x 10 amp. *</t>
  </si>
  <si>
    <t>Salutas Pharma</t>
  </si>
  <si>
    <t>TEVA</t>
  </si>
  <si>
    <t xml:space="preserve">Sanofi </t>
  </si>
  <si>
    <t xml:space="preserve">Mexilteine 200mg x 100 kaps * </t>
  </si>
  <si>
    <t>100 tabl.</t>
  </si>
  <si>
    <t>Disulone 100+200mg x 100 tabl. *</t>
  </si>
  <si>
    <t>Ratiopharm</t>
  </si>
  <si>
    <t>Colestyramin 4g x 50 sasz *</t>
  </si>
  <si>
    <t xml:space="preserve"> 50 sasz.</t>
  </si>
  <si>
    <t>United Biotech</t>
  </si>
  <si>
    <t>Azom 1g x 1 fiol + amp. rozp.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</si>
</sst>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9" fillId="0" borderId="0"/>
    <xf numFmtId="0" fontId="4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44" fontId="3" fillId="0" borderId="0" xfId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4" fontId="5" fillId="0" borderId="1" xfId="1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3" fontId="2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44" fontId="6" fillId="0" borderId="1" xfId="1" applyFont="1" applyFill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/>
    </xf>
    <xf numFmtId="165" fontId="3" fillId="4" borderId="2" xfId="1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4" fontId="2" fillId="0" borderId="7" xfId="1" applyFont="1" applyFill="1" applyBorder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5" borderId="1" xfId="3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/>
    </xf>
    <xf numFmtId="165" fontId="3" fillId="4" borderId="1" xfId="1" applyNumberFormat="1" applyFont="1" applyFill="1" applyBorder="1" applyAlignment="1">
      <alignment horizontal="center" vertical="center"/>
    </xf>
    <xf numFmtId="0" fontId="6" fillId="0" borderId="1" xfId="4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6" fillId="0" borderId="1" xfId="5" applyFont="1" applyBorder="1" applyAlignment="1">
      <alignment horizontal="left" vertical="center" wrapText="1"/>
    </xf>
    <xf numFmtId="0" fontId="6" fillId="5" borderId="1" xfId="5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3" fillId="5" borderId="0" xfId="0" applyNumberFormat="1" applyFont="1" applyFill="1" applyAlignment="1">
      <alignment horizontal="center" vertical="center"/>
    </xf>
    <xf numFmtId="164" fontId="3" fillId="5" borderId="0" xfId="0" applyNumberFormat="1" applyFont="1" applyFill="1"/>
    <xf numFmtId="0" fontId="5" fillId="0" borderId="1" xfId="6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4" fontId="3" fillId="0" borderId="1" xfId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4" fontId="2" fillId="0" borderId="18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6" borderId="0" xfId="0" applyFont="1" applyFill="1"/>
    <xf numFmtId="0" fontId="2" fillId="6" borderId="0" xfId="0" applyFont="1" applyFill="1" applyAlignment="1">
      <alignment horizontal="center"/>
    </xf>
    <xf numFmtId="0" fontId="11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</cellXfs>
  <cellStyles count="7">
    <cellStyle name="Normalny" xfId="0" builtinId="0"/>
    <cellStyle name="Normalny 2" xfId="5" xr:uid="{8521D114-5DE3-4C9A-A9A4-835485C28E9F}"/>
    <cellStyle name="Normalny 3" xfId="3" xr:uid="{60247108-4CBF-4CDA-A6EE-148E5BFB2417}"/>
    <cellStyle name="Normalny 4 2 2" xfId="6" xr:uid="{25079B3A-C242-4982-BF4A-9667310659C9}"/>
    <cellStyle name="Normalny 5" xfId="4" xr:uid="{295CA629-D2A6-4E67-A4CB-17175F8BF3AB}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A58EE-E2D4-4485-9565-D2B85C55D957}">
  <sheetPr>
    <pageSetUpPr fitToPage="1"/>
  </sheetPr>
  <dimension ref="A1:AA95"/>
  <sheetViews>
    <sheetView tabSelected="1" topLeftCell="C73" workbookViewId="0">
      <selection activeCell="R88" sqref="R88"/>
    </sheetView>
  </sheetViews>
  <sheetFormatPr defaultRowHeight="15" x14ac:dyDescent="0.25"/>
  <cols>
    <col min="2" max="2" width="43.42578125" customWidth="1"/>
    <col min="4" max="4" width="12.7109375" customWidth="1"/>
    <col min="5" max="5" width="14.5703125" customWidth="1"/>
    <col min="7" max="7" width="14.140625" customWidth="1"/>
    <col min="8" max="8" width="13.28515625" customWidth="1"/>
    <col min="9" max="9" width="11.28515625" customWidth="1"/>
    <col min="10" max="10" width="12.28515625" customWidth="1"/>
    <col min="11" max="11" width="20" bestFit="1" customWidth="1"/>
    <col min="12" max="12" width="34.28515625" customWidth="1"/>
    <col min="13" max="13" width="19.140625" customWidth="1"/>
    <col min="14" max="14" width="13" customWidth="1"/>
    <col min="15" max="15" width="12.42578125" customWidth="1"/>
    <col min="16" max="16" width="13.85546875" customWidth="1"/>
    <col min="17" max="17" width="13.42578125" customWidth="1"/>
    <col min="18" max="18" width="13" customWidth="1"/>
    <col min="20" max="20" width="13.140625" customWidth="1"/>
    <col min="21" max="21" width="13" customWidth="1"/>
    <col min="22" max="22" width="13.85546875" customWidth="1"/>
    <col min="23" max="23" width="14.42578125" customWidth="1"/>
    <col min="24" max="25" width="16" customWidth="1"/>
    <col min="26" max="26" width="15" customWidth="1"/>
    <col min="27" max="27" width="17" customWidth="1"/>
  </cols>
  <sheetData>
    <row r="1" spans="1:27" s="3" customFormat="1" ht="12" x14ac:dyDescent="0.2">
      <c r="A1" s="1"/>
      <c r="B1" s="2"/>
      <c r="C1" s="2"/>
      <c r="J1" s="75"/>
      <c r="K1" s="4"/>
      <c r="L1" s="4"/>
      <c r="R1" s="5"/>
      <c r="S1" s="4"/>
      <c r="T1" s="6"/>
      <c r="U1" s="6"/>
      <c r="V1" s="6"/>
      <c r="W1" s="6"/>
      <c r="X1" s="6"/>
      <c r="Y1" s="6"/>
      <c r="Z1" s="6"/>
      <c r="AA1" s="6"/>
    </row>
    <row r="2" spans="1:27" s="3" customFormat="1" ht="12" x14ac:dyDescent="0.2">
      <c r="A2" s="1"/>
      <c r="B2" s="2"/>
      <c r="C2" s="2"/>
      <c r="J2" s="75"/>
      <c r="K2" s="4"/>
      <c r="L2" s="4"/>
      <c r="R2" s="5"/>
      <c r="S2" s="4"/>
      <c r="T2" s="6"/>
      <c r="U2" s="6"/>
      <c r="V2" s="6"/>
      <c r="W2" s="6"/>
      <c r="X2" s="6"/>
      <c r="Y2" s="6"/>
      <c r="Z2" s="6"/>
      <c r="AA2" s="6"/>
    </row>
    <row r="3" spans="1:27" s="3" customFormat="1" ht="12" x14ac:dyDescent="0.2">
      <c r="A3" s="1"/>
      <c r="B3" s="2"/>
      <c r="C3" s="96" t="s">
        <v>0</v>
      </c>
      <c r="D3" s="96"/>
      <c r="E3" s="96"/>
      <c r="F3" s="96"/>
      <c r="G3" s="96"/>
      <c r="H3" s="96"/>
      <c r="I3" s="96"/>
      <c r="J3" s="76"/>
      <c r="K3" s="4"/>
      <c r="L3" s="4"/>
      <c r="M3" s="96" t="s">
        <v>1</v>
      </c>
      <c r="N3" s="96"/>
      <c r="O3" s="96"/>
      <c r="P3" s="96"/>
      <c r="Q3" s="96"/>
      <c r="R3" s="96"/>
      <c r="S3" s="96"/>
    </row>
    <row r="4" spans="1:27" s="3" customFormat="1" ht="48" x14ac:dyDescent="0.2">
      <c r="A4" s="7" t="s">
        <v>2</v>
      </c>
      <c r="B4" s="8" t="s">
        <v>3</v>
      </c>
      <c r="C4" s="8" t="s">
        <v>4</v>
      </c>
      <c r="D4" s="9" t="s">
        <v>5</v>
      </c>
      <c r="E4" s="9" t="s">
        <v>6</v>
      </c>
      <c r="F4" s="9" t="s">
        <v>7</v>
      </c>
      <c r="G4" s="10" t="s">
        <v>8</v>
      </c>
      <c r="H4" s="10" t="s">
        <v>9</v>
      </c>
      <c r="I4" s="10" t="s">
        <v>10</v>
      </c>
      <c r="J4" s="77" t="s">
        <v>71</v>
      </c>
      <c r="K4" s="8" t="s">
        <v>11</v>
      </c>
      <c r="L4" s="8" t="s">
        <v>12</v>
      </c>
      <c r="M4" s="8" t="s">
        <v>13</v>
      </c>
      <c r="N4" s="9" t="s">
        <v>14</v>
      </c>
      <c r="O4" s="9" t="s">
        <v>15</v>
      </c>
      <c r="P4" s="10" t="s">
        <v>16</v>
      </c>
      <c r="Q4" s="10" t="s">
        <v>17</v>
      </c>
      <c r="R4" s="11" t="s">
        <v>18</v>
      </c>
      <c r="S4" s="12" t="s">
        <v>19</v>
      </c>
      <c r="T4" s="13" t="s">
        <v>20</v>
      </c>
      <c r="U4" s="13" t="s">
        <v>21</v>
      </c>
      <c r="V4" s="14" t="s">
        <v>22</v>
      </c>
      <c r="W4" s="14" t="s">
        <v>23</v>
      </c>
      <c r="X4" s="15" t="s">
        <v>24</v>
      </c>
      <c r="Y4" s="15" t="s">
        <v>25</v>
      </c>
      <c r="Z4" s="16" t="s">
        <v>26</v>
      </c>
      <c r="AA4" s="16" t="s">
        <v>27</v>
      </c>
    </row>
    <row r="5" spans="1:27" s="3" customFormat="1" ht="12.75" thickBot="1" x14ac:dyDescent="0.25">
      <c r="A5" s="17" t="s">
        <v>28</v>
      </c>
      <c r="B5" s="18">
        <v>2</v>
      </c>
      <c r="C5" s="18">
        <v>3</v>
      </c>
      <c r="D5" s="19">
        <v>4</v>
      </c>
      <c r="E5" s="19">
        <v>5</v>
      </c>
      <c r="F5" s="19">
        <v>6</v>
      </c>
      <c r="G5" s="20">
        <v>7</v>
      </c>
      <c r="H5" s="20">
        <v>8</v>
      </c>
      <c r="I5" s="20">
        <v>9</v>
      </c>
      <c r="J5" s="78"/>
      <c r="K5" s="18">
        <v>10</v>
      </c>
      <c r="L5" s="18">
        <v>11</v>
      </c>
      <c r="M5" s="18">
        <v>12</v>
      </c>
      <c r="N5" s="19">
        <v>13</v>
      </c>
      <c r="O5" s="19">
        <v>14</v>
      </c>
      <c r="P5" s="20">
        <v>15</v>
      </c>
      <c r="Q5" s="20">
        <v>16</v>
      </c>
      <c r="R5" s="21">
        <v>17</v>
      </c>
      <c r="S5" s="22">
        <v>18</v>
      </c>
      <c r="T5" s="23" t="s">
        <v>29</v>
      </c>
      <c r="U5" s="23" t="s">
        <v>30</v>
      </c>
      <c r="V5" s="19" t="s">
        <v>31</v>
      </c>
      <c r="W5" s="24" t="s">
        <v>32</v>
      </c>
      <c r="X5" s="25" t="s">
        <v>33</v>
      </c>
      <c r="Y5" s="25" t="s">
        <v>34</v>
      </c>
      <c r="Z5" s="25" t="s">
        <v>35</v>
      </c>
      <c r="AA5" s="25" t="s">
        <v>36</v>
      </c>
    </row>
    <row r="6" spans="1:27" s="3" customFormat="1" ht="12.75" thickBot="1" x14ac:dyDescent="0.25">
      <c r="A6" s="26" t="s">
        <v>37</v>
      </c>
      <c r="B6" s="86">
        <v>19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7"/>
    </row>
    <row r="7" spans="1:27" s="3" customFormat="1" ht="12.75" thickBot="1" x14ac:dyDescent="0.25">
      <c r="A7" s="27" t="s">
        <v>38</v>
      </c>
      <c r="B7" s="28" t="s">
        <v>72</v>
      </c>
      <c r="C7" s="34" t="s">
        <v>73</v>
      </c>
      <c r="D7" s="30">
        <v>0</v>
      </c>
      <c r="E7" s="31">
        <v>0</v>
      </c>
      <c r="F7" s="30">
        <v>0</v>
      </c>
      <c r="G7" s="32">
        <v>3</v>
      </c>
      <c r="H7" s="33">
        <v>10</v>
      </c>
      <c r="I7" s="32">
        <v>50</v>
      </c>
      <c r="J7" s="79">
        <f t="shared" ref="J7" si="0">E7+F7+H7+I7</f>
        <v>60</v>
      </c>
      <c r="K7" s="34" t="s">
        <v>74</v>
      </c>
      <c r="L7" s="29" t="s">
        <v>75</v>
      </c>
      <c r="M7" s="36" t="s">
        <v>77</v>
      </c>
      <c r="N7" s="37"/>
      <c r="O7" s="38"/>
      <c r="P7" s="39">
        <v>10</v>
      </c>
      <c r="Q7" s="40">
        <v>50</v>
      </c>
      <c r="R7" s="41">
        <v>397</v>
      </c>
      <c r="S7" s="42">
        <v>0.08</v>
      </c>
      <c r="T7" s="43">
        <f t="shared" ref="T7" si="1">ROUND(N7*R7,2)</f>
        <v>0</v>
      </c>
      <c r="U7" s="44">
        <f t="shared" ref="U7" si="2">ROUND(T7+T7*S7,2)</f>
        <v>0</v>
      </c>
      <c r="V7" s="44">
        <f t="shared" ref="V7" si="3">ROUND(O7*R7,2)</f>
        <v>0</v>
      </c>
      <c r="W7" s="45">
        <f t="shared" ref="W7" si="4">ROUND(V7+V7*S7,2)</f>
        <v>0</v>
      </c>
      <c r="X7" s="46">
        <f t="shared" ref="X7" si="5">ROUND(P7*R7,2)</f>
        <v>3970</v>
      </c>
      <c r="Y7" s="46">
        <f t="shared" ref="Y7" si="6">ROUND(X7+X7*S7,2)</f>
        <v>4287.6000000000004</v>
      </c>
      <c r="Z7" s="46">
        <f t="shared" ref="Z7" si="7">ROUND(Q7*R7,2)</f>
        <v>19850</v>
      </c>
      <c r="AA7" s="46">
        <f t="shared" ref="AA7" si="8">ROUND(Z7+Z7*S7,2)</f>
        <v>21438</v>
      </c>
    </row>
    <row r="8" spans="1:27" s="3" customFormat="1" ht="13.5" thickBot="1" x14ac:dyDescent="0.25">
      <c r="A8" s="101" t="s">
        <v>41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R8" s="5"/>
      <c r="S8" s="47" t="s">
        <v>42</v>
      </c>
      <c r="T8" s="48">
        <f t="shared" ref="T8:AA8" si="9">SUM(T7)</f>
        <v>0</v>
      </c>
      <c r="U8" s="48">
        <f t="shared" si="9"/>
        <v>0</v>
      </c>
      <c r="V8" s="48">
        <f t="shared" si="9"/>
        <v>0</v>
      </c>
      <c r="W8" s="48">
        <f t="shared" si="9"/>
        <v>0</v>
      </c>
      <c r="X8" s="48">
        <f t="shared" si="9"/>
        <v>3970</v>
      </c>
      <c r="Y8" s="48">
        <f t="shared" si="9"/>
        <v>4287.6000000000004</v>
      </c>
      <c r="Z8" s="48">
        <f t="shared" si="9"/>
        <v>19850</v>
      </c>
      <c r="AA8" s="48">
        <f t="shared" si="9"/>
        <v>21438</v>
      </c>
    </row>
    <row r="9" spans="1:27" s="3" customFormat="1" ht="13.5" thickBot="1" x14ac:dyDescent="0.25">
      <c r="A9" s="88" t="s">
        <v>43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R9" s="5"/>
      <c r="S9" s="4"/>
    </row>
    <row r="10" spans="1:27" s="3" customFormat="1" ht="12.75" thickBot="1" x14ac:dyDescent="0.25">
      <c r="A10" s="1"/>
      <c r="B10" s="2"/>
      <c r="C10" s="2"/>
      <c r="J10" s="75"/>
      <c r="K10" s="4"/>
      <c r="L10" s="4"/>
      <c r="R10" s="5"/>
      <c r="S10" s="4"/>
      <c r="T10" s="89" t="s">
        <v>37</v>
      </c>
      <c r="U10" s="90"/>
      <c r="V10" s="90"/>
      <c r="W10" s="90"/>
      <c r="X10" s="91">
        <v>19</v>
      </c>
      <c r="Y10" s="91"/>
      <c r="Z10" s="91"/>
      <c r="AA10" s="92"/>
    </row>
    <row r="11" spans="1:27" s="3" customFormat="1" ht="12" x14ac:dyDescent="0.2">
      <c r="A11" s="1"/>
      <c r="B11" s="2"/>
      <c r="C11" s="2"/>
      <c r="J11" s="75"/>
      <c r="K11" s="4"/>
      <c r="L11" s="4"/>
      <c r="R11" s="5"/>
      <c r="S11" s="4"/>
      <c r="T11" s="97" t="s">
        <v>44</v>
      </c>
      <c r="U11" s="97"/>
      <c r="V11" s="97" t="s">
        <v>45</v>
      </c>
      <c r="W11" s="97"/>
      <c r="X11" s="97" t="s">
        <v>46</v>
      </c>
      <c r="Y11" s="97"/>
      <c r="Z11" s="97" t="s">
        <v>47</v>
      </c>
      <c r="AA11" s="97"/>
    </row>
    <row r="12" spans="1:27" s="3" customFormat="1" ht="12" x14ac:dyDescent="0.2">
      <c r="A12" s="1"/>
      <c r="B12" s="2" t="s">
        <v>76</v>
      </c>
      <c r="C12" s="2"/>
      <c r="J12" s="75"/>
      <c r="K12" s="4"/>
      <c r="L12" s="4"/>
      <c r="R12" s="5"/>
      <c r="S12" s="4"/>
      <c r="T12" s="50" t="s">
        <v>48</v>
      </c>
      <c r="U12" s="51" t="s">
        <v>49</v>
      </c>
      <c r="V12" s="50" t="s">
        <v>48</v>
      </c>
      <c r="W12" s="51" t="s">
        <v>49</v>
      </c>
      <c r="X12" s="50" t="s">
        <v>48</v>
      </c>
      <c r="Y12" s="51" t="s">
        <v>49</v>
      </c>
      <c r="Z12" s="50" t="s">
        <v>48</v>
      </c>
      <c r="AA12" s="51" t="s">
        <v>49</v>
      </c>
    </row>
    <row r="13" spans="1:27" s="3" customFormat="1" ht="12.75" thickBot="1" x14ac:dyDescent="0.25">
      <c r="A13" s="1"/>
      <c r="B13" s="2"/>
      <c r="C13" s="2"/>
      <c r="J13" s="75"/>
      <c r="K13" s="4"/>
      <c r="L13" s="4"/>
      <c r="R13" s="5"/>
      <c r="S13" s="4"/>
      <c r="T13" s="52">
        <f>T8</f>
        <v>0</v>
      </c>
      <c r="U13" s="53">
        <f>X8</f>
        <v>3970</v>
      </c>
      <c r="V13" s="52">
        <f>U8</f>
        <v>0</v>
      </c>
      <c r="W13" s="53">
        <f>Y8</f>
        <v>4287.6000000000004</v>
      </c>
      <c r="X13" s="52">
        <f>V8</f>
        <v>0</v>
      </c>
      <c r="Y13" s="53">
        <f>Z8</f>
        <v>19850</v>
      </c>
      <c r="Z13" s="52">
        <f>W8</f>
        <v>0</v>
      </c>
      <c r="AA13" s="53">
        <f>AA8</f>
        <v>21438</v>
      </c>
    </row>
    <row r="14" spans="1:27" s="3" customFormat="1" ht="12.75" thickBot="1" x14ac:dyDescent="0.25">
      <c r="A14" s="1"/>
      <c r="B14" s="2"/>
      <c r="C14" s="2"/>
      <c r="J14" s="75"/>
      <c r="K14" s="4"/>
      <c r="L14" s="4"/>
      <c r="R14" s="5"/>
      <c r="S14" s="4"/>
      <c r="T14" s="98">
        <f>T13+U13</f>
        <v>3970</v>
      </c>
      <c r="U14" s="99"/>
      <c r="V14" s="99">
        <f>V13+W13</f>
        <v>4287.6000000000004</v>
      </c>
      <c r="W14" s="99"/>
      <c r="X14" s="99">
        <f>X13+Y13</f>
        <v>19850</v>
      </c>
      <c r="Y14" s="99"/>
      <c r="Z14" s="99">
        <f>Z13+AA13</f>
        <v>21438</v>
      </c>
      <c r="AA14" s="100"/>
    </row>
    <row r="15" spans="1:27" s="3" customFormat="1" ht="12" x14ac:dyDescent="0.2">
      <c r="A15" s="1"/>
      <c r="B15" s="2"/>
      <c r="C15" s="2"/>
      <c r="J15" s="75"/>
      <c r="K15" s="4"/>
      <c r="L15" s="4"/>
      <c r="R15" s="5"/>
      <c r="S15" s="4"/>
    </row>
    <row r="16" spans="1:27" s="3" customFormat="1" ht="12" x14ac:dyDescent="0.2">
      <c r="A16" s="1"/>
      <c r="B16" s="2"/>
      <c r="C16" s="2"/>
      <c r="J16" s="75"/>
      <c r="K16" s="4"/>
      <c r="L16" s="4"/>
      <c r="R16" s="5"/>
      <c r="S16" s="4"/>
    </row>
    <row r="21" spans="1:27" s="3" customFormat="1" ht="12" x14ac:dyDescent="0.2">
      <c r="A21" s="1"/>
      <c r="B21" s="2"/>
      <c r="C21" s="2"/>
      <c r="J21" s="75"/>
      <c r="K21" s="4"/>
      <c r="L21" s="4"/>
      <c r="R21" s="5"/>
      <c r="S21" s="4"/>
      <c r="T21" s="6"/>
      <c r="U21" s="6"/>
      <c r="V21" s="6"/>
      <c r="W21" s="6"/>
      <c r="X21" s="6"/>
      <c r="Y21" s="6"/>
      <c r="Z21" s="6"/>
      <c r="AA21" s="6"/>
    </row>
    <row r="22" spans="1:27" s="3" customFormat="1" ht="12" x14ac:dyDescent="0.2">
      <c r="A22" s="1"/>
      <c r="B22" s="2"/>
      <c r="C22" s="96" t="s">
        <v>0</v>
      </c>
      <c r="D22" s="96"/>
      <c r="E22" s="96"/>
      <c r="F22" s="96"/>
      <c r="G22" s="96"/>
      <c r="H22" s="96"/>
      <c r="I22" s="96"/>
      <c r="J22" s="76"/>
      <c r="K22" s="4"/>
      <c r="L22" s="4"/>
      <c r="M22" s="96" t="s">
        <v>1</v>
      </c>
      <c r="N22" s="96"/>
      <c r="O22" s="96"/>
      <c r="P22" s="96"/>
      <c r="Q22" s="96"/>
      <c r="R22" s="96"/>
      <c r="S22" s="96"/>
    </row>
    <row r="23" spans="1:27" s="3" customFormat="1" ht="48" x14ac:dyDescent="0.2">
      <c r="A23" s="7" t="s">
        <v>2</v>
      </c>
      <c r="B23" s="8" t="s">
        <v>3</v>
      </c>
      <c r="C23" s="8" t="s">
        <v>4</v>
      </c>
      <c r="D23" s="9" t="s">
        <v>5</v>
      </c>
      <c r="E23" s="9" t="s">
        <v>6</v>
      </c>
      <c r="F23" s="9" t="s">
        <v>7</v>
      </c>
      <c r="G23" s="10" t="s">
        <v>8</v>
      </c>
      <c r="H23" s="10" t="s">
        <v>9</v>
      </c>
      <c r="I23" s="10" t="s">
        <v>10</v>
      </c>
      <c r="J23" s="77" t="s">
        <v>71</v>
      </c>
      <c r="K23" s="8" t="s">
        <v>11</v>
      </c>
      <c r="L23" s="8" t="s">
        <v>12</v>
      </c>
      <c r="M23" s="8" t="s">
        <v>13</v>
      </c>
      <c r="N23" s="9" t="s">
        <v>14</v>
      </c>
      <c r="O23" s="9" t="s">
        <v>15</v>
      </c>
      <c r="P23" s="10" t="s">
        <v>16</v>
      </c>
      <c r="Q23" s="10" t="s">
        <v>17</v>
      </c>
      <c r="R23" s="11" t="s">
        <v>18</v>
      </c>
      <c r="S23" s="12" t="s">
        <v>19</v>
      </c>
      <c r="T23" s="13" t="s">
        <v>20</v>
      </c>
      <c r="U23" s="13" t="s">
        <v>21</v>
      </c>
      <c r="V23" s="14" t="s">
        <v>22</v>
      </c>
      <c r="W23" s="14" t="s">
        <v>23</v>
      </c>
      <c r="X23" s="15" t="s">
        <v>24</v>
      </c>
      <c r="Y23" s="15" t="s">
        <v>25</v>
      </c>
      <c r="Z23" s="16" t="s">
        <v>26</v>
      </c>
      <c r="AA23" s="16" t="s">
        <v>27</v>
      </c>
    </row>
    <row r="24" spans="1:27" s="3" customFormat="1" ht="24.75" thickBot="1" x14ac:dyDescent="0.25">
      <c r="A24" s="17" t="s">
        <v>28</v>
      </c>
      <c r="B24" s="18">
        <v>2</v>
      </c>
      <c r="C24" s="18">
        <v>3</v>
      </c>
      <c r="D24" s="19">
        <v>4</v>
      </c>
      <c r="E24" s="19">
        <v>5</v>
      </c>
      <c r="F24" s="19">
        <v>6</v>
      </c>
      <c r="G24" s="20">
        <v>7</v>
      </c>
      <c r="H24" s="20">
        <v>8</v>
      </c>
      <c r="I24" s="20">
        <v>9</v>
      </c>
      <c r="J24" s="78"/>
      <c r="K24" s="18">
        <v>10</v>
      </c>
      <c r="L24" s="18">
        <v>11</v>
      </c>
      <c r="M24" s="18">
        <v>12</v>
      </c>
      <c r="N24" s="19">
        <v>13</v>
      </c>
      <c r="O24" s="19">
        <v>14</v>
      </c>
      <c r="P24" s="20">
        <v>15</v>
      </c>
      <c r="Q24" s="20">
        <v>16</v>
      </c>
      <c r="R24" s="21">
        <v>17</v>
      </c>
      <c r="S24" s="22">
        <v>18</v>
      </c>
      <c r="T24" s="23" t="s">
        <v>29</v>
      </c>
      <c r="U24" s="23" t="s">
        <v>30</v>
      </c>
      <c r="V24" s="19" t="s">
        <v>31</v>
      </c>
      <c r="W24" s="24" t="s">
        <v>32</v>
      </c>
      <c r="X24" s="25" t="s">
        <v>33</v>
      </c>
      <c r="Y24" s="25" t="s">
        <v>34</v>
      </c>
      <c r="Z24" s="25" t="s">
        <v>35</v>
      </c>
      <c r="AA24" s="25" t="s">
        <v>36</v>
      </c>
    </row>
    <row r="25" spans="1:27" s="3" customFormat="1" ht="12" customHeight="1" thickBot="1" x14ac:dyDescent="0.25">
      <c r="A25" s="26" t="s">
        <v>37</v>
      </c>
      <c r="B25" s="86">
        <v>21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7"/>
    </row>
    <row r="26" spans="1:27" s="3" customFormat="1" ht="27" customHeight="1" thickBot="1" x14ac:dyDescent="0.25">
      <c r="A26" s="27" t="s">
        <v>38</v>
      </c>
      <c r="B26" s="28" t="s">
        <v>39</v>
      </c>
      <c r="C26" s="29" t="s">
        <v>40</v>
      </c>
      <c r="D26" s="30">
        <v>1</v>
      </c>
      <c r="E26" s="31">
        <v>2</v>
      </c>
      <c r="F26" s="30">
        <v>5</v>
      </c>
      <c r="G26" s="32">
        <v>3</v>
      </c>
      <c r="H26" s="33">
        <v>10</v>
      </c>
      <c r="I26" s="32">
        <v>30</v>
      </c>
      <c r="J26" s="79">
        <f t="shared" ref="J26" si="10">E26+F26+H26+I26</f>
        <v>47</v>
      </c>
      <c r="K26" s="34" t="s">
        <v>79</v>
      </c>
      <c r="L26" s="35" t="s">
        <v>80</v>
      </c>
      <c r="M26" s="36" t="s">
        <v>78</v>
      </c>
      <c r="N26" s="37">
        <v>2</v>
      </c>
      <c r="O26" s="38">
        <v>5</v>
      </c>
      <c r="P26" s="39">
        <v>10</v>
      </c>
      <c r="Q26" s="40">
        <v>30</v>
      </c>
      <c r="R26" s="41">
        <v>372</v>
      </c>
      <c r="S26" s="42">
        <v>0.08</v>
      </c>
      <c r="T26" s="43">
        <f t="shared" ref="T26" si="11">ROUND(N26*R26,2)</f>
        <v>744</v>
      </c>
      <c r="U26" s="44">
        <f t="shared" ref="U26" si="12">ROUND(T26+T26*S26,2)</f>
        <v>803.52</v>
      </c>
      <c r="V26" s="44">
        <f t="shared" ref="V26" si="13">ROUND(O26*R26,2)</f>
        <v>1860</v>
      </c>
      <c r="W26" s="45">
        <f t="shared" ref="W26" si="14">ROUND(V26+V26*S26,2)</f>
        <v>2008.8</v>
      </c>
      <c r="X26" s="46">
        <f t="shared" ref="X26" si="15">ROUND(P26*R26,2)</f>
        <v>3720</v>
      </c>
      <c r="Y26" s="46">
        <f t="shared" ref="Y26" si="16">ROUND(X26+X26*S26,2)</f>
        <v>4017.6</v>
      </c>
      <c r="Z26" s="46">
        <f t="shared" ref="Z26" si="17">ROUND(Q26*R26,2)</f>
        <v>11160</v>
      </c>
      <c r="AA26" s="46">
        <f t="shared" ref="AA26" si="18">ROUND(Z26+Z26*S26,2)</f>
        <v>12052.8</v>
      </c>
    </row>
    <row r="27" spans="1:27" s="3" customFormat="1" ht="13.5" thickBot="1" x14ac:dyDescent="0.25">
      <c r="A27" s="101" t="s">
        <v>41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R27" s="5"/>
      <c r="S27" s="47" t="s">
        <v>42</v>
      </c>
      <c r="T27" s="48">
        <f t="shared" ref="T27:AA27" si="19">SUM(T26)</f>
        <v>744</v>
      </c>
      <c r="U27" s="48">
        <f t="shared" si="19"/>
        <v>803.52</v>
      </c>
      <c r="V27" s="48">
        <f t="shared" si="19"/>
        <v>1860</v>
      </c>
      <c r="W27" s="48">
        <f t="shared" si="19"/>
        <v>2008.8</v>
      </c>
      <c r="X27" s="48">
        <f t="shared" si="19"/>
        <v>3720</v>
      </c>
      <c r="Y27" s="48">
        <f t="shared" si="19"/>
        <v>4017.6</v>
      </c>
      <c r="Z27" s="48">
        <f t="shared" si="19"/>
        <v>11160</v>
      </c>
      <c r="AA27" s="48">
        <f t="shared" si="19"/>
        <v>12052.8</v>
      </c>
    </row>
    <row r="28" spans="1:27" s="3" customFormat="1" ht="13.5" thickBot="1" x14ac:dyDescent="0.25">
      <c r="A28" s="88" t="s">
        <v>43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R28" s="5"/>
      <c r="S28" s="4"/>
    </row>
    <row r="29" spans="1:27" s="3" customFormat="1" ht="12.75" thickBot="1" x14ac:dyDescent="0.25">
      <c r="A29" s="1"/>
      <c r="B29" s="49"/>
      <c r="C29" s="2"/>
      <c r="J29" s="75"/>
      <c r="K29" s="4"/>
      <c r="L29" s="4"/>
      <c r="R29" s="5"/>
      <c r="S29" s="4"/>
      <c r="T29" s="89" t="s">
        <v>37</v>
      </c>
      <c r="U29" s="90"/>
      <c r="V29" s="90"/>
      <c r="W29" s="90"/>
      <c r="X29" s="91">
        <v>21</v>
      </c>
      <c r="Y29" s="91"/>
      <c r="Z29" s="91"/>
      <c r="AA29" s="92"/>
    </row>
    <row r="30" spans="1:27" s="3" customFormat="1" ht="12" x14ac:dyDescent="0.2">
      <c r="A30" s="1"/>
      <c r="B30" s="49"/>
      <c r="C30" s="2"/>
      <c r="J30" s="75"/>
      <c r="K30" s="4"/>
      <c r="L30" s="4"/>
      <c r="R30" s="5"/>
      <c r="S30" s="4"/>
      <c r="T30" s="97" t="s">
        <v>44</v>
      </c>
      <c r="U30" s="97"/>
      <c r="V30" s="97" t="s">
        <v>45</v>
      </c>
      <c r="W30" s="97"/>
      <c r="X30" s="97" t="s">
        <v>46</v>
      </c>
      <c r="Y30" s="97"/>
      <c r="Z30" s="97" t="s">
        <v>47</v>
      </c>
      <c r="AA30" s="97"/>
    </row>
    <row r="31" spans="1:27" s="3" customFormat="1" ht="12" x14ac:dyDescent="0.2">
      <c r="A31" s="1"/>
      <c r="B31" s="49"/>
      <c r="C31" s="2"/>
      <c r="J31" s="75"/>
      <c r="K31" s="4"/>
      <c r="L31" s="4"/>
      <c r="R31" s="5"/>
      <c r="S31" s="4"/>
      <c r="T31" s="50" t="s">
        <v>48</v>
      </c>
      <c r="U31" s="51" t="s">
        <v>49</v>
      </c>
      <c r="V31" s="50" t="s">
        <v>48</v>
      </c>
      <c r="W31" s="51" t="s">
        <v>49</v>
      </c>
      <c r="X31" s="50" t="s">
        <v>48</v>
      </c>
      <c r="Y31" s="51" t="s">
        <v>49</v>
      </c>
      <c r="Z31" s="50" t="s">
        <v>48</v>
      </c>
      <c r="AA31" s="51" t="s">
        <v>49</v>
      </c>
    </row>
    <row r="32" spans="1:27" s="3" customFormat="1" ht="12.75" thickBot="1" x14ac:dyDescent="0.25">
      <c r="A32" s="1"/>
      <c r="B32" s="49"/>
      <c r="C32" s="2"/>
      <c r="J32" s="75"/>
      <c r="K32" s="4"/>
      <c r="L32" s="4"/>
      <c r="R32" s="5"/>
      <c r="S32" s="4"/>
      <c r="T32" s="52">
        <f>T27</f>
        <v>744</v>
      </c>
      <c r="U32" s="53">
        <f>X27</f>
        <v>3720</v>
      </c>
      <c r="V32" s="52">
        <f>U27</f>
        <v>803.52</v>
      </c>
      <c r="W32" s="53">
        <f>Y27</f>
        <v>4017.6</v>
      </c>
      <c r="X32" s="52">
        <f>V27</f>
        <v>1860</v>
      </c>
      <c r="Y32" s="53">
        <f>Z27</f>
        <v>11160</v>
      </c>
      <c r="Z32" s="52">
        <f>W27</f>
        <v>2008.8</v>
      </c>
      <c r="AA32" s="53">
        <f>AA27</f>
        <v>12052.8</v>
      </c>
    </row>
    <row r="33" spans="1:27" s="3" customFormat="1" ht="12.75" thickBot="1" x14ac:dyDescent="0.25">
      <c r="A33" s="1"/>
      <c r="B33" s="49"/>
      <c r="C33" s="2"/>
      <c r="J33" s="75"/>
      <c r="K33" s="4"/>
      <c r="L33" s="4"/>
      <c r="R33" s="5"/>
      <c r="S33" s="4"/>
      <c r="T33" s="98">
        <f>T32+U32</f>
        <v>4464</v>
      </c>
      <c r="U33" s="99"/>
      <c r="V33" s="99">
        <f>V32+W32</f>
        <v>4821.12</v>
      </c>
      <c r="W33" s="99"/>
      <c r="X33" s="99">
        <f>X32+Y32</f>
        <v>13020</v>
      </c>
      <c r="Y33" s="99"/>
      <c r="Z33" s="99">
        <f>Z32+AA32</f>
        <v>14061.599999999999</v>
      </c>
      <c r="AA33" s="100"/>
    </row>
    <row r="34" spans="1:27" x14ac:dyDescent="0.25">
      <c r="B34" s="2" t="s">
        <v>76</v>
      </c>
    </row>
    <row r="39" spans="1:27" s="3" customFormat="1" ht="12" x14ac:dyDescent="0.2">
      <c r="A39" s="1"/>
      <c r="B39" s="2"/>
      <c r="C39" s="2"/>
      <c r="J39" s="75"/>
      <c r="K39" s="4"/>
      <c r="L39" s="4"/>
      <c r="R39" s="5"/>
      <c r="S39" s="4"/>
    </row>
    <row r="40" spans="1:27" s="3" customFormat="1" ht="12" x14ac:dyDescent="0.2">
      <c r="A40" s="1"/>
      <c r="B40" s="2"/>
      <c r="C40" s="2"/>
      <c r="J40" s="75"/>
      <c r="K40" s="4"/>
      <c r="L40" s="4"/>
      <c r="R40" s="5"/>
      <c r="S40" s="4"/>
    </row>
    <row r="41" spans="1:27" s="3" customFormat="1" ht="13.5" customHeight="1" x14ac:dyDescent="0.2">
      <c r="A41" s="1"/>
      <c r="B41" s="2"/>
      <c r="C41" s="96" t="s">
        <v>0</v>
      </c>
      <c r="D41" s="96"/>
      <c r="E41" s="96"/>
      <c r="F41" s="96"/>
      <c r="G41" s="96"/>
      <c r="H41" s="96"/>
      <c r="I41" s="96"/>
      <c r="J41" s="76"/>
      <c r="K41" s="4"/>
      <c r="L41" s="4"/>
      <c r="M41" s="96" t="s">
        <v>1</v>
      </c>
      <c r="N41" s="96"/>
      <c r="O41" s="96"/>
      <c r="P41" s="96"/>
      <c r="Q41" s="96"/>
      <c r="R41" s="96"/>
      <c r="S41" s="96"/>
    </row>
    <row r="42" spans="1:27" s="3" customFormat="1" ht="96" x14ac:dyDescent="0.2">
      <c r="A42" s="7" t="s">
        <v>2</v>
      </c>
      <c r="B42" s="8" t="s">
        <v>3</v>
      </c>
      <c r="C42" s="8" t="s">
        <v>4</v>
      </c>
      <c r="D42" s="9" t="s">
        <v>5</v>
      </c>
      <c r="E42" s="9" t="s">
        <v>6</v>
      </c>
      <c r="F42" s="9" t="s">
        <v>7</v>
      </c>
      <c r="G42" s="10" t="s">
        <v>8</v>
      </c>
      <c r="H42" s="10" t="s">
        <v>9</v>
      </c>
      <c r="I42" s="10" t="s">
        <v>10</v>
      </c>
      <c r="J42" s="77" t="s">
        <v>71</v>
      </c>
      <c r="K42" s="8" t="s">
        <v>11</v>
      </c>
      <c r="L42" s="8" t="s">
        <v>12</v>
      </c>
      <c r="M42" s="8" t="s">
        <v>13</v>
      </c>
      <c r="N42" s="9" t="s">
        <v>14</v>
      </c>
      <c r="O42" s="9" t="s">
        <v>15</v>
      </c>
      <c r="P42" s="10" t="s">
        <v>16</v>
      </c>
      <c r="Q42" s="10" t="s">
        <v>17</v>
      </c>
      <c r="R42" s="11" t="s">
        <v>18</v>
      </c>
      <c r="S42" s="12" t="s">
        <v>19</v>
      </c>
      <c r="T42" s="13" t="s">
        <v>20</v>
      </c>
      <c r="U42" s="13" t="s">
        <v>21</v>
      </c>
      <c r="V42" s="14" t="s">
        <v>22</v>
      </c>
      <c r="W42" s="14" t="s">
        <v>23</v>
      </c>
      <c r="X42" s="15" t="s">
        <v>24</v>
      </c>
      <c r="Y42" s="15" t="s">
        <v>25</v>
      </c>
      <c r="Z42" s="16" t="s">
        <v>26</v>
      </c>
      <c r="AA42" s="16" t="s">
        <v>27</v>
      </c>
    </row>
    <row r="43" spans="1:27" s="3" customFormat="1" ht="24.75" thickBot="1" x14ac:dyDescent="0.25">
      <c r="A43" s="17" t="s">
        <v>28</v>
      </c>
      <c r="B43" s="18">
        <v>2</v>
      </c>
      <c r="C43" s="18">
        <v>3</v>
      </c>
      <c r="D43" s="19">
        <v>4</v>
      </c>
      <c r="E43" s="19">
        <v>5</v>
      </c>
      <c r="F43" s="19">
        <v>6</v>
      </c>
      <c r="G43" s="20">
        <v>7</v>
      </c>
      <c r="H43" s="20">
        <v>8</v>
      </c>
      <c r="I43" s="20">
        <v>9</v>
      </c>
      <c r="J43" s="78"/>
      <c r="K43" s="18">
        <v>10</v>
      </c>
      <c r="L43" s="18">
        <v>11</v>
      </c>
      <c r="M43" s="18">
        <v>12</v>
      </c>
      <c r="N43" s="19">
        <v>13</v>
      </c>
      <c r="O43" s="19">
        <v>14</v>
      </c>
      <c r="P43" s="20">
        <v>15</v>
      </c>
      <c r="Q43" s="20">
        <v>16</v>
      </c>
      <c r="R43" s="21">
        <v>17</v>
      </c>
      <c r="S43" s="22">
        <v>18</v>
      </c>
      <c r="T43" s="23" t="s">
        <v>29</v>
      </c>
      <c r="U43" s="23" t="s">
        <v>30</v>
      </c>
      <c r="V43" s="19" t="s">
        <v>31</v>
      </c>
      <c r="W43" s="24" t="s">
        <v>32</v>
      </c>
      <c r="X43" s="25" t="s">
        <v>33</v>
      </c>
      <c r="Y43" s="25" t="s">
        <v>34</v>
      </c>
      <c r="Z43" s="25" t="s">
        <v>35</v>
      </c>
      <c r="AA43" s="25" t="s">
        <v>36</v>
      </c>
    </row>
    <row r="44" spans="1:27" s="3" customFormat="1" ht="12" customHeight="1" thickBot="1" x14ac:dyDescent="0.25">
      <c r="A44" s="26" t="s">
        <v>37</v>
      </c>
      <c r="B44" s="86">
        <v>73</v>
      </c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7"/>
    </row>
    <row r="45" spans="1:27" s="3" customFormat="1" ht="12" x14ac:dyDescent="0.2">
      <c r="A45" s="54" t="s">
        <v>38</v>
      </c>
      <c r="B45" s="55" t="s">
        <v>50</v>
      </c>
      <c r="C45" s="35" t="s">
        <v>51</v>
      </c>
      <c r="D45" s="30">
        <v>0</v>
      </c>
      <c r="E45" s="31">
        <v>0</v>
      </c>
      <c r="F45" s="30">
        <v>0</v>
      </c>
      <c r="G45" s="32">
        <v>1</v>
      </c>
      <c r="H45" s="33">
        <v>10</v>
      </c>
      <c r="I45" s="32">
        <v>10</v>
      </c>
      <c r="J45" s="79">
        <f t="shared" ref="J45:J53" si="20">E45+F45+H45+I45</f>
        <v>20</v>
      </c>
      <c r="K45" s="34" t="s">
        <v>81</v>
      </c>
      <c r="L45" s="56" t="s">
        <v>82</v>
      </c>
      <c r="M45" s="36" t="s">
        <v>77</v>
      </c>
      <c r="N45" s="37"/>
      <c r="O45" s="38"/>
      <c r="P45" s="39">
        <v>10</v>
      </c>
      <c r="Q45" s="40">
        <v>10</v>
      </c>
      <c r="R45" s="41">
        <v>625</v>
      </c>
      <c r="S45" s="42">
        <v>0.08</v>
      </c>
      <c r="T45" s="57">
        <f t="shared" ref="T45:T53" si="21">ROUND(N45*R45,2)</f>
        <v>0</v>
      </c>
      <c r="U45" s="58">
        <f t="shared" ref="U45:U53" si="22">ROUND(T45+T45*S45,2)</f>
        <v>0</v>
      </c>
      <c r="V45" s="58">
        <f t="shared" ref="V45:V53" si="23">ROUND(O45*R45,2)</f>
        <v>0</v>
      </c>
      <c r="W45" s="59">
        <f t="shared" ref="W45:W53" si="24">ROUND(V45+V45*S45,2)</f>
        <v>0</v>
      </c>
      <c r="X45" s="60">
        <f t="shared" ref="X45:X53" si="25">ROUND(P45*R45,2)</f>
        <v>6250</v>
      </c>
      <c r="Y45" s="60">
        <f t="shared" ref="Y45:Y53" si="26">ROUND(X45+X45*S45,2)</f>
        <v>6750</v>
      </c>
      <c r="Z45" s="60">
        <f t="shared" ref="Z45:Z53" si="27">ROUND(Q45*R45,2)</f>
        <v>6250</v>
      </c>
      <c r="AA45" s="60">
        <f t="shared" ref="AA45:AA53" si="28">ROUND(Z45+Z45*S45,2)</f>
        <v>6750</v>
      </c>
    </row>
    <row r="46" spans="1:27" s="3" customFormat="1" ht="12" x14ac:dyDescent="0.2">
      <c r="A46" s="54" t="s">
        <v>52</v>
      </c>
      <c r="B46" s="55" t="s">
        <v>53</v>
      </c>
      <c r="C46" s="35" t="s">
        <v>51</v>
      </c>
      <c r="D46" s="30">
        <v>0</v>
      </c>
      <c r="E46" s="31">
        <v>0</v>
      </c>
      <c r="F46" s="30">
        <v>0</v>
      </c>
      <c r="G46" s="32">
        <v>1</v>
      </c>
      <c r="H46" s="33">
        <v>10</v>
      </c>
      <c r="I46" s="32">
        <v>10</v>
      </c>
      <c r="J46" s="79">
        <f t="shared" si="20"/>
        <v>20</v>
      </c>
      <c r="K46" s="34" t="s">
        <v>81</v>
      </c>
      <c r="L46" s="56" t="s">
        <v>83</v>
      </c>
      <c r="M46" s="36" t="s">
        <v>77</v>
      </c>
      <c r="N46" s="37"/>
      <c r="O46" s="38"/>
      <c r="P46" s="39">
        <v>10</v>
      </c>
      <c r="Q46" s="40">
        <v>10</v>
      </c>
      <c r="R46" s="41">
        <v>900</v>
      </c>
      <c r="S46" s="42">
        <v>0.08</v>
      </c>
      <c r="T46" s="57">
        <f t="shared" si="21"/>
        <v>0</v>
      </c>
      <c r="U46" s="58">
        <f t="shared" si="22"/>
        <v>0</v>
      </c>
      <c r="V46" s="58">
        <f t="shared" si="23"/>
        <v>0</v>
      </c>
      <c r="W46" s="59">
        <f t="shared" si="24"/>
        <v>0</v>
      </c>
      <c r="X46" s="60">
        <f t="shared" si="25"/>
        <v>9000</v>
      </c>
      <c r="Y46" s="60">
        <f t="shared" si="26"/>
        <v>9720</v>
      </c>
      <c r="Z46" s="60">
        <f t="shared" si="27"/>
        <v>9000</v>
      </c>
      <c r="AA46" s="60">
        <f t="shared" si="28"/>
        <v>9720</v>
      </c>
    </row>
    <row r="47" spans="1:27" s="3" customFormat="1" ht="12" x14ac:dyDescent="0.2">
      <c r="A47" s="54" t="s">
        <v>54</v>
      </c>
      <c r="B47" s="55" t="s">
        <v>55</v>
      </c>
      <c r="C47" s="35" t="s">
        <v>51</v>
      </c>
      <c r="D47" s="30">
        <v>0</v>
      </c>
      <c r="E47" s="31">
        <v>0</v>
      </c>
      <c r="F47" s="30">
        <v>0</v>
      </c>
      <c r="G47" s="32">
        <v>1</v>
      </c>
      <c r="H47" s="33">
        <v>10</v>
      </c>
      <c r="I47" s="32">
        <v>10</v>
      </c>
      <c r="J47" s="79">
        <f t="shared" si="20"/>
        <v>20</v>
      </c>
      <c r="K47" s="34" t="s">
        <v>87</v>
      </c>
      <c r="L47" s="56" t="s">
        <v>88</v>
      </c>
      <c r="M47" s="36" t="s">
        <v>77</v>
      </c>
      <c r="N47" s="37"/>
      <c r="O47" s="38"/>
      <c r="P47" s="39">
        <v>10</v>
      </c>
      <c r="Q47" s="40">
        <v>10</v>
      </c>
      <c r="R47" s="41">
        <v>65</v>
      </c>
      <c r="S47" s="42">
        <v>0.08</v>
      </c>
      <c r="T47" s="57">
        <f t="shared" si="21"/>
        <v>0</v>
      </c>
      <c r="U47" s="58">
        <f t="shared" si="22"/>
        <v>0</v>
      </c>
      <c r="V47" s="58">
        <f t="shared" si="23"/>
        <v>0</v>
      </c>
      <c r="W47" s="59">
        <f t="shared" si="24"/>
        <v>0</v>
      </c>
      <c r="X47" s="60">
        <f t="shared" si="25"/>
        <v>650</v>
      </c>
      <c r="Y47" s="60">
        <f t="shared" si="26"/>
        <v>702</v>
      </c>
      <c r="Z47" s="60">
        <f t="shared" si="27"/>
        <v>650</v>
      </c>
      <c r="AA47" s="60">
        <f t="shared" si="28"/>
        <v>702</v>
      </c>
    </row>
    <row r="48" spans="1:27" s="3" customFormat="1" ht="24" x14ac:dyDescent="0.2">
      <c r="A48" s="54" t="s">
        <v>56</v>
      </c>
      <c r="B48" s="61" t="s">
        <v>57</v>
      </c>
      <c r="C48" s="62" t="s">
        <v>40</v>
      </c>
      <c r="D48" s="30">
        <v>0</v>
      </c>
      <c r="E48" s="31">
        <v>0</v>
      </c>
      <c r="F48" s="30">
        <v>0</v>
      </c>
      <c r="G48" s="32">
        <v>3</v>
      </c>
      <c r="H48" s="33">
        <v>10</v>
      </c>
      <c r="I48" s="32">
        <v>10</v>
      </c>
      <c r="J48" s="79">
        <f t="shared" si="20"/>
        <v>20</v>
      </c>
      <c r="K48" s="34" t="s">
        <v>89</v>
      </c>
      <c r="L48" s="29" t="s">
        <v>91</v>
      </c>
      <c r="M48" s="36" t="s">
        <v>84</v>
      </c>
      <c r="N48" s="37"/>
      <c r="O48" s="38"/>
      <c r="P48" s="39">
        <v>10</v>
      </c>
      <c r="Q48" s="40">
        <v>10</v>
      </c>
      <c r="R48" s="41">
        <v>155</v>
      </c>
      <c r="S48" s="42">
        <v>0.08</v>
      </c>
      <c r="T48" s="57">
        <f t="shared" si="21"/>
        <v>0</v>
      </c>
      <c r="U48" s="58">
        <f t="shared" si="22"/>
        <v>0</v>
      </c>
      <c r="V48" s="58">
        <f t="shared" si="23"/>
        <v>0</v>
      </c>
      <c r="W48" s="59">
        <f t="shared" si="24"/>
        <v>0</v>
      </c>
      <c r="X48" s="60">
        <f t="shared" si="25"/>
        <v>1550</v>
      </c>
      <c r="Y48" s="60">
        <f t="shared" si="26"/>
        <v>1674</v>
      </c>
      <c r="Z48" s="60">
        <f t="shared" si="27"/>
        <v>1550</v>
      </c>
      <c r="AA48" s="60">
        <f t="shared" si="28"/>
        <v>1674</v>
      </c>
    </row>
    <row r="49" spans="1:27" s="3" customFormat="1" ht="12" x14ac:dyDescent="0.2">
      <c r="A49" s="54" t="s">
        <v>58</v>
      </c>
      <c r="B49" s="55" t="s">
        <v>59</v>
      </c>
      <c r="C49" s="35" t="s">
        <v>40</v>
      </c>
      <c r="D49" s="30">
        <v>1</v>
      </c>
      <c r="E49" s="31">
        <v>5</v>
      </c>
      <c r="F49" s="30">
        <v>20</v>
      </c>
      <c r="G49" s="32">
        <v>10</v>
      </c>
      <c r="H49" s="33">
        <v>20</v>
      </c>
      <c r="I49" s="32">
        <v>20</v>
      </c>
      <c r="J49" s="79">
        <f t="shared" si="20"/>
        <v>65</v>
      </c>
      <c r="K49" s="34" t="s">
        <v>90</v>
      </c>
      <c r="L49" s="56" t="s">
        <v>92</v>
      </c>
      <c r="M49" s="36" t="s">
        <v>85</v>
      </c>
      <c r="N49" s="37">
        <v>5</v>
      </c>
      <c r="O49" s="38">
        <v>20</v>
      </c>
      <c r="P49" s="39">
        <v>20</v>
      </c>
      <c r="Q49" s="40">
        <v>20</v>
      </c>
      <c r="R49" s="41">
        <v>15</v>
      </c>
      <c r="S49" s="42">
        <v>0.08</v>
      </c>
      <c r="T49" s="57">
        <f t="shared" si="21"/>
        <v>75</v>
      </c>
      <c r="U49" s="58">
        <f t="shared" si="22"/>
        <v>81</v>
      </c>
      <c r="V49" s="58">
        <f t="shared" si="23"/>
        <v>300</v>
      </c>
      <c r="W49" s="59">
        <f t="shared" si="24"/>
        <v>324</v>
      </c>
      <c r="X49" s="60">
        <f t="shared" si="25"/>
        <v>300</v>
      </c>
      <c r="Y49" s="60">
        <f t="shared" si="26"/>
        <v>324</v>
      </c>
      <c r="Z49" s="60">
        <f t="shared" si="27"/>
        <v>300</v>
      </c>
      <c r="AA49" s="60">
        <f t="shared" si="28"/>
        <v>324</v>
      </c>
    </row>
    <row r="50" spans="1:27" s="3" customFormat="1" ht="12" x14ac:dyDescent="0.2">
      <c r="A50" s="54" t="s">
        <v>60</v>
      </c>
      <c r="B50" s="55" t="s">
        <v>61</v>
      </c>
      <c r="C50" s="35" t="s">
        <v>40</v>
      </c>
      <c r="D50" s="30">
        <v>0</v>
      </c>
      <c r="E50" s="31">
        <v>0</v>
      </c>
      <c r="F50" s="30">
        <v>0</v>
      </c>
      <c r="G50" s="32">
        <v>1</v>
      </c>
      <c r="H50" s="33">
        <v>10</v>
      </c>
      <c r="I50" s="32">
        <v>10</v>
      </c>
      <c r="J50" s="79">
        <f t="shared" si="20"/>
        <v>20</v>
      </c>
      <c r="K50" s="34" t="s">
        <v>89</v>
      </c>
      <c r="L50" s="56" t="s">
        <v>93</v>
      </c>
      <c r="M50" s="36" t="s">
        <v>84</v>
      </c>
      <c r="N50" s="37"/>
      <c r="O50" s="38"/>
      <c r="P50" s="39">
        <v>10</v>
      </c>
      <c r="Q50" s="40">
        <v>10</v>
      </c>
      <c r="R50" s="41">
        <v>15</v>
      </c>
      <c r="S50" s="42">
        <v>0.08</v>
      </c>
      <c r="T50" s="57">
        <f t="shared" si="21"/>
        <v>0</v>
      </c>
      <c r="U50" s="58">
        <f t="shared" si="22"/>
        <v>0</v>
      </c>
      <c r="V50" s="58">
        <f t="shared" si="23"/>
        <v>0</v>
      </c>
      <c r="W50" s="59">
        <f t="shared" si="24"/>
        <v>0</v>
      </c>
      <c r="X50" s="60">
        <f t="shared" si="25"/>
        <v>150</v>
      </c>
      <c r="Y50" s="60">
        <f t="shared" si="26"/>
        <v>162</v>
      </c>
      <c r="Z50" s="60">
        <f t="shared" si="27"/>
        <v>150</v>
      </c>
      <c r="AA50" s="60">
        <f t="shared" si="28"/>
        <v>162</v>
      </c>
    </row>
    <row r="51" spans="1:27" s="3" customFormat="1" ht="12" x14ac:dyDescent="0.2">
      <c r="A51" s="54" t="s">
        <v>62</v>
      </c>
      <c r="B51" s="55" t="s">
        <v>63</v>
      </c>
      <c r="C51" s="35" t="s">
        <v>40</v>
      </c>
      <c r="D51" s="30">
        <v>10</v>
      </c>
      <c r="E51" s="31">
        <v>60</v>
      </c>
      <c r="F51" s="30">
        <v>50</v>
      </c>
      <c r="G51" s="32">
        <v>0</v>
      </c>
      <c r="H51" s="33">
        <v>0</v>
      </c>
      <c r="I51" s="32">
        <v>0</v>
      </c>
      <c r="J51" s="79">
        <f t="shared" si="20"/>
        <v>110</v>
      </c>
      <c r="K51" s="34" t="s">
        <v>95</v>
      </c>
      <c r="L51" s="56" t="s">
        <v>94</v>
      </c>
      <c r="M51" s="36" t="s">
        <v>84</v>
      </c>
      <c r="N51" s="37">
        <v>60</v>
      </c>
      <c r="O51" s="38">
        <v>50</v>
      </c>
      <c r="P51" s="39"/>
      <c r="Q51" s="40"/>
      <c r="R51" s="41">
        <v>78.5</v>
      </c>
      <c r="S51" s="42">
        <v>0.08</v>
      </c>
      <c r="T51" s="57">
        <f t="shared" si="21"/>
        <v>4710</v>
      </c>
      <c r="U51" s="58">
        <f t="shared" si="22"/>
        <v>5086.8</v>
      </c>
      <c r="V51" s="58">
        <f t="shared" si="23"/>
        <v>3925</v>
      </c>
      <c r="W51" s="59">
        <f t="shared" si="24"/>
        <v>4239</v>
      </c>
      <c r="X51" s="60">
        <f t="shared" si="25"/>
        <v>0</v>
      </c>
      <c r="Y51" s="60">
        <f t="shared" si="26"/>
        <v>0</v>
      </c>
      <c r="Z51" s="60">
        <f t="shared" si="27"/>
        <v>0</v>
      </c>
      <c r="AA51" s="60">
        <f t="shared" si="28"/>
        <v>0</v>
      </c>
    </row>
    <row r="52" spans="1:27" s="3" customFormat="1" ht="12" x14ac:dyDescent="0.2">
      <c r="A52" s="54" t="s">
        <v>64</v>
      </c>
      <c r="B52" s="63" t="s">
        <v>65</v>
      </c>
      <c r="C52" s="35" t="s">
        <v>40</v>
      </c>
      <c r="D52" s="30">
        <v>0</v>
      </c>
      <c r="E52" s="31">
        <v>0</v>
      </c>
      <c r="F52" s="30">
        <v>0</v>
      </c>
      <c r="G52" s="32">
        <v>3</v>
      </c>
      <c r="H52" s="33">
        <v>10</v>
      </c>
      <c r="I52" s="32">
        <v>10</v>
      </c>
      <c r="J52" s="79">
        <f t="shared" si="20"/>
        <v>20</v>
      </c>
      <c r="K52" s="34" t="s">
        <v>96</v>
      </c>
      <c r="L52" s="56" t="s">
        <v>98</v>
      </c>
      <c r="M52" s="36" t="s">
        <v>86</v>
      </c>
      <c r="N52" s="37"/>
      <c r="O52" s="38"/>
      <c r="P52" s="39">
        <v>10</v>
      </c>
      <c r="Q52" s="40">
        <v>10</v>
      </c>
      <c r="R52" s="41">
        <v>625</v>
      </c>
      <c r="S52" s="42">
        <v>0.08</v>
      </c>
      <c r="T52" s="57">
        <f t="shared" si="21"/>
        <v>0</v>
      </c>
      <c r="U52" s="58">
        <f t="shared" si="22"/>
        <v>0</v>
      </c>
      <c r="V52" s="58">
        <f t="shared" si="23"/>
        <v>0</v>
      </c>
      <c r="W52" s="59">
        <f t="shared" si="24"/>
        <v>0</v>
      </c>
      <c r="X52" s="60">
        <f t="shared" si="25"/>
        <v>6250</v>
      </c>
      <c r="Y52" s="60">
        <f t="shared" si="26"/>
        <v>6750</v>
      </c>
      <c r="Z52" s="60">
        <f t="shared" si="27"/>
        <v>6250</v>
      </c>
      <c r="AA52" s="60">
        <f t="shared" si="28"/>
        <v>6750</v>
      </c>
    </row>
    <row r="53" spans="1:27" s="3" customFormat="1" ht="12.75" thickBot="1" x14ac:dyDescent="0.25">
      <c r="A53" s="54" t="s">
        <v>66</v>
      </c>
      <c r="B53" s="55" t="s">
        <v>67</v>
      </c>
      <c r="C53" s="35" t="s">
        <v>40</v>
      </c>
      <c r="D53" s="30">
        <v>0</v>
      </c>
      <c r="E53" s="31">
        <v>0</v>
      </c>
      <c r="F53" s="30">
        <v>0</v>
      </c>
      <c r="G53" s="32">
        <v>1</v>
      </c>
      <c r="H53" s="33">
        <v>5</v>
      </c>
      <c r="I53" s="32">
        <v>10</v>
      </c>
      <c r="J53" s="79">
        <f t="shared" si="20"/>
        <v>15</v>
      </c>
      <c r="K53" s="34" t="s">
        <v>97</v>
      </c>
      <c r="L53" s="64" t="s">
        <v>100</v>
      </c>
      <c r="M53" s="36" t="s">
        <v>99</v>
      </c>
      <c r="N53" s="37"/>
      <c r="O53" s="38"/>
      <c r="P53" s="39">
        <v>5</v>
      </c>
      <c r="Q53" s="40">
        <v>10</v>
      </c>
      <c r="R53" s="41">
        <v>80</v>
      </c>
      <c r="S53" s="42">
        <v>0.08</v>
      </c>
      <c r="T53" s="57">
        <f t="shared" si="21"/>
        <v>0</v>
      </c>
      <c r="U53" s="58">
        <f t="shared" si="22"/>
        <v>0</v>
      </c>
      <c r="V53" s="58">
        <f t="shared" si="23"/>
        <v>0</v>
      </c>
      <c r="W53" s="59">
        <f t="shared" si="24"/>
        <v>0</v>
      </c>
      <c r="X53" s="60">
        <f t="shared" si="25"/>
        <v>400</v>
      </c>
      <c r="Y53" s="60">
        <f t="shared" si="26"/>
        <v>432</v>
      </c>
      <c r="Z53" s="60">
        <f t="shared" si="27"/>
        <v>800</v>
      </c>
      <c r="AA53" s="60">
        <f t="shared" si="28"/>
        <v>864</v>
      </c>
    </row>
    <row r="54" spans="1:27" s="3" customFormat="1" ht="13.5" thickBot="1" x14ac:dyDescent="0.25">
      <c r="A54" s="101" t="s">
        <v>41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R54" s="5"/>
      <c r="S54" s="47" t="s">
        <v>42</v>
      </c>
      <c r="T54" s="48">
        <f t="shared" ref="T54:AA54" si="29">SUM(T45:T53)</f>
        <v>4785</v>
      </c>
      <c r="U54" s="48">
        <f t="shared" si="29"/>
        <v>5167.8</v>
      </c>
      <c r="V54" s="48">
        <f t="shared" si="29"/>
        <v>4225</v>
      </c>
      <c r="W54" s="48">
        <f t="shared" si="29"/>
        <v>4563</v>
      </c>
      <c r="X54" s="48">
        <f t="shared" si="29"/>
        <v>24550</v>
      </c>
      <c r="Y54" s="48">
        <f t="shared" si="29"/>
        <v>26514</v>
      </c>
      <c r="Z54" s="48">
        <f t="shared" si="29"/>
        <v>24950</v>
      </c>
      <c r="AA54" s="48">
        <f t="shared" si="29"/>
        <v>26946</v>
      </c>
    </row>
    <row r="55" spans="1:27" s="3" customFormat="1" ht="13.5" thickBot="1" x14ac:dyDescent="0.25">
      <c r="A55" s="88" t="s">
        <v>43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R55" s="5"/>
      <c r="S55" s="4"/>
      <c r="U55" s="3" t="s">
        <v>68</v>
      </c>
    </row>
    <row r="56" spans="1:27" s="3" customFormat="1" ht="12.75" thickBot="1" x14ac:dyDescent="0.25">
      <c r="A56" s="1"/>
      <c r="B56" s="2"/>
      <c r="C56" s="2"/>
      <c r="J56" s="75"/>
      <c r="K56" s="4"/>
      <c r="L56" s="4"/>
      <c r="R56" s="5"/>
      <c r="S56" s="4"/>
      <c r="T56" s="89" t="s">
        <v>37</v>
      </c>
      <c r="U56" s="90"/>
      <c r="V56" s="90"/>
      <c r="W56" s="90"/>
      <c r="X56" s="91">
        <v>73</v>
      </c>
      <c r="Y56" s="91"/>
      <c r="Z56" s="91"/>
      <c r="AA56" s="92"/>
    </row>
    <row r="57" spans="1:27" s="3" customFormat="1" ht="12" x14ac:dyDescent="0.2">
      <c r="A57" s="1"/>
      <c r="B57" s="2"/>
      <c r="C57" s="2"/>
      <c r="J57" s="75"/>
      <c r="K57" s="4"/>
      <c r="L57" s="4"/>
      <c r="R57" s="5"/>
      <c r="S57" s="4"/>
      <c r="T57" s="80" t="s">
        <v>44</v>
      </c>
      <c r="U57" s="81"/>
      <c r="V57" s="80" t="s">
        <v>45</v>
      </c>
      <c r="W57" s="81"/>
      <c r="X57" s="80" t="s">
        <v>46</v>
      </c>
      <c r="Y57" s="81"/>
      <c r="Z57" s="80" t="s">
        <v>47</v>
      </c>
      <c r="AA57" s="81"/>
    </row>
    <row r="58" spans="1:27" s="3" customFormat="1" ht="12" x14ac:dyDescent="0.2">
      <c r="A58" s="1"/>
      <c r="B58" s="2"/>
      <c r="C58" s="2"/>
      <c r="J58" s="75"/>
      <c r="K58" s="4"/>
      <c r="L58" s="4"/>
      <c r="R58" s="5"/>
      <c r="S58" s="4"/>
      <c r="T58" s="50" t="s">
        <v>48</v>
      </c>
      <c r="U58" s="51" t="s">
        <v>49</v>
      </c>
      <c r="V58" s="50" t="s">
        <v>48</v>
      </c>
      <c r="W58" s="51" t="s">
        <v>49</v>
      </c>
      <c r="X58" s="50" t="s">
        <v>48</v>
      </c>
      <c r="Y58" s="51" t="s">
        <v>49</v>
      </c>
      <c r="Z58" s="50" t="s">
        <v>48</v>
      </c>
      <c r="AA58" s="51" t="s">
        <v>49</v>
      </c>
    </row>
    <row r="59" spans="1:27" s="3" customFormat="1" ht="12.75" thickBot="1" x14ac:dyDescent="0.25">
      <c r="A59" s="1"/>
      <c r="B59" s="2" t="s">
        <v>76</v>
      </c>
      <c r="C59" s="2"/>
      <c r="J59" s="75"/>
      <c r="K59" s="4"/>
      <c r="L59" s="4"/>
      <c r="R59" s="5"/>
      <c r="S59" s="4"/>
      <c r="T59" s="52">
        <f>T54</f>
        <v>4785</v>
      </c>
      <c r="U59" s="53">
        <f>X54</f>
        <v>24550</v>
      </c>
      <c r="V59" s="52">
        <f>U54</f>
        <v>5167.8</v>
      </c>
      <c r="W59" s="53">
        <f>Y54</f>
        <v>26514</v>
      </c>
      <c r="X59" s="52">
        <f>V54</f>
        <v>4225</v>
      </c>
      <c r="Y59" s="53">
        <f>Z54</f>
        <v>24950</v>
      </c>
      <c r="Z59" s="52">
        <f>W54</f>
        <v>4563</v>
      </c>
      <c r="AA59" s="53">
        <f>AA54</f>
        <v>26946</v>
      </c>
    </row>
    <row r="60" spans="1:27" s="3" customFormat="1" ht="12.75" thickBot="1" x14ac:dyDescent="0.25">
      <c r="A60" s="1"/>
      <c r="B60" s="2"/>
      <c r="C60" s="2"/>
      <c r="J60" s="75"/>
      <c r="K60" s="4"/>
      <c r="L60" s="4"/>
      <c r="R60" s="5"/>
      <c r="S60" s="4"/>
      <c r="T60" s="82">
        <f>T59+U59</f>
        <v>29335</v>
      </c>
      <c r="U60" s="83"/>
      <c r="V60" s="84">
        <f>V59+W59</f>
        <v>31681.8</v>
      </c>
      <c r="W60" s="83"/>
      <c r="X60" s="84">
        <f>X59+Y59</f>
        <v>29175</v>
      </c>
      <c r="Y60" s="83"/>
      <c r="Z60" s="84">
        <f>Z59+AA59</f>
        <v>31509</v>
      </c>
      <c r="AA60" s="85"/>
    </row>
    <row r="61" spans="1:27" s="3" customFormat="1" ht="12" x14ac:dyDescent="0.2">
      <c r="A61" s="1"/>
      <c r="B61" s="2"/>
      <c r="C61" s="2"/>
      <c r="J61" s="75"/>
      <c r="K61" s="4"/>
      <c r="L61" s="4"/>
      <c r="R61" s="5"/>
      <c r="S61" s="1"/>
      <c r="T61" s="65"/>
      <c r="U61" s="65"/>
      <c r="V61" s="65"/>
      <c r="W61" s="66"/>
      <c r="X61" s="65"/>
      <c r="Y61" s="67"/>
      <c r="Z61" s="65"/>
      <c r="AA61" s="65"/>
    </row>
    <row r="64" spans="1:27" s="3" customFormat="1" ht="12" x14ac:dyDescent="0.2">
      <c r="A64" s="1"/>
      <c r="B64" s="2"/>
      <c r="C64" s="2"/>
      <c r="J64" s="75"/>
      <c r="K64" s="4"/>
      <c r="L64" s="4"/>
      <c r="R64" s="5"/>
      <c r="S64" s="1"/>
      <c r="T64" s="65"/>
      <c r="U64" s="65"/>
      <c r="V64" s="65"/>
      <c r="W64" s="65"/>
      <c r="X64" s="65"/>
      <c r="Y64" s="67"/>
      <c r="Z64" s="65"/>
      <c r="AA64" s="65"/>
    </row>
    <row r="65" spans="1:27" s="3" customFormat="1" ht="12" x14ac:dyDescent="0.2">
      <c r="A65" s="1"/>
      <c r="B65" s="2"/>
      <c r="C65" s="2"/>
      <c r="J65" s="75"/>
      <c r="K65" s="4"/>
      <c r="L65" s="4"/>
      <c r="R65" s="5"/>
      <c r="S65" s="1"/>
      <c r="T65" s="65"/>
      <c r="U65" s="65"/>
      <c r="V65" s="65"/>
      <c r="W65" s="65"/>
      <c r="X65" s="65"/>
      <c r="Y65" s="67"/>
      <c r="Z65" s="65"/>
      <c r="AA65" s="65"/>
    </row>
    <row r="66" spans="1:27" s="3" customFormat="1" ht="13.5" customHeight="1" x14ac:dyDescent="0.2">
      <c r="A66" s="1"/>
      <c r="B66" s="2"/>
      <c r="C66" s="93" t="s">
        <v>0</v>
      </c>
      <c r="D66" s="94"/>
      <c r="E66" s="94"/>
      <c r="F66" s="94"/>
      <c r="G66" s="94"/>
      <c r="H66" s="94"/>
      <c r="I66" s="95"/>
      <c r="J66" s="76"/>
      <c r="K66" s="4"/>
      <c r="L66" s="4"/>
      <c r="M66" s="93" t="s">
        <v>1</v>
      </c>
      <c r="N66" s="94"/>
      <c r="O66" s="94"/>
      <c r="P66" s="94"/>
      <c r="Q66" s="94"/>
      <c r="R66" s="94"/>
      <c r="S66" s="95"/>
    </row>
    <row r="67" spans="1:27" s="3" customFormat="1" ht="96" x14ac:dyDescent="0.2">
      <c r="A67" s="7" t="s">
        <v>2</v>
      </c>
      <c r="B67" s="8" t="s">
        <v>3</v>
      </c>
      <c r="C67" s="8" t="s">
        <v>4</v>
      </c>
      <c r="D67" s="9" t="s">
        <v>5</v>
      </c>
      <c r="E67" s="9" t="s">
        <v>6</v>
      </c>
      <c r="F67" s="9" t="s">
        <v>7</v>
      </c>
      <c r="G67" s="10" t="s">
        <v>8</v>
      </c>
      <c r="H67" s="10" t="s">
        <v>9</v>
      </c>
      <c r="I67" s="10" t="s">
        <v>10</v>
      </c>
      <c r="J67" s="77" t="s">
        <v>71</v>
      </c>
      <c r="K67" s="8" t="s">
        <v>11</v>
      </c>
      <c r="L67" s="8" t="s">
        <v>12</v>
      </c>
      <c r="M67" s="8" t="s">
        <v>13</v>
      </c>
      <c r="N67" s="9" t="s">
        <v>14</v>
      </c>
      <c r="O67" s="9" t="s">
        <v>15</v>
      </c>
      <c r="P67" s="10" t="s">
        <v>16</v>
      </c>
      <c r="Q67" s="10" t="s">
        <v>17</v>
      </c>
      <c r="R67" s="11" t="s">
        <v>18</v>
      </c>
      <c r="S67" s="12" t="s">
        <v>19</v>
      </c>
      <c r="T67" s="13" t="s">
        <v>20</v>
      </c>
      <c r="U67" s="13" t="s">
        <v>21</v>
      </c>
      <c r="V67" s="14" t="s">
        <v>22</v>
      </c>
      <c r="W67" s="14" t="s">
        <v>23</v>
      </c>
      <c r="X67" s="15" t="s">
        <v>24</v>
      </c>
      <c r="Y67" s="15" t="s">
        <v>25</v>
      </c>
      <c r="Z67" s="16" t="s">
        <v>26</v>
      </c>
      <c r="AA67" s="16" t="s">
        <v>27</v>
      </c>
    </row>
    <row r="68" spans="1:27" s="3" customFormat="1" ht="24.75" thickBot="1" x14ac:dyDescent="0.25">
      <c r="A68" s="17" t="s">
        <v>28</v>
      </c>
      <c r="B68" s="18">
        <v>2</v>
      </c>
      <c r="C68" s="18">
        <v>3</v>
      </c>
      <c r="D68" s="19">
        <v>4</v>
      </c>
      <c r="E68" s="19">
        <v>5</v>
      </c>
      <c r="F68" s="19">
        <v>6</v>
      </c>
      <c r="G68" s="20">
        <v>7</v>
      </c>
      <c r="H68" s="20">
        <v>8</v>
      </c>
      <c r="I68" s="20">
        <v>9</v>
      </c>
      <c r="J68" s="78"/>
      <c r="K68" s="18">
        <v>10</v>
      </c>
      <c r="L68" s="18">
        <v>11</v>
      </c>
      <c r="M68" s="18">
        <v>12</v>
      </c>
      <c r="N68" s="19">
        <v>13</v>
      </c>
      <c r="O68" s="19">
        <v>14</v>
      </c>
      <c r="P68" s="20">
        <v>15</v>
      </c>
      <c r="Q68" s="20">
        <v>16</v>
      </c>
      <c r="R68" s="21">
        <v>17</v>
      </c>
      <c r="S68" s="22">
        <v>18</v>
      </c>
      <c r="T68" s="23" t="s">
        <v>29</v>
      </c>
      <c r="U68" s="23" t="s">
        <v>30</v>
      </c>
      <c r="V68" s="19" t="s">
        <v>31</v>
      </c>
      <c r="W68" s="24" t="s">
        <v>32</v>
      </c>
      <c r="X68" s="25" t="s">
        <v>33</v>
      </c>
      <c r="Y68" s="25" t="s">
        <v>34</v>
      </c>
      <c r="Z68" s="25" t="s">
        <v>35</v>
      </c>
      <c r="AA68" s="25" t="s">
        <v>36</v>
      </c>
    </row>
    <row r="69" spans="1:27" s="3" customFormat="1" ht="12" customHeight="1" thickBot="1" x14ac:dyDescent="0.25">
      <c r="A69" s="26" t="s">
        <v>37</v>
      </c>
      <c r="B69" s="86">
        <v>134</v>
      </c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7"/>
    </row>
    <row r="70" spans="1:27" s="3" customFormat="1" ht="12" x14ac:dyDescent="0.2">
      <c r="A70" s="68" t="s">
        <v>38</v>
      </c>
      <c r="B70" s="69" t="s">
        <v>69</v>
      </c>
      <c r="C70" s="34" t="s">
        <v>40</v>
      </c>
      <c r="D70" s="30">
        <v>1</v>
      </c>
      <c r="E70" s="31">
        <v>3</v>
      </c>
      <c r="F70" s="30">
        <v>15</v>
      </c>
      <c r="G70" s="32">
        <v>3</v>
      </c>
      <c r="H70" s="33">
        <v>15</v>
      </c>
      <c r="I70" s="32">
        <v>15</v>
      </c>
      <c r="J70" s="79">
        <f t="shared" ref="J70" si="30">E70+F70+H70+I70</f>
        <v>48</v>
      </c>
      <c r="K70" s="34" t="s">
        <v>101</v>
      </c>
      <c r="L70" s="34" t="s">
        <v>102</v>
      </c>
      <c r="M70" s="36" t="s">
        <v>103</v>
      </c>
      <c r="N70" s="37">
        <v>3</v>
      </c>
      <c r="O70" s="38">
        <v>15</v>
      </c>
      <c r="P70" s="39">
        <v>15</v>
      </c>
      <c r="Q70" s="40">
        <v>15</v>
      </c>
      <c r="R70" s="70">
        <v>105</v>
      </c>
      <c r="S70" s="71">
        <v>0.08</v>
      </c>
      <c r="T70" s="57">
        <f t="shared" ref="T70" si="31">ROUND(N70*R70,2)</f>
        <v>315</v>
      </c>
      <c r="U70" s="58">
        <f t="shared" ref="U70" si="32">ROUND(T70+T70*S70,2)</f>
        <v>340.2</v>
      </c>
      <c r="V70" s="58">
        <f t="shared" ref="V70" si="33">ROUND(O70*R70,2)</f>
        <v>1575</v>
      </c>
      <c r="W70" s="59">
        <f t="shared" ref="W70" si="34">ROUND(V70+V70*S70,2)</f>
        <v>1701</v>
      </c>
      <c r="X70" s="60">
        <f t="shared" ref="X70" si="35">ROUND(P70*R70,2)</f>
        <v>1575</v>
      </c>
      <c r="Y70" s="60">
        <f t="shared" ref="Y70" si="36">ROUND(X70+X70*S70,2)</f>
        <v>1701</v>
      </c>
      <c r="Z70" s="60">
        <f t="shared" ref="Z70" si="37">ROUND(Q70*R70,2)</f>
        <v>1575</v>
      </c>
      <c r="AA70" s="60">
        <f t="shared" ref="AA70" si="38">ROUND(Z70+Z70*S70,2)</f>
        <v>1701</v>
      </c>
    </row>
    <row r="71" spans="1:27" s="3" customFormat="1" ht="13.5" thickBot="1" x14ac:dyDescent="0.25">
      <c r="A71" s="101" t="s">
        <v>41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R71" s="5"/>
      <c r="S71" s="72" t="s">
        <v>42</v>
      </c>
      <c r="T71" s="73">
        <f>SUM(T70)</f>
        <v>315</v>
      </c>
      <c r="U71" s="73">
        <f t="shared" ref="U71:AA71" si="39">SUM(U70)</f>
        <v>340.2</v>
      </c>
      <c r="V71" s="73">
        <f t="shared" si="39"/>
        <v>1575</v>
      </c>
      <c r="W71" s="73">
        <f t="shared" si="39"/>
        <v>1701</v>
      </c>
      <c r="X71" s="73">
        <f t="shared" si="39"/>
        <v>1575</v>
      </c>
      <c r="Y71" s="73">
        <f t="shared" si="39"/>
        <v>1701</v>
      </c>
      <c r="Z71" s="73">
        <f t="shared" si="39"/>
        <v>1575</v>
      </c>
      <c r="AA71" s="73">
        <f t="shared" si="39"/>
        <v>1701</v>
      </c>
    </row>
    <row r="72" spans="1:27" s="3" customFormat="1" ht="13.5" thickBot="1" x14ac:dyDescent="0.25">
      <c r="A72" s="88" t="s">
        <v>43</v>
      </c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R72" s="5"/>
      <c r="S72" s="4"/>
      <c r="U72" s="3" t="s">
        <v>68</v>
      </c>
    </row>
    <row r="73" spans="1:27" s="3" customFormat="1" ht="12.75" thickBot="1" x14ac:dyDescent="0.25">
      <c r="A73" s="1"/>
      <c r="B73" s="2"/>
      <c r="C73" s="2"/>
      <c r="J73" s="75"/>
      <c r="K73" s="4"/>
      <c r="L73" s="4"/>
      <c r="R73" s="5"/>
      <c r="S73" s="4"/>
      <c r="T73" s="89" t="s">
        <v>37</v>
      </c>
      <c r="U73" s="90"/>
      <c r="V73" s="90"/>
      <c r="W73" s="90"/>
      <c r="X73" s="91">
        <v>134</v>
      </c>
      <c r="Y73" s="91"/>
      <c r="Z73" s="91"/>
      <c r="AA73" s="92"/>
    </row>
    <row r="74" spans="1:27" s="3" customFormat="1" ht="12" x14ac:dyDescent="0.2">
      <c r="A74" s="1"/>
      <c r="B74" s="2"/>
      <c r="C74" s="2"/>
      <c r="J74" s="75"/>
      <c r="K74" s="4"/>
      <c r="L74" s="4"/>
      <c r="R74" s="5"/>
      <c r="S74" s="4"/>
      <c r="T74" s="80" t="s">
        <v>44</v>
      </c>
      <c r="U74" s="81"/>
      <c r="V74" s="80" t="s">
        <v>45</v>
      </c>
      <c r="W74" s="81"/>
      <c r="X74" s="80" t="s">
        <v>46</v>
      </c>
      <c r="Y74" s="81"/>
      <c r="Z74" s="80" t="s">
        <v>47</v>
      </c>
      <c r="AA74" s="81"/>
    </row>
    <row r="75" spans="1:27" s="3" customFormat="1" ht="12" customHeight="1" x14ac:dyDescent="0.2">
      <c r="A75" s="1"/>
      <c r="B75" s="2"/>
      <c r="C75" s="2"/>
      <c r="J75" s="75"/>
      <c r="K75" s="4"/>
      <c r="L75" s="4"/>
      <c r="R75" s="5"/>
      <c r="S75" s="4"/>
      <c r="T75" s="50" t="s">
        <v>48</v>
      </c>
      <c r="U75" s="51" t="s">
        <v>49</v>
      </c>
      <c r="V75" s="50" t="s">
        <v>48</v>
      </c>
      <c r="W75" s="51" t="s">
        <v>49</v>
      </c>
      <c r="X75" s="50" t="s">
        <v>48</v>
      </c>
      <c r="Y75" s="51" t="s">
        <v>49</v>
      </c>
      <c r="Z75" s="50" t="s">
        <v>48</v>
      </c>
      <c r="AA75" s="51" t="s">
        <v>49</v>
      </c>
    </row>
    <row r="76" spans="1:27" s="3" customFormat="1" ht="12.75" thickBot="1" x14ac:dyDescent="0.25">
      <c r="A76" s="1"/>
      <c r="B76" s="2"/>
      <c r="C76" s="2"/>
      <c r="J76" s="75"/>
      <c r="K76" s="4"/>
      <c r="L76" s="4"/>
      <c r="R76" s="5"/>
      <c r="S76" s="4"/>
      <c r="T76" s="52">
        <f>T71</f>
        <v>315</v>
      </c>
      <c r="U76" s="53">
        <f>X71</f>
        <v>1575</v>
      </c>
      <c r="V76" s="52">
        <f>U71</f>
        <v>340.2</v>
      </c>
      <c r="W76" s="53">
        <f>Y71</f>
        <v>1701</v>
      </c>
      <c r="X76" s="52">
        <f>V71</f>
        <v>1575</v>
      </c>
      <c r="Y76" s="53">
        <f>Z71</f>
        <v>1575</v>
      </c>
      <c r="Z76" s="52">
        <f>W71</f>
        <v>1701</v>
      </c>
      <c r="AA76" s="53">
        <f>AA71</f>
        <v>1701</v>
      </c>
    </row>
    <row r="77" spans="1:27" s="3" customFormat="1" ht="12.75" thickBot="1" x14ac:dyDescent="0.25">
      <c r="A77" s="1"/>
      <c r="B77" s="2" t="s">
        <v>76</v>
      </c>
      <c r="C77" s="2"/>
      <c r="J77" s="75"/>
      <c r="K77" s="4"/>
      <c r="L77" s="4"/>
      <c r="R77" s="5"/>
      <c r="S77" s="4"/>
      <c r="T77" s="82">
        <f>T76+U76</f>
        <v>1890</v>
      </c>
      <c r="U77" s="83"/>
      <c r="V77" s="84">
        <f>V76+W76</f>
        <v>2041.2</v>
      </c>
      <c r="W77" s="83"/>
      <c r="X77" s="84">
        <f>X76+Y76</f>
        <v>3150</v>
      </c>
      <c r="Y77" s="83"/>
      <c r="Z77" s="84">
        <f>Z76+AA76</f>
        <v>3402</v>
      </c>
      <c r="AA77" s="85"/>
    </row>
    <row r="82" spans="1:27" s="3" customFormat="1" ht="12" x14ac:dyDescent="0.2">
      <c r="A82" s="1"/>
      <c r="B82" s="2"/>
      <c r="C82" s="2"/>
      <c r="J82" s="75"/>
      <c r="K82" s="4"/>
      <c r="L82" s="4"/>
      <c r="R82" s="5"/>
      <c r="S82" s="4"/>
    </row>
    <row r="83" spans="1:27" s="3" customFormat="1" ht="12" x14ac:dyDescent="0.2">
      <c r="A83" s="1"/>
      <c r="B83" s="2"/>
      <c r="C83" s="93" t="s">
        <v>0</v>
      </c>
      <c r="D83" s="94"/>
      <c r="E83" s="94"/>
      <c r="F83" s="94"/>
      <c r="G83" s="94"/>
      <c r="H83" s="94"/>
      <c r="I83" s="95"/>
      <c r="J83" s="76"/>
      <c r="K83" s="4"/>
      <c r="L83" s="4"/>
      <c r="M83" s="93" t="s">
        <v>1</v>
      </c>
      <c r="N83" s="94"/>
      <c r="O83" s="94"/>
      <c r="P83" s="94"/>
      <c r="Q83" s="94"/>
      <c r="R83" s="94"/>
      <c r="S83" s="95"/>
    </row>
    <row r="84" spans="1:27" s="3" customFormat="1" ht="96" x14ac:dyDescent="0.2">
      <c r="A84" s="7" t="s">
        <v>2</v>
      </c>
      <c r="B84" s="8" t="s">
        <v>3</v>
      </c>
      <c r="C84" s="8" t="s">
        <v>4</v>
      </c>
      <c r="D84" s="9" t="s">
        <v>5</v>
      </c>
      <c r="E84" s="9" t="s">
        <v>6</v>
      </c>
      <c r="F84" s="9" t="s">
        <v>7</v>
      </c>
      <c r="G84" s="10" t="s">
        <v>8</v>
      </c>
      <c r="H84" s="10" t="s">
        <v>9</v>
      </c>
      <c r="I84" s="10" t="s">
        <v>10</v>
      </c>
      <c r="J84" s="77" t="s">
        <v>71</v>
      </c>
      <c r="K84" s="8" t="s">
        <v>11</v>
      </c>
      <c r="L84" s="8" t="s">
        <v>12</v>
      </c>
      <c r="M84" s="8" t="s">
        <v>13</v>
      </c>
      <c r="N84" s="9" t="s">
        <v>14</v>
      </c>
      <c r="O84" s="9" t="s">
        <v>15</v>
      </c>
      <c r="P84" s="10" t="s">
        <v>16</v>
      </c>
      <c r="Q84" s="10" t="s">
        <v>17</v>
      </c>
      <c r="R84" s="11" t="s">
        <v>18</v>
      </c>
      <c r="S84" s="12" t="s">
        <v>19</v>
      </c>
      <c r="T84" s="13" t="s">
        <v>20</v>
      </c>
      <c r="U84" s="13" t="s">
        <v>21</v>
      </c>
      <c r="V84" s="14" t="s">
        <v>22</v>
      </c>
      <c r="W84" s="14" t="s">
        <v>23</v>
      </c>
      <c r="X84" s="15" t="s">
        <v>24</v>
      </c>
      <c r="Y84" s="15" t="s">
        <v>25</v>
      </c>
      <c r="Z84" s="16" t="s">
        <v>26</v>
      </c>
      <c r="AA84" s="16" t="s">
        <v>27</v>
      </c>
    </row>
    <row r="85" spans="1:27" s="3" customFormat="1" ht="24.75" thickBot="1" x14ac:dyDescent="0.25">
      <c r="A85" s="17" t="s">
        <v>28</v>
      </c>
      <c r="B85" s="18">
        <v>2</v>
      </c>
      <c r="C85" s="18">
        <v>3</v>
      </c>
      <c r="D85" s="19">
        <v>4</v>
      </c>
      <c r="E85" s="19">
        <v>5</v>
      </c>
      <c r="F85" s="19">
        <v>6</v>
      </c>
      <c r="G85" s="20">
        <v>7</v>
      </c>
      <c r="H85" s="20">
        <v>8</v>
      </c>
      <c r="I85" s="20">
        <v>9</v>
      </c>
      <c r="J85" s="78"/>
      <c r="K85" s="18">
        <v>10</v>
      </c>
      <c r="L85" s="18">
        <v>11</v>
      </c>
      <c r="M85" s="18">
        <v>12</v>
      </c>
      <c r="N85" s="19">
        <v>13</v>
      </c>
      <c r="O85" s="19">
        <v>14</v>
      </c>
      <c r="P85" s="20">
        <v>15</v>
      </c>
      <c r="Q85" s="20">
        <v>16</v>
      </c>
      <c r="R85" s="21">
        <v>17</v>
      </c>
      <c r="S85" s="22">
        <v>18</v>
      </c>
      <c r="T85" s="23" t="s">
        <v>29</v>
      </c>
      <c r="U85" s="23" t="s">
        <v>30</v>
      </c>
      <c r="V85" s="19" t="s">
        <v>31</v>
      </c>
      <c r="W85" s="24" t="s">
        <v>32</v>
      </c>
      <c r="X85" s="25" t="s">
        <v>33</v>
      </c>
      <c r="Y85" s="25" t="s">
        <v>34</v>
      </c>
      <c r="Z85" s="25" t="s">
        <v>35</v>
      </c>
      <c r="AA85" s="25" t="s">
        <v>36</v>
      </c>
    </row>
    <row r="86" spans="1:27" s="3" customFormat="1" ht="12.75" thickBot="1" x14ac:dyDescent="0.25">
      <c r="A86" s="26" t="s">
        <v>37</v>
      </c>
      <c r="B86" s="86">
        <v>138</v>
      </c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7"/>
    </row>
    <row r="87" spans="1:27" s="3" customFormat="1" ht="12" x14ac:dyDescent="0.2">
      <c r="A87" s="74" t="s">
        <v>38</v>
      </c>
      <c r="B87" s="69" t="s">
        <v>70</v>
      </c>
      <c r="C87" s="34" t="s">
        <v>40</v>
      </c>
      <c r="D87" s="30">
        <v>20</v>
      </c>
      <c r="E87" s="31">
        <v>100</v>
      </c>
      <c r="F87" s="30">
        <v>100</v>
      </c>
      <c r="G87" s="32">
        <v>35</v>
      </c>
      <c r="H87" s="33">
        <v>120</v>
      </c>
      <c r="I87" s="32">
        <v>300</v>
      </c>
      <c r="J87" s="79">
        <f t="shared" ref="J87" si="40">E87+F87+H87+I87</f>
        <v>620</v>
      </c>
      <c r="K87" s="34" t="s">
        <v>104</v>
      </c>
      <c r="L87" s="34" t="s">
        <v>105</v>
      </c>
      <c r="M87" s="36" t="s">
        <v>77</v>
      </c>
      <c r="N87" s="37">
        <v>100</v>
      </c>
      <c r="O87" s="38">
        <v>100</v>
      </c>
      <c r="P87" s="39">
        <v>120</v>
      </c>
      <c r="Q87" s="40">
        <v>300</v>
      </c>
      <c r="R87" s="70">
        <v>45</v>
      </c>
      <c r="S87" s="71">
        <v>0.08</v>
      </c>
      <c r="T87" s="57">
        <f t="shared" ref="T87" si="41">ROUND(N87*R87,2)</f>
        <v>4500</v>
      </c>
      <c r="U87" s="58">
        <f t="shared" ref="U87" si="42">ROUND(T87+T87*S87,2)</f>
        <v>4860</v>
      </c>
      <c r="V87" s="58">
        <f t="shared" ref="V87" si="43">ROUND(O87*R87,2)</f>
        <v>4500</v>
      </c>
      <c r="W87" s="59">
        <f t="shared" ref="W87" si="44">ROUND(V87+V87*S87,2)</f>
        <v>4860</v>
      </c>
      <c r="X87" s="60">
        <f t="shared" ref="X87" si="45">ROUND(P87*R87,2)</f>
        <v>5400</v>
      </c>
      <c r="Y87" s="60">
        <f t="shared" ref="Y87" si="46">ROUND(X87+X87*S87,2)</f>
        <v>5832</v>
      </c>
      <c r="Z87" s="60">
        <f t="shared" ref="Z87" si="47">ROUND(Q87*R87,2)</f>
        <v>13500</v>
      </c>
      <c r="AA87" s="60">
        <f t="shared" ref="AA87" si="48">ROUND(Z87+Z87*S87,2)</f>
        <v>14580</v>
      </c>
    </row>
    <row r="88" spans="1:27" s="3" customFormat="1" ht="13.5" thickBot="1" x14ac:dyDescent="0.25">
      <c r="A88" s="101" t="s">
        <v>41</v>
      </c>
      <c r="B88" s="101"/>
      <c r="C88" s="101"/>
      <c r="D88" s="101"/>
      <c r="E88" s="101"/>
      <c r="F88" s="101"/>
      <c r="G88" s="101"/>
      <c r="H88" s="101"/>
      <c r="I88" s="101"/>
      <c r="J88" s="101"/>
      <c r="K88" s="101"/>
      <c r="L88" s="101"/>
      <c r="M88" s="101"/>
      <c r="R88" s="5"/>
      <c r="S88" s="72" t="s">
        <v>42</v>
      </c>
      <c r="T88" s="73">
        <f>SUM(T87)</f>
        <v>4500</v>
      </c>
      <c r="U88" s="73">
        <f t="shared" ref="U88:AA88" si="49">SUM(U87)</f>
        <v>4860</v>
      </c>
      <c r="V88" s="73">
        <f t="shared" si="49"/>
        <v>4500</v>
      </c>
      <c r="W88" s="73">
        <f t="shared" si="49"/>
        <v>4860</v>
      </c>
      <c r="X88" s="73">
        <f t="shared" si="49"/>
        <v>5400</v>
      </c>
      <c r="Y88" s="73">
        <f t="shared" si="49"/>
        <v>5832</v>
      </c>
      <c r="Z88" s="73">
        <f t="shared" si="49"/>
        <v>13500</v>
      </c>
      <c r="AA88" s="73">
        <f t="shared" si="49"/>
        <v>14580</v>
      </c>
    </row>
    <row r="89" spans="1:27" s="3" customFormat="1" ht="13.5" customHeight="1" thickBot="1" x14ac:dyDescent="0.25">
      <c r="A89" s="88" t="s">
        <v>43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R89" s="5"/>
      <c r="S89" s="4"/>
      <c r="U89" s="3" t="s">
        <v>68</v>
      </c>
    </row>
    <row r="90" spans="1:27" s="3" customFormat="1" ht="12.75" thickBot="1" x14ac:dyDescent="0.25">
      <c r="A90" s="1"/>
      <c r="B90" s="2"/>
      <c r="C90" s="2"/>
      <c r="J90" s="75"/>
      <c r="K90" s="4"/>
      <c r="L90" s="4"/>
      <c r="R90" s="5"/>
      <c r="S90" s="4"/>
      <c r="T90" s="89" t="s">
        <v>37</v>
      </c>
      <c r="U90" s="90"/>
      <c r="V90" s="90"/>
      <c r="W90" s="90"/>
      <c r="X90" s="91">
        <v>138</v>
      </c>
      <c r="Y90" s="91"/>
      <c r="Z90" s="91"/>
      <c r="AA90" s="92"/>
    </row>
    <row r="91" spans="1:27" s="3" customFormat="1" ht="12" x14ac:dyDescent="0.2">
      <c r="A91" s="1"/>
      <c r="B91" s="2"/>
      <c r="C91" s="2"/>
      <c r="J91" s="75"/>
      <c r="K91" s="4"/>
      <c r="L91" s="4"/>
      <c r="R91" s="5"/>
      <c r="S91" s="4"/>
      <c r="T91" s="80" t="s">
        <v>44</v>
      </c>
      <c r="U91" s="81"/>
      <c r="V91" s="80" t="s">
        <v>45</v>
      </c>
      <c r="W91" s="81"/>
      <c r="X91" s="80" t="s">
        <v>46</v>
      </c>
      <c r="Y91" s="81"/>
      <c r="Z91" s="80" t="s">
        <v>47</v>
      </c>
      <c r="AA91" s="81"/>
    </row>
    <row r="92" spans="1:27" s="3" customFormat="1" ht="12" x14ac:dyDescent="0.2">
      <c r="A92" s="1"/>
      <c r="B92" s="2"/>
      <c r="C92" s="2"/>
      <c r="J92" s="75"/>
      <c r="K92" s="4"/>
      <c r="L92" s="4"/>
      <c r="R92" s="5"/>
      <c r="S92" s="4"/>
      <c r="T92" s="50" t="s">
        <v>48</v>
      </c>
      <c r="U92" s="51" t="s">
        <v>49</v>
      </c>
      <c r="V92" s="50" t="s">
        <v>48</v>
      </c>
      <c r="W92" s="51" t="s">
        <v>49</v>
      </c>
      <c r="X92" s="50" t="s">
        <v>48</v>
      </c>
      <c r="Y92" s="51" t="s">
        <v>49</v>
      </c>
      <c r="Z92" s="50" t="s">
        <v>48</v>
      </c>
      <c r="AA92" s="51" t="s">
        <v>49</v>
      </c>
    </row>
    <row r="93" spans="1:27" s="3" customFormat="1" ht="12.75" thickBot="1" x14ac:dyDescent="0.25">
      <c r="A93" s="1"/>
      <c r="B93" s="2" t="s">
        <v>76</v>
      </c>
      <c r="C93" s="2"/>
      <c r="J93" s="75"/>
      <c r="K93" s="4"/>
      <c r="L93" s="4"/>
      <c r="R93" s="5"/>
      <c r="S93" s="4"/>
      <c r="T93" s="52">
        <f>T88</f>
        <v>4500</v>
      </c>
      <c r="U93" s="53">
        <f>X88</f>
        <v>5400</v>
      </c>
      <c r="V93" s="52">
        <f>U88</f>
        <v>4860</v>
      </c>
      <c r="W93" s="53">
        <f>Y88</f>
        <v>5832</v>
      </c>
      <c r="X93" s="52">
        <f>V88</f>
        <v>4500</v>
      </c>
      <c r="Y93" s="53">
        <f>Z88</f>
        <v>13500</v>
      </c>
      <c r="Z93" s="52">
        <f>W88</f>
        <v>4860</v>
      </c>
      <c r="AA93" s="53">
        <f>AA88</f>
        <v>14580</v>
      </c>
    </row>
    <row r="94" spans="1:27" s="3" customFormat="1" ht="12.75" thickBot="1" x14ac:dyDescent="0.25">
      <c r="A94" s="1"/>
      <c r="B94" s="2"/>
      <c r="C94" s="2"/>
      <c r="J94" s="75"/>
      <c r="K94" s="4"/>
      <c r="L94" s="4"/>
      <c r="R94" s="5"/>
      <c r="S94" s="4"/>
      <c r="T94" s="82">
        <f>T93+U93</f>
        <v>9900</v>
      </c>
      <c r="U94" s="83"/>
      <c r="V94" s="84">
        <f>V93+W93</f>
        <v>10692</v>
      </c>
      <c r="W94" s="83"/>
      <c r="X94" s="84">
        <f>X93+Y93</f>
        <v>18000</v>
      </c>
      <c r="Y94" s="83"/>
      <c r="Z94" s="84">
        <f>Z93+AA93</f>
        <v>19440</v>
      </c>
      <c r="AA94" s="85"/>
    </row>
    <row r="95" spans="1:27" s="3" customFormat="1" ht="12" x14ac:dyDescent="0.2">
      <c r="A95" s="1"/>
      <c r="B95" s="2"/>
      <c r="C95" s="2"/>
      <c r="J95" s="75"/>
      <c r="K95" s="4"/>
      <c r="L95" s="4"/>
      <c r="R95" s="5"/>
      <c r="S95" s="4"/>
    </row>
  </sheetData>
  <mergeCells count="75">
    <mergeCell ref="T60:U60"/>
    <mergeCell ref="V60:W60"/>
    <mergeCell ref="X60:Y60"/>
    <mergeCell ref="Z60:AA60"/>
    <mergeCell ref="T56:W56"/>
    <mergeCell ref="X56:AA56"/>
    <mergeCell ref="T57:U57"/>
    <mergeCell ref="V57:W57"/>
    <mergeCell ref="X57:Y57"/>
    <mergeCell ref="Z57:AA57"/>
    <mergeCell ref="T11:U11"/>
    <mergeCell ref="V11:W11"/>
    <mergeCell ref="X11:Y11"/>
    <mergeCell ref="Z11:AA11"/>
    <mergeCell ref="A8:M8"/>
    <mergeCell ref="C3:I3"/>
    <mergeCell ref="M3:S3"/>
    <mergeCell ref="B6:AA6"/>
    <mergeCell ref="A9:M9"/>
    <mergeCell ref="T10:W10"/>
    <mergeCell ref="X10:AA10"/>
    <mergeCell ref="T14:U14"/>
    <mergeCell ref="V14:W14"/>
    <mergeCell ref="X14:Y14"/>
    <mergeCell ref="Z14:AA14"/>
    <mergeCell ref="C22:I22"/>
    <mergeCell ref="M22:S22"/>
    <mergeCell ref="B25:AA25"/>
    <mergeCell ref="A27:M27"/>
    <mergeCell ref="A28:M28"/>
    <mergeCell ref="T29:W29"/>
    <mergeCell ref="X29:AA29"/>
    <mergeCell ref="T30:U30"/>
    <mergeCell ref="V30:W30"/>
    <mergeCell ref="X30:Y30"/>
    <mergeCell ref="Z30:AA30"/>
    <mergeCell ref="T33:U33"/>
    <mergeCell ref="V33:W33"/>
    <mergeCell ref="X33:Y33"/>
    <mergeCell ref="Z33:AA33"/>
    <mergeCell ref="C41:I41"/>
    <mergeCell ref="M41:S41"/>
    <mergeCell ref="B44:AA44"/>
    <mergeCell ref="A54:M54"/>
    <mergeCell ref="A55:M55"/>
    <mergeCell ref="C66:I66"/>
    <mergeCell ref="M66:S66"/>
    <mergeCell ref="B69:AA69"/>
    <mergeCell ref="A71:M71"/>
    <mergeCell ref="A72:M72"/>
    <mergeCell ref="T73:W73"/>
    <mergeCell ref="X73:AA73"/>
    <mergeCell ref="T74:U74"/>
    <mergeCell ref="V74:W74"/>
    <mergeCell ref="X74:Y74"/>
    <mergeCell ref="Z74:AA74"/>
    <mergeCell ref="T77:U77"/>
    <mergeCell ref="V77:W77"/>
    <mergeCell ref="X77:Y77"/>
    <mergeCell ref="Z77:AA77"/>
    <mergeCell ref="C83:I83"/>
    <mergeCell ref="M83:S83"/>
    <mergeCell ref="B86:AA86"/>
    <mergeCell ref="A88:M88"/>
    <mergeCell ref="A89:M89"/>
    <mergeCell ref="T90:W90"/>
    <mergeCell ref="X90:AA90"/>
    <mergeCell ref="T91:U91"/>
    <mergeCell ref="V91:W91"/>
    <mergeCell ref="X91:Y91"/>
    <mergeCell ref="Z91:AA91"/>
    <mergeCell ref="T94:U94"/>
    <mergeCell ref="V94:W94"/>
    <mergeCell ref="X94:Y94"/>
    <mergeCell ref="Z94:AA94"/>
  </mergeCells>
  <pageMargins left="0.43307086614173229" right="0.23622047244094491" top="0.35433070866141736" bottom="0.35433070866141736" header="0.31496062992125984" footer="0.31496062992125984"/>
  <pageSetup paperSize="9" scale="33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Bem</dc:creator>
  <cp:lastModifiedBy>Mateusz Bem</cp:lastModifiedBy>
  <cp:lastPrinted>2024-11-07T07:55:20Z</cp:lastPrinted>
  <dcterms:created xsi:type="dcterms:W3CDTF">2024-10-23T10:24:59Z</dcterms:created>
  <dcterms:modified xsi:type="dcterms:W3CDTF">2024-11-07T07:55:24Z</dcterms:modified>
</cp:coreProperties>
</file>