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10.210.1.233\Data\EPD Przetargi\Przetargi\11.08 Łódź Żeromskiego\Do wysłania\"/>
    </mc:Choice>
  </mc:AlternateContent>
  <xr:revisionPtr revIDLastSave="0" documentId="8_{E2D91CE1-A599-43C3-8B13-C6BF827D520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A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90" i="1" l="1"/>
  <c r="V190" i="1"/>
  <c r="W190" i="1"/>
  <c r="X190" i="1"/>
  <c r="Y190" i="1"/>
  <c r="Z190" i="1"/>
  <c r="T190" i="1"/>
  <c r="Y27" i="1" l="1"/>
  <c r="W27" i="1"/>
  <c r="U27" i="1"/>
  <c r="S27" i="1"/>
  <c r="Z27" i="1" l="1"/>
  <c r="Z28" i="1" s="1"/>
  <c r="Z33" i="1" s="1"/>
  <c r="Z174" i="1" s="1"/>
  <c r="Y28" i="1"/>
  <c r="X33" i="1" s="1"/>
  <c r="X174" i="1" s="1"/>
  <c r="T27" i="1"/>
  <c r="T28" i="1" s="1"/>
  <c r="U33" i="1" s="1"/>
  <c r="U174" i="1" s="1"/>
  <c r="S28" i="1"/>
  <c r="S33" i="1" s="1"/>
  <c r="S174" i="1" s="1"/>
  <c r="V27" i="1"/>
  <c r="V28" i="1" s="1"/>
  <c r="Y33" i="1" s="1"/>
  <c r="Y174" i="1" s="1"/>
  <c r="U28" i="1"/>
  <c r="W33" i="1" s="1"/>
  <c r="W174" i="1" s="1"/>
  <c r="X27" i="1"/>
  <c r="X28" i="1" s="1"/>
  <c r="V33" i="1" s="1"/>
  <c r="V174" i="1" s="1"/>
  <c r="W28" i="1"/>
  <c r="T33" i="1" s="1"/>
  <c r="T174" i="1" s="1"/>
  <c r="Y11" i="1"/>
  <c r="Z11" i="1" s="1"/>
  <c r="Z12" i="1" s="1"/>
  <c r="W11" i="1"/>
  <c r="U11" i="1"/>
  <c r="V11" i="1" s="1"/>
  <c r="V12" i="1" s="1"/>
  <c r="S11" i="1"/>
  <c r="Y34" i="1" l="1"/>
  <c r="W34" i="1"/>
  <c r="S34" i="1"/>
  <c r="U34" i="1"/>
  <c r="T11" i="1"/>
  <c r="T12" i="1" s="1"/>
  <c r="S12" i="1"/>
  <c r="S17" i="1" s="1"/>
  <c r="S118" i="1" s="1"/>
  <c r="X11" i="1"/>
  <c r="X12" i="1" s="1"/>
  <c r="W12" i="1"/>
  <c r="Y12" i="1"/>
  <c r="U12" i="1"/>
  <c r="U17" i="1" l="1"/>
  <c r="U118" i="1" s="1"/>
  <c r="Z17" i="1"/>
  <c r="Z118" i="1" s="1"/>
  <c r="W17" i="1"/>
  <c r="W118" i="1" s="1"/>
  <c r="Y17" i="1"/>
  <c r="Y118" i="1" s="1"/>
  <c r="X17" i="1"/>
  <c r="X118" i="1" s="1"/>
  <c r="T17" i="1"/>
  <c r="V17" i="1"/>
  <c r="V118" i="1" s="1"/>
  <c r="S18" i="1" l="1"/>
  <c r="T118" i="1"/>
  <c r="U18" i="1"/>
  <c r="Y18" i="1"/>
  <c r="W18" i="1"/>
  <c r="S190" i="1" l="1"/>
  <c r="W191" i="1" l="1"/>
  <c r="U191" i="1" l="1"/>
  <c r="S191" i="1"/>
  <c r="Y191" i="1" l="1"/>
</calcChain>
</file>

<file path=xl/sharedStrings.xml><?xml version="1.0" encoding="utf-8"?>
<sst xmlns="http://schemas.openxmlformats.org/spreadsheetml/2006/main" count="283" uniqueCount="206">
  <si>
    <t>Lp.</t>
  </si>
  <si>
    <t>Asortyment</t>
  </si>
  <si>
    <t>Nazwa handlowa</t>
  </si>
  <si>
    <t>Stawka VAT (%)</t>
  </si>
  <si>
    <t>PAKIET</t>
  </si>
  <si>
    <t>1</t>
  </si>
  <si>
    <t>szt.</t>
  </si>
  <si>
    <t>1.</t>
  </si>
  <si>
    <t>op.</t>
  </si>
  <si>
    <t>JODOPOWIDON- ROZTWÓR NA SKÓRĘ, 100MG/ML (10%); 1OP.=1000ML</t>
  </si>
  <si>
    <t>Aplikatory do lidokainy, 1 szt</t>
  </si>
  <si>
    <t>j.m.</t>
  </si>
  <si>
    <t>BARLICKI
Ilość minimalna (j.m.)</t>
  </si>
  <si>
    <t>BARLICKI
Ilość podstawowa (j.m.)</t>
  </si>
  <si>
    <t>BARLICKI
Prawo opcji (j.m.)</t>
  </si>
  <si>
    <t>Producent</t>
  </si>
  <si>
    <t>Wielkość op. oferowanego (zgodnie z raportowaniem do ZSMOPL)</t>
  </si>
  <si>
    <t>BARLICKI
Oferowana ilość podstawowa (op.)</t>
  </si>
  <si>
    <t>BARLICKI
Oferowane prawo opcji (op.)</t>
  </si>
  <si>
    <t>USK nr 2
Ilość minimalna (j.m.)</t>
  </si>
  <si>
    <t>USK nr 2
Ilość podstawowa (j.m.)</t>
  </si>
  <si>
    <t>USK nr 2
Prawo opcji (j.m.)</t>
  </si>
  <si>
    <t>USK nr 2
Oferowana ilość podstawowa (op.)</t>
  </si>
  <si>
    <t>USK nr 2
Oferowane prawo opcji (op.)</t>
  </si>
  <si>
    <t xml:space="preserve">Cena netto za oferowane op. (zł) </t>
  </si>
  <si>
    <t>BARLICKI
Wartość podstawowa netto (zł)</t>
  </si>
  <si>
    <t>BARLICKI
Wartość podstawowa brutto (zł)</t>
  </si>
  <si>
    <t>BARLICKI
Wartość prawa opcji netto (zł)</t>
  </si>
  <si>
    <t>BARLICKI
Wartość prawa opcji brutto (zł)</t>
  </si>
  <si>
    <t>USK nr 2
Wartość podstawowa netto (zł)</t>
  </si>
  <si>
    <t>USK nr 2
Wartość podstawowa brutto (zł)</t>
  </si>
  <si>
    <t>USK nr 2
Wartość prawa opcji netto (zł)</t>
  </si>
  <si>
    <t>USK nr 2
Wartość prawa opcji brutto (zł)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</si>
  <si>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</si>
  <si>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</si>
  <si>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</si>
  <si>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</si>
  <si>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</si>
  <si>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</si>
  <si>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</si>
  <si>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</si>
  <si>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</si>
  <si>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</si>
  <si>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</si>
  <si>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</si>
  <si>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</si>
  <si>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</si>
  <si>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</si>
  <si>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</si>
  <si>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</si>
  <si>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</si>
  <si>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</si>
  <si>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</si>
  <si>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</si>
  <si>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</si>
  <si>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</si>
  <si>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</si>
  <si>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</si>
  <si>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</si>
  <si>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</si>
  <si>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</si>
  <si>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</si>
  <si>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</si>
  <si>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</si>
  <si>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</si>
  <si>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</si>
  <si>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</si>
  <si>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</si>
  <si>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</si>
  <si>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</si>
  <si>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</si>
  <si>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</si>
  <si>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</si>
  <si>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</si>
  <si>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</si>
  <si>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</si>
  <si>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</si>
  <si>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</si>
  <si>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</si>
  <si>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</si>
  <si>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</si>
  <si>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</si>
  <si>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</si>
  <si>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</si>
  <si>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</si>
  <si>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</si>
  <si>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</si>
  <si>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</si>
  <si>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</si>
  <si>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</si>
  <si>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</si>
  <si>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</si>
  <si>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</si>
  <si>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</si>
  <si>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</si>
  <si>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</si>
  <si>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</si>
  <si>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</si>
  <si>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RAZEM:</t>
  </si>
  <si>
    <t>19=13x17</t>
  </si>
  <si>
    <t>20=19+19x18</t>
  </si>
  <si>
    <t>21=14x17</t>
  </si>
  <si>
    <t>22=21+21x18</t>
  </si>
  <si>
    <t>23=15x17</t>
  </si>
  <si>
    <t>24=23+23x18</t>
  </si>
  <si>
    <t>25=16x17</t>
  </si>
  <si>
    <t>26=25+25x18</t>
  </si>
  <si>
    <t>ZAPOTRZEBOWANIE ZAMAWIAJĄCEGO</t>
  </si>
  <si>
    <t>WIELKOŚCI OFEROWANE PRZEZ WYKONAWCĘ</t>
  </si>
  <si>
    <t>Wartość podstawowa netto (zł)</t>
  </si>
  <si>
    <t>Wartość podstawowa brutto (zł)</t>
  </si>
  <si>
    <t>Wartość prawa opcji netto (zł)</t>
  </si>
  <si>
    <t>Wartość prawa opcji brutto (zł)</t>
  </si>
  <si>
    <t>BARLICKI</t>
  </si>
  <si>
    <t>USK nr 2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</si>
  <si>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</si>
  <si>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</si>
  <si>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</si>
  <si>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</si>
  <si>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</si>
  <si>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</si>
  <si>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</si>
  <si>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</si>
  <si>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</si>
  <si>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</si>
  <si>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</si>
  <si>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</si>
  <si>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</si>
  <si>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</si>
  <si>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</si>
  <si>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</si>
  <si>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</si>
  <si>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</si>
  <si>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</si>
  <si>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</si>
  <si>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</si>
  <si>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</si>
  <si>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</si>
  <si>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</si>
  <si>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</si>
  <si>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</si>
  <si>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</si>
  <si>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</si>
  <si>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</si>
  <si>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</si>
  <si>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</si>
  <si>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</si>
  <si>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</si>
  <si>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</si>
  <si>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</si>
  <si>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</si>
  <si>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</si>
  <si>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</si>
  <si>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</si>
  <si>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</si>
  <si>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</si>
  <si>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</si>
  <si>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</si>
  <si>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</si>
  <si>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</si>
  <si>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</si>
  <si>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</si>
  <si>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</si>
  <si>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</si>
  <si>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</si>
  <si>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</si>
  <si>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</si>
  <si>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</si>
  <si>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</si>
  <si>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</si>
  <si>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</si>
  <si>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</si>
  <si>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</si>
  <si>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</si>
  <si>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</si>
  <si>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</si>
  <si>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</si>
  <si>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</si>
  <si>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</si>
  <si>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</si>
  <si>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</si>
  <si>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</si>
  <si>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</si>
  <si>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</si>
  <si>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</si>
  <si>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</si>
  <si>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</si>
  <si>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</si>
  <si>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</si>
  <si>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 xml:space="preserve">                               </t>
  </si>
  <si>
    <t>Pakiet</t>
  </si>
  <si>
    <t>RAZEM CAŁOŚĆ</t>
  </si>
  <si>
    <t>RAZEM</t>
  </si>
  <si>
    <t>W PRZYPADKU ZAOFEROWANIA PRZEDMIOTU ZAMOWIENIA O DOPUSZCZONYCH PARAMETRACH, INNYCH NIŻ POWYŻEJ OPISANE, PROSZĘ UZUPEŁNIĆ ODRĘBNIE DLA KAŻDEJ POZYCJI:</t>
  </si>
  <si>
    <t>W pozycji …. zaoferowano towar zgodnie z odpowiedzią Zamawiającego nr …. z dnia …</t>
  </si>
  <si>
    <r>
      <rPr>
        <b/>
        <sz val="12"/>
        <color rgb="FFFF0000"/>
        <rFont val="Calibri"/>
        <family val="2"/>
        <charset val="238"/>
        <scheme val="minor"/>
      </rPr>
      <t xml:space="preserve">Proszę o pozostawienie jedynie pakietów, na kóre zostanie złożona oferta </t>
    </r>
    <r>
      <rPr>
        <b/>
        <sz val="9"/>
        <color theme="1"/>
        <rFont val="Calibri"/>
        <family val="2"/>
        <charset val="238"/>
        <scheme val="minor"/>
      </rPr>
      <t xml:space="preserve">
Kolumna pn. "zamawiana ilość" stanowi wielkośc zamówienia podstawowego 
Kolumna pn. "minimalne wykorzystanie" stanowi o minimalnej realizacji umowy i nie jest podstawą wyceny zamówienia
</t>
    </r>
    <r>
      <rPr>
        <b/>
        <sz val="12"/>
        <color rgb="FFFF0000"/>
        <rFont val="Calibri"/>
        <family val="2"/>
        <charset val="238"/>
        <scheme val="minor"/>
      </rPr>
      <t>!!! WAŻNE !!!</t>
    </r>
    <r>
      <rPr>
        <b/>
        <sz val="9"/>
        <color theme="1"/>
        <rFont val="Calibri"/>
        <family val="2"/>
        <charset val="238"/>
        <scheme val="minor"/>
      </rPr>
      <t xml:space="preserve"> Zamawiający zwraca uwagę, iż w Formularzu asortymentowo-cenowym kolumna „ilość podstawowa” i „prawo opcji” to zapotrzebowanie Zamawiającego (we wskazanej przez Zamawiającego j.m.), na podstawie którego Wykonawca powinien wskazać wielkość opakowania oferowanego i wyliczyć oferowaną ilość (opakowań) i wartość towaru zarówno w zamówieniu podstawowym jak i w prawie opcji.
Wartość netto i brutto winna być wyliczona dla ilości opakowań oferowanych.</t>
    </r>
  </si>
  <si>
    <t>kod EAN</t>
  </si>
  <si>
    <t>Egis Pharmaceuticals PLC</t>
  </si>
  <si>
    <t>Betadine</t>
  </si>
  <si>
    <t>Aplikatory do Lidocain Egis</t>
  </si>
  <si>
    <t>3x100* raportowanie - nie dotyczy</t>
  </si>
  <si>
    <t>nie dotyczy</t>
  </si>
  <si>
    <t>W pozycji 1 zaoferowano towar zgodnie z odpowiedzią Zamawiającego nr 12 z dnia 30-10-2024 roku</t>
  </si>
  <si>
    <t>UWAGA: NAJMNIEJSZE OPAKOWANIE HANDLOWE WYNOSI 3X100 SZTUK APLIKATORÓW – PROSIMY O UWZGLĘDNIENIE TEGO FAKTU PRZY SKŁADANIU ZAMÓWIEŃ</t>
  </si>
  <si>
    <t>UWAGA: wyceny dokonujemy za 1 sztukę aplikatorów ale nie jest to opakowanie.</t>
  </si>
  <si>
    <t>Cena opakowania 3x100 sztuk wynosi 660,00 zł netto + 23%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</si>
</sst>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43" formatCode="_-* #,##0.00_-;\-* #,##0.00_-;_-* &quot;-&quot;??_-;_-@_-"/>
    <numFmt numFmtId="165" formatCode="#,##0.00\ &quot;zł&quot;"/>
    <numFmt numFmtId="168" formatCode="[$-415]General"/>
    <numFmt numFmtId="171" formatCode="[$-415]0%"/>
    <numFmt numFmtId="172" formatCode="_-* #,##0.00\ [$zł-415]_-;\-* #,##0.00\ [$zł-415]_-;_-* &quot;-&quot;??\ [$zł-415]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9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</font>
    <font>
      <sz val="11"/>
      <color rgb="FF000000"/>
      <name val="Calibri"/>
      <family val="2"/>
      <charset val="238"/>
    </font>
    <font>
      <sz val="9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color rgb="FFFF0000"/>
      <name val="Arial Narrow"/>
      <family val="2"/>
      <charset val="238"/>
    </font>
    <font>
      <b/>
      <sz val="9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0" fontId="6" fillId="0" borderId="0"/>
    <xf numFmtId="0" fontId="4" fillId="0" borderId="0"/>
    <xf numFmtId="0" fontId="7" fillId="0" borderId="0"/>
    <xf numFmtId="9" fontId="3" fillId="0" borderId="0" applyFont="0" applyFill="0" applyBorder="0" applyAlignment="0" applyProtection="0"/>
    <xf numFmtId="0" fontId="8" fillId="0" borderId="0"/>
    <xf numFmtId="44" fontId="4" fillId="0" borderId="0" applyFont="0" applyFill="0" applyBorder="0" applyAlignment="0" applyProtection="0"/>
    <xf numFmtId="0" fontId="9" fillId="0" borderId="0"/>
    <xf numFmtId="0" fontId="3" fillId="0" borderId="0"/>
    <xf numFmtId="44" fontId="8" fillId="0" borderId="0" applyFont="0" applyFill="0" applyBorder="0" applyAlignment="0" applyProtection="0"/>
    <xf numFmtId="0" fontId="10" fillId="0" borderId="0"/>
    <xf numFmtId="0" fontId="8" fillId="0" borderId="0"/>
    <xf numFmtId="0" fontId="8" fillId="0" borderId="0"/>
    <xf numFmtId="168" fontId="11" fillId="0" borderId="0" applyBorder="0" applyProtection="0"/>
    <xf numFmtId="0" fontId="3" fillId="0" borderId="0"/>
    <xf numFmtId="0" fontId="7" fillId="0" borderId="0"/>
    <xf numFmtId="0" fontId="14" fillId="0" borderId="0"/>
    <xf numFmtId="43" fontId="7" fillId="0" borderId="0" applyFont="0" applyFill="0" applyBorder="0" applyAlignment="0" applyProtection="0"/>
    <xf numFmtId="0" fontId="2" fillId="0" borderId="0"/>
    <xf numFmtId="0" fontId="8" fillId="0" borderId="0"/>
    <xf numFmtId="0" fontId="8" fillId="0" borderId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171" fontId="11" fillId="0" borderId="0" applyBorder="0" applyProtection="0"/>
    <xf numFmtId="0" fontId="4" fillId="0" borderId="0"/>
    <xf numFmtId="4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44" fontId="8" fillId="0" borderId="0" applyFont="0" applyFill="0" applyBorder="0" applyAlignment="0" applyProtection="0"/>
    <xf numFmtId="0" fontId="1" fillId="0" borderId="0"/>
    <xf numFmtId="0" fontId="7" fillId="0" borderId="0"/>
    <xf numFmtId="0" fontId="1" fillId="0" borderId="0"/>
    <xf numFmtId="9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109">
    <xf numFmtId="0" fontId="0" fillId="0" borderId="0" xfId="0"/>
    <xf numFmtId="44" fontId="12" fillId="0" borderId="2" xfId="1" applyFont="1" applyFill="1" applyBorder="1" applyAlignment="1">
      <alignment horizontal="center" vertical="center" wrapText="1"/>
    </xf>
    <xf numFmtId="0" fontId="16" fillId="0" borderId="0" xfId="0" applyFont="1"/>
    <xf numFmtId="0" fontId="16" fillId="0" borderId="2" xfId="0" applyFont="1" applyBorder="1"/>
    <xf numFmtId="0" fontId="16" fillId="2" borderId="2" xfId="0" applyFont="1" applyFill="1" applyBorder="1" applyAlignment="1">
      <alignment horizontal="center" vertical="center" wrapText="1"/>
    </xf>
    <xf numFmtId="168" fontId="17" fillId="4" borderId="2" xfId="16" applyFont="1" applyFill="1" applyBorder="1" applyAlignment="1" applyProtection="1">
      <alignment horizontal="left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7" fillId="2" borderId="0" xfId="13" applyFont="1" applyFill="1" applyAlignment="1">
      <alignment horizontal="center" vertical="center" wrapText="1"/>
    </xf>
    <xf numFmtId="165" fontId="16" fillId="2" borderId="0" xfId="0" applyNumberFormat="1" applyFont="1" applyFill="1"/>
    <xf numFmtId="165" fontId="16" fillId="0" borderId="0" xfId="0" applyNumberFormat="1" applyFont="1"/>
    <xf numFmtId="0" fontId="12" fillId="0" borderId="2" xfId="0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7" fillId="4" borderId="0" xfId="13" applyFont="1" applyFill="1" applyAlignment="1">
      <alignment horizontal="left" vertical="center" wrapText="1"/>
    </xf>
    <xf numFmtId="44" fontId="16" fillId="0" borderId="0" xfId="0" applyNumberFormat="1" applyFont="1"/>
    <xf numFmtId="3" fontId="16" fillId="6" borderId="2" xfId="0" applyNumberFormat="1" applyFont="1" applyFill="1" applyBorder="1" applyAlignment="1">
      <alignment horizontal="center" vertical="center" wrapText="1"/>
    </xf>
    <xf numFmtId="3" fontId="16" fillId="6" borderId="2" xfId="0" applyNumberFormat="1" applyFont="1" applyFill="1" applyBorder="1" applyAlignment="1">
      <alignment horizontal="center" vertical="center"/>
    </xf>
    <xf numFmtId="3" fontId="16" fillId="7" borderId="2" xfId="0" applyNumberFormat="1" applyFont="1" applyFill="1" applyBorder="1" applyAlignment="1">
      <alignment horizontal="center" vertical="center" wrapText="1"/>
    </xf>
    <xf numFmtId="3" fontId="16" fillId="7" borderId="2" xfId="0" applyNumberFormat="1" applyFont="1" applyFill="1" applyBorder="1" applyAlignment="1">
      <alignment horizontal="center" vertical="center"/>
    </xf>
    <xf numFmtId="172" fontId="12" fillId="6" borderId="2" xfId="1" applyNumberFormat="1" applyFont="1" applyFill="1" applyBorder="1" applyAlignment="1">
      <alignment horizontal="center" vertical="center" wrapText="1"/>
    </xf>
    <xf numFmtId="172" fontId="16" fillId="6" borderId="2" xfId="1" applyNumberFormat="1" applyFont="1" applyFill="1" applyBorder="1" applyAlignment="1">
      <alignment horizontal="center" vertical="center" wrapText="1"/>
    </xf>
    <xf numFmtId="172" fontId="16" fillId="6" borderId="2" xfId="1" applyNumberFormat="1" applyFont="1" applyFill="1" applyBorder="1" applyAlignment="1">
      <alignment horizontal="center" vertical="center"/>
    </xf>
    <xf numFmtId="172" fontId="16" fillId="7" borderId="2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44" fontId="5" fillId="0" borderId="2" xfId="1" applyFont="1" applyFill="1" applyBorder="1" applyAlignment="1">
      <alignment horizontal="center" vertical="center" wrapText="1"/>
    </xf>
    <xf numFmtId="165" fontId="5" fillId="6" borderId="2" xfId="0" applyNumberFormat="1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165" fontId="5" fillId="7" borderId="2" xfId="0" applyNumberFormat="1" applyFont="1" applyFill="1" applyBorder="1" applyAlignment="1">
      <alignment horizontal="center" vertical="center" wrapText="1"/>
    </xf>
    <xf numFmtId="0" fontId="15" fillId="7" borderId="2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/>
    </xf>
    <xf numFmtId="0" fontId="16" fillId="7" borderId="2" xfId="0" applyFont="1" applyFill="1" applyBorder="1" applyAlignment="1">
      <alignment horizontal="center" vertical="center"/>
    </xf>
    <xf numFmtId="0" fontId="12" fillId="6" borderId="7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165" fontId="12" fillId="6" borderId="7" xfId="0" applyNumberFormat="1" applyFont="1" applyFill="1" applyBorder="1" applyAlignment="1">
      <alignment horizontal="center" vertical="center" wrapText="1"/>
    </xf>
    <xf numFmtId="0" fontId="16" fillId="6" borderId="7" xfId="0" applyFont="1" applyFill="1" applyBorder="1" applyAlignment="1">
      <alignment horizontal="center" vertical="center"/>
    </xf>
    <xf numFmtId="0" fontId="16" fillId="7" borderId="7" xfId="0" applyFont="1" applyFill="1" applyBorder="1" applyAlignment="1">
      <alignment horizontal="center" vertical="center"/>
    </xf>
    <xf numFmtId="165" fontId="16" fillId="7" borderId="7" xfId="0" applyNumberFormat="1" applyFont="1" applyFill="1" applyBorder="1" applyAlignment="1">
      <alignment horizontal="center" vertical="center"/>
    </xf>
    <xf numFmtId="165" fontId="16" fillId="6" borderId="7" xfId="0" applyNumberFormat="1" applyFont="1" applyFill="1" applyBorder="1" applyAlignment="1">
      <alignment horizontal="center" vertical="center"/>
    </xf>
    <xf numFmtId="3" fontId="15" fillId="6" borderId="2" xfId="0" applyNumberFormat="1" applyFont="1" applyFill="1" applyBorder="1" applyAlignment="1">
      <alignment horizontal="center" vertical="center" wrapText="1"/>
    </xf>
    <xf numFmtId="3" fontId="15" fillId="6" borderId="2" xfId="0" applyNumberFormat="1" applyFont="1" applyFill="1" applyBorder="1" applyAlignment="1">
      <alignment horizontal="center" vertical="center"/>
    </xf>
    <xf numFmtId="3" fontId="15" fillId="7" borderId="2" xfId="0" applyNumberFormat="1" applyFont="1" applyFill="1" applyBorder="1" applyAlignment="1">
      <alignment horizontal="center" vertical="center" wrapText="1"/>
    </xf>
    <xf numFmtId="3" fontId="15" fillId="7" borderId="2" xfId="0" applyNumberFormat="1" applyFont="1" applyFill="1" applyBorder="1" applyAlignment="1">
      <alignment horizontal="center" vertical="center"/>
    </xf>
    <xf numFmtId="44" fontId="15" fillId="0" borderId="8" xfId="1" applyFont="1" applyFill="1" applyBorder="1" applyAlignment="1">
      <alignment horizontal="center" vertical="center"/>
    </xf>
    <xf numFmtId="168" fontId="17" fillId="5" borderId="2" xfId="16" applyFont="1" applyFill="1" applyBorder="1" applyAlignment="1" applyProtection="1">
      <alignment horizontal="center" vertical="center" wrapText="1"/>
    </xf>
    <xf numFmtId="0" fontId="12" fillId="2" borderId="0" xfId="13" applyFont="1" applyFill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2" borderId="0" xfId="0" applyFont="1" applyFill="1" applyAlignment="1">
      <alignment vertical="center"/>
    </xf>
    <xf numFmtId="44" fontId="15" fillId="0" borderId="15" xfId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5" fillId="0" borderId="0" xfId="13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9" fontId="5" fillId="0" borderId="2" xfId="2" applyFont="1" applyFill="1" applyBorder="1" applyAlignment="1">
      <alignment horizontal="center" vertical="center" wrapText="1"/>
    </xf>
    <xf numFmtId="1" fontId="18" fillId="2" borderId="2" xfId="16" applyNumberFormat="1" applyFont="1" applyFill="1" applyBorder="1" applyAlignment="1">
      <alignment horizontal="center" vertical="center" wrapText="1"/>
    </xf>
    <xf numFmtId="44" fontId="16" fillId="0" borderId="2" xfId="1" applyFont="1" applyFill="1" applyBorder="1" applyAlignment="1">
      <alignment horizontal="center" vertical="center"/>
    </xf>
    <xf numFmtId="0" fontId="12" fillId="0" borderId="7" xfId="1" applyNumberFormat="1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9" fontId="16" fillId="0" borderId="2" xfId="2" applyFont="1" applyFill="1" applyBorder="1" applyAlignment="1">
      <alignment horizontal="center" vertical="center" wrapText="1"/>
    </xf>
    <xf numFmtId="9" fontId="16" fillId="0" borderId="2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44" fontId="16" fillId="0" borderId="0" xfId="1" applyFont="1" applyFill="1" applyAlignment="1">
      <alignment horizontal="center" vertical="center"/>
    </xf>
    <xf numFmtId="9" fontId="16" fillId="0" borderId="0" xfId="0" applyNumberFormat="1" applyFont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165" fontId="16" fillId="6" borderId="2" xfId="0" applyNumberFormat="1" applyFont="1" applyFill="1" applyBorder="1" applyAlignment="1">
      <alignment horizontal="center" vertical="center"/>
    </xf>
    <xf numFmtId="16" fontId="16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/>
    <xf numFmtId="165" fontId="16" fillId="6" borderId="2" xfId="0" applyNumberFormat="1" applyFont="1" applyFill="1" applyBorder="1" applyAlignment="1">
      <alignment vertical="center"/>
    </xf>
    <xf numFmtId="165" fontId="16" fillId="6" borderId="2" xfId="0" applyNumberFormat="1" applyFont="1" applyFill="1" applyBorder="1"/>
    <xf numFmtId="165" fontId="16" fillId="7" borderId="2" xfId="0" applyNumberFormat="1" applyFont="1" applyFill="1" applyBorder="1" applyAlignment="1">
      <alignment horizontal="center" vertical="center"/>
    </xf>
    <xf numFmtId="165" fontId="16" fillId="7" borderId="2" xfId="0" applyNumberFormat="1" applyFont="1" applyFill="1" applyBorder="1" applyAlignment="1">
      <alignment vertical="center"/>
    </xf>
    <xf numFmtId="165" fontId="16" fillId="7" borderId="2" xfId="0" applyNumberFormat="1" applyFont="1" applyFill="1" applyBorder="1"/>
    <xf numFmtId="0" fontId="15" fillId="6" borderId="2" xfId="0" applyFont="1" applyFill="1" applyBorder="1" applyAlignment="1">
      <alignment horizontal="center" vertical="center"/>
    </xf>
    <xf numFmtId="0" fontId="15" fillId="7" borderId="2" xfId="0" applyFont="1" applyFill="1" applyBorder="1" applyAlignment="1">
      <alignment horizontal="center" vertical="center"/>
    </xf>
    <xf numFmtId="172" fontId="12" fillId="6" borderId="2" xfId="1" applyNumberFormat="1" applyFont="1" applyFill="1" applyBorder="1" applyAlignment="1">
      <alignment horizontal="center" vertical="center"/>
    </xf>
    <xf numFmtId="172" fontId="12" fillId="7" borderId="2" xfId="1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vertical="center"/>
    </xf>
    <xf numFmtId="0" fontId="16" fillId="0" borderId="7" xfId="0" applyFont="1" applyBorder="1" applyAlignment="1">
      <alignment horizontal="center" vertical="center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left" wrapText="1"/>
    </xf>
    <xf numFmtId="0" fontId="15" fillId="3" borderId="6" xfId="0" applyFont="1" applyFill="1" applyBorder="1" applyAlignment="1">
      <alignment horizontal="center"/>
    </xf>
    <xf numFmtId="0" fontId="15" fillId="3" borderId="16" xfId="0" applyFont="1" applyFill="1" applyBorder="1" applyAlignment="1">
      <alignment horizontal="center"/>
    </xf>
    <xf numFmtId="0" fontId="15" fillId="3" borderId="9" xfId="0" applyFont="1" applyFill="1" applyBorder="1" applyAlignment="1">
      <alignment horizontal="center"/>
    </xf>
    <xf numFmtId="0" fontId="5" fillId="0" borderId="4" xfId="0" applyFont="1" applyBorder="1" applyAlignment="1">
      <alignment horizontal="left" vertical="center" wrapText="1"/>
    </xf>
    <xf numFmtId="165" fontId="15" fillId="0" borderId="3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165" fontId="15" fillId="0" borderId="11" xfId="0" applyNumberFormat="1" applyFont="1" applyBorder="1" applyAlignment="1">
      <alignment horizontal="center" vertical="center"/>
    </xf>
    <xf numFmtId="165" fontId="15" fillId="0" borderId="5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right" vertical="center" wrapText="1"/>
    </xf>
    <xf numFmtId="0" fontId="15" fillId="0" borderId="4" xfId="0" applyFont="1" applyBorder="1" applyAlignment="1">
      <alignment horizontal="righ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/>
    </xf>
    <xf numFmtId="0" fontId="15" fillId="0" borderId="0" xfId="0" applyFont="1" applyAlignment="1">
      <alignment horizontal="left" vertical="center" wrapText="1"/>
    </xf>
    <xf numFmtId="165" fontId="15" fillId="0" borderId="2" xfId="0" applyNumberFormat="1" applyFont="1" applyBorder="1" applyAlignment="1">
      <alignment horizontal="center"/>
    </xf>
    <xf numFmtId="0" fontId="15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" fontId="21" fillId="0" borderId="2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0" fontId="22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23" fillId="0" borderId="0" xfId="0" applyFont="1" applyAlignment="1">
      <alignment vertical="center"/>
    </xf>
  </cellXfs>
  <cellStyles count="42">
    <cellStyle name="Dziesiętny 2" xfId="20" xr:uid="{00000000-0005-0000-0000-000001000000}"/>
    <cellStyle name="Excel Built-in Normal" xfId="16" xr:uid="{00000000-0005-0000-0000-000002000000}"/>
    <cellStyle name="Excel Built-in Percent" xfId="27" xr:uid="{00000000-0005-0000-0000-000003000000}"/>
    <cellStyle name="Normal 7" xfId="11" xr:uid="{00000000-0005-0000-0000-000005000000}"/>
    <cellStyle name="Normal 7 2" xfId="34" xr:uid="{00000000-0005-0000-0000-000006000000}"/>
    <cellStyle name="Normalny" xfId="0" builtinId="0"/>
    <cellStyle name="Normalny 10" xfId="19" xr:uid="{00000000-0005-0000-0000-000008000000}"/>
    <cellStyle name="Normalny 10 2" xfId="37" xr:uid="{00000000-0005-0000-0000-000009000000}"/>
    <cellStyle name="Normalny 2" xfId="5" xr:uid="{00000000-0005-0000-0000-00000A000000}"/>
    <cellStyle name="Normalny 3" xfId="6" xr:uid="{00000000-0005-0000-0000-00000B000000}"/>
    <cellStyle name="Normalny 3 2" xfId="18" xr:uid="{00000000-0005-0000-0000-00000C000000}"/>
    <cellStyle name="Normalny 3 5" xfId="28" xr:uid="{00000000-0005-0000-0000-00000D000000}"/>
    <cellStyle name="Normalny 4" xfId="21" xr:uid="{00000000-0005-0000-0000-00000E000000}"/>
    <cellStyle name="Normalny 4 2" xfId="38" xr:uid="{00000000-0005-0000-0000-00000F000000}"/>
    <cellStyle name="Normalny 4 2 2" xfId="3" xr:uid="{00000000-0005-0000-0000-000010000000}"/>
    <cellStyle name="Normalny 4 2 2 2" xfId="31" xr:uid="{00000000-0005-0000-0000-000011000000}"/>
    <cellStyle name="Normalny 5" xfId="4" xr:uid="{00000000-0005-0000-0000-000012000000}"/>
    <cellStyle name="Normalny 6" xfId="17" xr:uid="{00000000-0005-0000-0000-000013000000}"/>
    <cellStyle name="Normalny 6 2" xfId="36" xr:uid="{00000000-0005-0000-0000-000014000000}"/>
    <cellStyle name="Normalny 7" xfId="10" xr:uid="{00000000-0005-0000-0000-000015000000}"/>
    <cellStyle name="Normalny 8" xfId="22" xr:uid="{00000000-0005-0000-0000-000016000000}"/>
    <cellStyle name="Normalny 8 2" xfId="23" xr:uid="{00000000-0005-0000-0000-000017000000}"/>
    <cellStyle name="Normalny 8 2 2" xfId="8" xr:uid="{00000000-0005-0000-0000-000018000000}"/>
    <cellStyle name="Normalny 9" xfId="14" xr:uid="{00000000-0005-0000-0000-000019000000}"/>
    <cellStyle name="Normalny 9 2" xfId="15" xr:uid="{00000000-0005-0000-0000-00001A000000}"/>
    <cellStyle name="Normalny_Arkusz1" xfId="13" xr:uid="{00000000-0005-0000-0000-00001C000000}"/>
    <cellStyle name="Procentowy" xfId="2" builtinId="5"/>
    <cellStyle name="Procentowy 2" xfId="24" xr:uid="{00000000-0005-0000-0000-00001E000000}"/>
    <cellStyle name="Procentowy 4" xfId="25" xr:uid="{00000000-0005-0000-0000-00001F000000}"/>
    <cellStyle name="Procentowy 4 2" xfId="7" xr:uid="{00000000-0005-0000-0000-000020000000}"/>
    <cellStyle name="Procentowy 4 2 2" xfId="32" xr:uid="{00000000-0005-0000-0000-000021000000}"/>
    <cellStyle name="Procentowy 4 3" xfId="39" xr:uid="{00000000-0005-0000-0000-000022000000}"/>
    <cellStyle name="Walutowy" xfId="1" builtinId="4"/>
    <cellStyle name="Walutowy 2" xfId="26" xr:uid="{00000000-0005-0000-0000-000024000000}"/>
    <cellStyle name="Walutowy 2 2" xfId="40" xr:uid="{00000000-0005-0000-0000-000025000000}"/>
    <cellStyle name="Walutowy 3" xfId="12" xr:uid="{00000000-0005-0000-0000-000026000000}"/>
    <cellStyle name="Walutowy 3 2" xfId="35" xr:uid="{00000000-0005-0000-0000-000027000000}"/>
    <cellStyle name="Walutowy 4" xfId="9" xr:uid="{00000000-0005-0000-0000-000028000000}"/>
    <cellStyle name="Walutowy 4 2" xfId="33" xr:uid="{00000000-0005-0000-0000-000029000000}"/>
    <cellStyle name="Walutowy 5" xfId="30" xr:uid="{00000000-0005-0000-0000-00002A000000}"/>
    <cellStyle name="Walutowy 6" xfId="29" xr:uid="{00000000-0005-0000-0000-00002B000000}"/>
    <cellStyle name="Walutowy 6 2" xfId="41" xr:uid="{00000000-0005-0000-0000-00002C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1857375</xdr:colOff>
      <xdr:row>2</xdr:row>
      <xdr:rowOff>0</xdr:rowOff>
    </xdr:from>
    <xdr:ext cx="76200" cy="228600"/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1AB91D69-2496-4519-BB59-A0215F476512}"/>
            </a:ext>
          </a:extLst>
        </xdr:cNvPr>
        <xdr:cNvSpPr>
          <a:spLocks noChangeArrowheads="1"/>
        </xdr:cNvSpPr>
      </xdr:nvSpPr>
      <xdr:spPr bwMode="auto">
        <a:xfrm>
          <a:off x="2171700" y="18303240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18</xdr:row>
      <xdr:rowOff>0</xdr:rowOff>
    </xdr:from>
    <xdr:ext cx="76200" cy="228600"/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FAEEB259-8284-4A04-B08A-3A79E6EA10F2}"/>
            </a:ext>
          </a:extLst>
        </xdr:cNvPr>
        <xdr:cNvSpPr>
          <a:spLocks noChangeArrowheads="1"/>
        </xdr:cNvSpPr>
      </xdr:nvSpPr>
      <xdr:spPr bwMode="auto">
        <a:xfrm>
          <a:off x="1219200" y="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2821641</xdr:colOff>
      <xdr:row>18</xdr:row>
      <xdr:rowOff>0</xdr:rowOff>
    </xdr:from>
    <xdr:ext cx="76200" cy="228600"/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id="{7AB0BD9B-3596-4642-8618-C21694FD0D89}"/>
            </a:ext>
          </a:extLst>
        </xdr:cNvPr>
        <xdr:cNvSpPr>
          <a:spLocks noChangeArrowheads="1"/>
        </xdr:cNvSpPr>
      </xdr:nvSpPr>
      <xdr:spPr bwMode="auto">
        <a:xfrm>
          <a:off x="3426759" y="849316236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18</xdr:row>
      <xdr:rowOff>0</xdr:rowOff>
    </xdr:from>
    <xdr:ext cx="76200" cy="228600"/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431D02A7-44F7-4BA9-9537-87017757B8FD}"/>
            </a:ext>
          </a:extLst>
        </xdr:cNvPr>
        <xdr:cNvSpPr>
          <a:spLocks noChangeArrowheads="1"/>
        </xdr:cNvSpPr>
      </xdr:nvSpPr>
      <xdr:spPr bwMode="auto">
        <a:xfrm>
          <a:off x="1219200" y="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93"/>
  <sheetViews>
    <sheetView tabSelected="1" topLeftCell="A29" zoomScale="86" zoomScaleNormal="86" workbookViewId="0">
      <selection activeCell="A176" sqref="A176"/>
    </sheetView>
  </sheetViews>
  <sheetFormatPr defaultColWidth="9.109375" defaultRowHeight="12" x14ac:dyDescent="0.25"/>
  <cols>
    <col min="1" max="1" width="6" style="52" bestFit="1" customWidth="1"/>
    <col min="2" max="2" width="36.88671875" style="50" customWidth="1"/>
    <col min="3" max="3" width="9.5546875" style="50" customWidth="1"/>
    <col min="4" max="4" width="12.109375" style="2" bestFit="1" customWidth="1"/>
    <col min="5" max="5" width="10" style="2" customWidth="1"/>
    <col min="6" max="6" width="9.109375" style="2"/>
    <col min="7" max="7" width="8.5546875" style="2" bestFit="1" customWidth="1"/>
    <col min="8" max="8" width="10" style="2" bestFit="1" customWidth="1"/>
    <col min="9" max="9" width="9.109375" style="2"/>
    <col min="10" max="10" width="9.33203125" style="51" customWidth="1"/>
    <col min="11" max="11" width="20.6640625" style="51" customWidth="1"/>
    <col min="12" max="12" width="14.109375" style="2" bestFit="1" customWidth="1"/>
    <col min="13" max="13" width="14.5546875" style="2" customWidth="1"/>
    <col min="14" max="14" width="13" style="2" customWidth="1"/>
    <col min="15" max="15" width="12.44140625" style="2" customWidth="1"/>
    <col min="16" max="16" width="12.88671875" style="2" bestFit="1" customWidth="1"/>
    <col min="17" max="17" width="10.88671875" style="65" customWidth="1"/>
    <col min="18" max="18" width="6.6640625" style="51" bestFit="1" customWidth="1"/>
    <col min="19" max="19" width="15.88671875" style="2" customWidth="1"/>
    <col min="20" max="20" width="15.44140625" style="2" customWidth="1"/>
    <col min="21" max="21" width="13.88671875" style="2" customWidth="1"/>
    <col min="22" max="22" width="13" style="2" customWidth="1"/>
    <col min="23" max="23" width="15.44140625" style="2" customWidth="1"/>
    <col min="24" max="24" width="15.33203125" style="2" customWidth="1"/>
    <col min="25" max="25" width="13.33203125" style="2" customWidth="1"/>
    <col min="26" max="26" width="14.5546875" style="2" customWidth="1"/>
    <col min="27" max="27" width="14.33203125" style="2" customWidth="1"/>
    <col min="28" max="28" width="4" style="2" bestFit="1" customWidth="1"/>
    <col min="29" max="32" width="12.5546875" style="2" bestFit="1" customWidth="1"/>
    <col min="33" max="33" width="4" style="2" bestFit="1" customWidth="1"/>
    <col min="34" max="16384" width="9.109375" style="2"/>
  </cols>
  <sheetData>
    <row r="1" spans="1:27" ht="108" customHeight="1" x14ac:dyDescent="0.25">
      <c r="A1" s="99" t="s">
        <v>195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3" spans="1:27" x14ac:dyDescent="0.25">
      <c r="A3" s="53"/>
      <c r="B3" s="13"/>
      <c r="C3" s="8"/>
      <c r="K3" s="46"/>
      <c r="R3" s="66"/>
      <c r="S3" s="14"/>
    </row>
    <row r="4" spans="1:27" x14ac:dyDescent="0.25">
      <c r="A4" s="53"/>
      <c r="B4" s="13"/>
      <c r="C4" s="8"/>
      <c r="K4" s="46"/>
      <c r="R4" s="66"/>
      <c r="S4" s="14"/>
    </row>
    <row r="5" spans="1:27" x14ac:dyDescent="0.25">
      <c r="A5" s="53"/>
      <c r="B5" s="13"/>
      <c r="C5" s="8"/>
      <c r="K5" s="46"/>
      <c r="R5" s="66"/>
      <c r="S5" s="14"/>
    </row>
    <row r="6" spans="1:27" x14ac:dyDescent="0.25">
      <c r="A6" s="53"/>
      <c r="B6" s="13"/>
      <c r="C6" s="8"/>
      <c r="K6" s="46"/>
      <c r="R6" s="66"/>
      <c r="S6" s="14"/>
    </row>
    <row r="7" spans="1:27" ht="13.5" customHeight="1" x14ac:dyDescent="0.25">
      <c r="C7" s="98" t="s">
        <v>107</v>
      </c>
      <c r="D7" s="98"/>
      <c r="E7" s="98"/>
      <c r="F7" s="98"/>
      <c r="G7" s="98"/>
      <c r="H7" s="98"/>
      <c r="I7" s="98"/>
      <c r="L7" s="98" t="s">
        <v>108</v>
      </c>
      <c r="M7" s="98"/>
      <c r="N7" s="98"/>
      <c r="O7" s="98"/>
      <c r="P7" s="98"/>
      <c r="Q7" s="98"/>
      <c r="R7" s="98"/>
    </row>
    <row r="8" spans="1:27" ht="60" x14ac:dyDescent="0.25">
      <c r="A8" s="56" t="s">
        <v>0</v>
      </c>
      <c r="B8" s="23" t="s">
        <v>1</v>
      </c>
      <c r="C8" s="23" t="s">
        <v>11</v>
      </c>
      <c r="D8" s="24" t="s">
        <v>12</v>
      </c>
      <c r="E8" s="24" t="s">
        <v>13</v>
      </c>
      <c r="F8" s="24" t="s">
        <v>14</v>
      </c>
      <c r="G8" s="25" t="s">
        <v>19</v>
      </c>
      <c r="H8" s="25" t="s">
        <v>20</v>
      </c>
      <c r="I8" s="25" t="s">
        <v>21</v>
      </c>
      <c r="J8" s="23" t="s">
        <v>15</v>
      </c>
      <c r="K8" s="23" t="s">
        <v>2</v>
      </c>
      <c r="L8" s="23" t="s">
        <v>16</v>
      </c>
      <c r="M8" s="24" t="s">
        <v>17</v>
      </c>
      <c r="N8" s="24" t="s">
        <v>18</v>
      </c>
      <c r="O8" s="25" t="s">
        <v>22</v>
      </c>
      <c r="P8" s="25" t="s">
        <v>23</v>
      </c>
      <c r="Q8" s="26" t="s">
        <v>24</v>
      </c>
      <c r="R8" s="57" t="s">
        <v>3</v>
      </c>
      <c r="S8" s="27" t="s">
        <v>25</v>
      </c>
      <c r="T8" s="27" t="s">
        <v>26</v>
      </c>
      <c r="U8" s="28" t="s">
        <v>27</v>
      </c>
      <c r="V8" s="28" t="s">
        <v>28</v>
      </c>
      <c r="W8" s="29" t="s">
        <v>29</v>
      </c>
      <c r="X8" s="29" t="s">
        <v>30</v>
      </c>
      <c r="Y8" s="30" t="s">
        <v>31</v>
      </c>
      <c r="Z8" s="30" t="s">
        <v>32</v>
      </c>
      <c r="AA8" s="80" t="s">
        <v>196</v>
      </c>
    </row>
    <row r="9" spans="1:27" ht="12.6" thickBot="1" x14ac:dyDescent="0.3">
      <c r="A9" s="55" t="s">
        <v>5</v>
      </c>
      <c r="B9" s="12">
        <v>2</v>
      </c>
      <c r="C9" s="12">
        <v>3</v>
      </c>
      <c r="D9" s="33">
        <v>4</v>
      </c>
      <c r="E9" s="33">
        <v>5</v>
      </c>
      <c r="F9" s="33">
        <v>6</v>
      </c>
      <c r="G9" s="34">
        <v>7</v>
      </c>
      <c r="H9" s="34">
        <v>8</v>
      </c>
      <c r="I9" s="34">
        <v>9</v>
      </c>
      <c r="J9" s="12">
        <v>10</v>
      </c>
      <c r="K9" s="12">
        <v>11</v>
      </c>
      <c r="L9" s="12">
        <v>12</v>
      </c>
      <c r="M9" s="33">
        <v>13</v>
      </c>
      <c r="N9" s="33">
        <v>14</v>
      </c>
      <c r="O9" s="34">
        <v>15</v>
      </c>
      <c r="P9" s="34">
        <v>16</v>
      </c>
      <c r="Q9" s="60">
        <v>17</v>
      </c>
      <c r="R9" s="61">
        <v>18</v>
      </c>
      <c r="S9" s="35" t="s">
        <v>99</v>
      </c>
      <c r="T9" s="35" t="s">
        <v>100</v>
      </c>
      <c r="U9" s="33" t="s">
        <v>101</v>
      </c>
      <c r="V9" s="36" t="s">
        <v>102</v>
      </c>
      <c r="W9" s="37" t="s">
        <v>103</v>
      </c>
      <c r="X9" s="37" t="s">
        <v>104</v>
      </c>
      <c r="Y9" s="37" t="s">
        <v>105</v>
      </c>
      <c r="Z9" s="37" t="s">
        <v>106</v>
      </c>
      <c r="AA9" s="81">
        <v>27</v>
      </c>
    </row>
    <row r="10" spans="1:27" ht="12" customHeight="1" thickBot="1" x14ac:dyDescent="0.3">
      <c r="A10" s="54" t="s">
        <v>4</v>
      </c>
      <c r="B10" s="87">
        <v>69</v>
      </c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3"/>
    </row>
    <row r="11" spans="1:27" ht="36.6" thickBot="1" x14ac:dyDescent="0.3">
      <c r="A11" s="23" t="s">
        <v>7</v>
      </c>
      <c r="B11" s="11" t="s">
        <v>9</v>
      </c>
      <c r="C11" s="7" t="s">
        <v>8</v>
      </c>
      <c r="D11" s="16">
        <v>0</v>
      </c>
      <c r="E11" s="41">
        <v>0</v>
      </c>
      <c r="F11" s="16">
        <v>0</v>
      </c>
      <c r="G11" s="18">
        <v>160</v>
      </c>
      <c r="H11" s="43">
        <v>360</v>
      </c>
      <c r="I11" s="18">
        <v>160</v>
      </c>
      <c r="J11" s="4" t="s">
        <v>197</v>
      </c>
      <c r="K11" s="6" t="s">
        <v>198</v>
      </c>
      <c r="L11" s="3">
        <v>1</v>
      </c>
      <c r="M11" s="40"/>
      <c r="N11" s="15"/>
      <c r="O11" s="42">
        <v>360</v>
      </c>
      <c r="P11" s="17">
        <v>160</v>
      </c>
      <c r="Q11" s="1">
        <v>52</v>
      </c>
      <c r="R11" s="62">
        <v>0.08</v>
      </c>
      <c r="S11" s="19">
        <f t="shared" ref="S11" si="0">ROUND(M11*Q11,2)</f>
        <v>0</v>
      </c>
      <c r="T11" s="20">
        <f t="shared" ref="T11" si="1">ROUND(S11+S11*R11,2)</f>
        <v>0</v>
      </c>
      <c r="U11" s="20">
        <f t="shared" ref="U11" si="2">ROUND(N11*Q11,2)</f>
        <v>0</v>
      </c>
      <c r="V11" s="21">
        <f t="shared" ref="V11" si="3">ROUND(U11+U11*R11,2)</f>
        <v>0</v>
      </c>
      <c r="W11" s="22">
        <f t="shared" ref="W11" si="4">ROUND(O11*Q11,2)</f>
        <v>18720</v>
      </c>
      <c r="X11" s="22">
        <f t="shared" ref="X11" si="5">ROUND(W11+W11*R11,2)</f>
        <v>20217.599999999999</v>
      </c>
      <c r="Y11" s="22">
        <f t="shared" ref="Y11" si="6">ROUND(P11*Q11,2)</f>
        <v>8320</v>
      </c>
      <c r="Z11" s="22">
        <f t="shared" ref="Z11" si="7">ROUND(Y11+Y11*R11,2)</f>
        <v>8985.6</v>
      </c>
      <c r="AA11" s="104">
        <v>5909990361939</v>
      </c>
    </row>
    <row r="12" spans="1:27" ht="14.4" thickBot="1" x14ac:dyDescent="0.35">
      <c r="A12" s="82" t="s">
        <v>193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R12" s="64" t="s">
        <v>98</v>
      </c>
      <c r="S12" s="44">
        <f t="shared" ref="S12:Z12" si="8">SUM(S11)</f>
        <v>0</v>
      </c>
      <c r="T12" s="44">
        <f t="shared" si="8"/>
        <v>0</v>
      </c>
      <c r="U12" s="44">
        <f t="shared" si="8"/>
        <v>0</v>
      </c>
      <c r="V12" s="44">
        <f t="shared" si="8"/>
        <v>0</v>
      </c>
      <c r="W12" s="44">
        <f t="shared" si="8"/>
        <v>18720</v>
      </c>
      <c r="X12" s="44">
        <f t="shared" si="8"/>
        <v>20217.599999999999</v>
      </c>
      <c r="Y12" s="44">
        <f t="shared" si="8"/>
        <v>8320</v>
      </c>
      <c r="Z12" s="44">
        <f t="shared" si="8"/>
        <v>8985.6</v>
      </c>
    </row>
    <row r="13" spans="1:27" ht="14.4" thickBot="1" x14ac:dyDescent="0.35">
      <c r="A13" s="83" t="s">
        <v>194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T13" s="2" t="s">
        <v>189</v>
      </c>
    </row>
    <row r="14" spans="1:27" ht="12.6" thickBot="1" x14ac:dyDescent="0.3">
      <c r="S14" s="92" t="s">
        <v>4</v>
      </c>
      <c r="T14" s="93"/>
      <c r="U14" s="93"/>
      <c r="V14" s="93"/>
      <c r="W14" s="94">
        <v>69</v>
      </c>
      <c r="X14" s="94"/>
      <c r="Y14" s="94"/>
      <c r="Z14" s="95"/>
    </row>
    <row r="15" spans="1:27" x14ac:dyDescent="0.25">
      <c r="S15" s="96" t="s">
        <v>109</v>
      </c>
      <c r="T15" s="97"/>
      <c r="U15" s="96" t="s">
        <v>110</v>
      </c>
      <c r="V15" s="97"/>
      <c r="W15" s="96" t="s">
        <v>111</v>
      </c>
      <c r="X15" s="97"/>
      <c r="Y15" s="96" t="s">
        <v>112</v>
      </c>
      <c r="Z15" s="97"/>
    </row>
    <row r="16" spans="1:27" x14ac:dyDescent="0.25">
      <c r="S16" s="31" t="s">
        <v>113</v>
      </c>
      <c r="T16" s="32" t="s">
        <v>114</v>
      </c>
      <c r="U16" s="31" t="s">
        <v>113</v>
      </c>
      <c r="V16" s="32" t="s">
        <v>114</v>
      </c>
      <c r="W16" s="31" t="s">
        <v>113</v>
      </c>
      <c r="X16" s="32" t="s">
        <v>114</v>
      </c>
      <c r="Y16" s="31" t="s">
        <v>113</v>
      </c>
      <c r="Z16" s="32" t="s">
        <v>114</v>
      </c>
    </row>
    <row r="17" spans="1:27" ht="12.6" thickBot="1" x14ac:dyDescent="0.3">
      <c r="S17" s="39">
        <f>S12</f>
        <v>0</v>
      </c>
      <c r="T17" s="38">
        <f>W12</f>
        <v>18720</v>
      </c>
      <c r="U17" s="39">
        <f>T12</f>
        <v>0</v>
      </c>
      <c r="V17" s="38">
        <f>X12</f>
        <v>20217.599999999999</v>
      </c>
      <c r="W17" s="39">
        <f>U12</f>
        <v>0</v>
      </c>
      <c r="X17" s="38">
        <f>Y12</f>
        <v>8320</v>
      </c>
      <c r="Y17" s="39">
        <f>V12</f>
        <v>0</v>
      </c>
      <c r="Z17" s="38">
        <f>Z12</f>
        <v>8985.6</v>
      </c>
    </row>
    <row r="18" spans="1:27" ht="12.6" thickBot="1" x14ac:dyDescent="0.3">
      <c r="S18" s="88">
        <f>S17+T17</f>
        <v>18720</v>
      </c>
      <c r="T18" s="89"/>
      <c r="U18" s="90">
        <f>U17+V17</f>
        <v>20217.599999999999</v>
      </c>
      <c r="V18" s="89"/>
      <c r="W18" s="90">
        <f>W17+X17</f>
        <v>8320</v>
      </c>
      <c r="X18" s="89"/>
      <c r="Y18" s="90">
        <f>Y17+Z17</f>
        <v>8985.6</v>
      </c>
      <c r="Z18" s="91"/>
    </row>
    <row r="23" spans="1:27" ht="13.5" customHeight="1" x14ac:dyDescent="0.25">
      <c r="C23" s="84" t="s">
        <v>107</v>
      </c>
      <c r="D23" s="85"/>
      <c r="E23" s="85"/>
      <c r="F23" s="85"/>
      <c r="G23" s="85"/>
      <c r="H23" s="85"/>
      <c r="I23" s="86"/>
      <c r="L23" s="84" t="s">
        <v>108</v>
      </c>
      <c r="M23" s="85"/>
      <c r="N23" s="85"/>
      <c r="O23" s="85"/>
      <c r="P23" s="85"/>
      <c r="Q23" s="85"/>
      <c r="R23" s="86"/>
    </row>
    <row r="24" spans="1:27" ht="60" x14ac:dyDescent="0.25">
      <c r="A24" s="56" t="s">
        <v>0</v>
      </c>
      <c r="B24" s="23" t="s">
        <v>1</v>
      </c>
      <c r="C24" s="23" t="s">
        <v>11</v>
      </c>
      <c r="D24" s="24" t="s">
        <v>12</v>
      </c>
      <c r="E24" s="24" t="s">
        <v>13</v>
      </c>
      <c r="F24" s="24" t="s">
        <v>14</v>
      </c>
      <c r="G24" s="25" t="s">
        <v>19</v>
      </c>
      <c r="H24" s="25" t="s">
        <v>20</v>
      </c>
      <c r="I24" s="25" t="s">
        <v>21</v>
      </c>
      <c r="J24" s="23" t="s">
        <v>15</v>
      </c>
      <c r="K24" s="23" t="s">
        <v>2</v>
      </c>
      <c r="L24" s="23" t="s">
        <v>16</v>
      </c>
      <c r="M24" s="24" t="s">
        <v>17</v>
      </c>
      <c r="N24" s="24" t="s">
        <v>18</v>
      </c>
      <c r="O24" s="25" t="s">
        <v>22</v>
      </c>
      <c r="P24" s="25" t="s">
        <v>23</v>
      </c>
      <c r="Q24" s="26" t="s">
        <v>24</v>
      </c>
      <c r="R24" s="57" t="s">
        <v>3</v>
      </c>
      <c r="S24" s="27" t="s">
        <v>25</v>
      </c>
      <c r="T24" s="27" t="s">
        <v>26</v>
      </c>
      <c r="U24" s="28" t="s">
        <v>27</v>
      </c>
      <c r="V24" s="28" t="s">
        <v>28</v>
      </c>
      <c r="W24" s="29" t="s">
        <v>29</v>
      </c>
      <c r="X24" s="29" t="s">
        <v>30</v>
      </c>
      <c r="Y24" s="30" t="s">
        <v>31</v>
      </c>
      <c r="Z24" s="30" t="s">
        <v>32</v>
      </c>
      <c r="AA24" s="80" t="s">
        <v>196</v>
      </c>
    </row>
    <row r="25" spans="1:27" ht="12.6" thickBot="1" x14ac:dyDescent="0.3">
      <c r="A25" s="55" t="s">
        <v>5</v>
      </c>
      <c r="B25" s="12">
        <v>2</v>
      </c>
      <c r="C25" s="12">
        <v>3</v>
      </c>
      <c r="D25" s="33">
        <v>4</v>
      </c>
      <c r="E25" s="33">
        <v>5</v>
      </c>
      <c r="F25" s="33">
        <v>6</v>
      </c>
      <c r="G25" s="34">
        <v>7</v>
      </c>
      <c r="H25" s="34">
        <v>8</v>
      </c>
      <c r="I25" s="34">
        <v>9</v>
      </c>
      <c r="J25" s="12">
        <v>10</v>
      </c>
      <c r="K25" s="12">
        <v>11</v>
      </c>
      <c r="L25" s="12">
        <v>12</v>
      </c>
      <c r="M25" s="33">
        <v>13</v>
      </c>
      <c r="N25" s="33">
        <v>14</v>
      </c>
      <c r="O25" s="34">
        <v>15</v>
      </c>
      <c r="P25" s="34">
        <v>16</v>
      </c>
      <c r="Q25" s="60">
        <v>17</v>
      </c>
      <c r="R25" s="61">
        <v>18</v>
      </c>
      <c r="S25" s="35" t="s">
        <v>99</v>
      </c>
      <c r="T25" s="35" t="s">
        <v>100</v>
      </c>
      <c r="U25" s="33" t="s">
        <v>101</v>
      </c>
      <c r="V25" s="36" t="s">
        <v>102</v>
      </c>
      <c r="W25" s="37" t="s">
        <v>103</v>
      </c>
      <c r="X25" s="37" t="s">
        <v>104</v>
      </c>
      <c r="Y25" s="37" t="s">
        <v>105</v>
      </c>
      <c r="Z25" s="37" t="s">
        <v>106</v>
      </c>
      <c r="AA25" s="81">
        <v>27</v>
      </c>
    </row>
    <row r="26" spans="1:27" ht="12" customHeight="1" thickBot="1" x14ac:dyDescent="0.3">
      <c r="A26" s="54" t="s">
        <v>4</v>
      </c>
      <c r="B26" s="87">
        <v>125</v>
      </c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3"/>
    </row>
    <row r="27" spans="1:27" ht="36" x14ac:dyDescent="0.25">
      <c r="A27" s="58" t="s">
        <v>7</v>
      </c>
      <c r="B27" s="5" t="s">
        <v>10</v>
      </c>
      <c r="C27" s="47" t="s">
        <v>6</v>
      </c>
      <c r="D27" s="16">
        <v>1500</v>
      </c>
      <c r="E27" s="41">
        <v>6000</v>
      </c>
      <c r="F27" s="16">
        <v>2000</v>
      </c>
      <c r="G27" s="18">
        <v>0</v>
      </c>
      <c r="H27" s="43">
        <v>0</v>
      </c>
      <c r="I27" s="18">
        <v>0</v>
      </c>
      <c r="J27" s="4" t="s">
        <v>197</v>
      </c>
      <c r="K27" s="45" t="s">
        <v>199</v>
      </c>
      <c r="L27" s="105" t="s">
        <v>200</v>
      </c>
      <c r="M27" s="40">
        <v>6000</v>
      </c>
      <c r="N27" s="15">
        <v>2000</v>
      </c>
      <c r="O27" s="42"/>
      <c r="P27" s="17"/>
      <c r="Q27" s="59">
        <v>2.2000000000000002</v>
      </c>
      <c r="R27" s="63">
        <v>0.23</v>
      </c>
      <c r="S27" s="19">
        <f t="shared" ref="S27" si="9">ROUND(M27*Q27,2)</f>
        <v>13200</v>
      </c>
      <c r="T27" s="20">
        <f t="shared" ref="T27" si="10">ROUND(S27+S27*R27,2)</f>
        <v>16236</v>
      </c>
      <c r="U27" s="20">
        <f t="shared" ref="U27" si="11">ROUND(N27*Q27,2)</f>
        <v>4400</v>
      </c>
      <c r="V27" s="21">
        <f t="shared" ref="V27" si="12">ROUND(U27+U27*R27,2)</f>
        <v>5412</v>
      </c>
      <c r="W27" s="22">
        <f t="shared" ref="W27" si="13">ROUND(O27*Q27,2)</f>
        <v>0</v>
      </c>
      <c r="X27" s="22">
        <f t="shared" ref="X27" si="14">ROUND(W27+W27*R27,2)</f>
        <v>0</v>
      </c>
      <c r="Y27" s="22">
        <f t="shared" ref="Y27" si="15">ROUND(P27*Q27,2)</f>
        <v>0</v>
      </c>
      <c r="Z27" s="22">
        <f t="shared" ref="Z27" si="16">ROUND(Y27+Y27*R27,2)</f>
        <v>0</v>
      </c>
      <c r="AA27" s="3" t="s">
        <v>201</v>
      </c>
    </row>
    <row r="28" spans="1:27" ht="14.4" thickBot="1" x14ac:dyDescent="0.35">
      <c r="A28" s="82" t="s">
        <v>193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R28" s="67" t="s">
        <v>98</v>
      </c>
      <c r="S28" s="49">
        <f>SUM(S27)</f>
        <v>13200</v>
      </c>
      <c r="T28" s="49">
        <f t="shared" ref="T28" si="17">SUM(T27)</f>
        <v>16236</v>
      </c>
      <c r="U28" s="49">
        <f t="shared" ref="U28" si="18">SUM(U27)</f>
        <v>4400</v>
      </c>
      <c r="V28" s="49">
        <f t="shared" ref="V28" si="19">SUM(V27)</f>
        <v>5412</v>
      </c>
      <c r="W28" s="49">
        <f t="shared" ref="W28" si="20">SUM(W27)</f>
        <v>0</v>
      </c>
      <c r="X28" s="49">
        <f t="shared" ref="X28" si="21">SUM(X27)</f>
        <v>0</v>
      </c>
      <c r="Y28" s="49">
        <f t="shared" ref="Y28" si="22">SUM(Y27)</f>
        <v>0</v>
      </c>
      <c r="Z28" s="49">
        <f t="shared" ref="Z28" si="23">SUM(Z27)</f>
        <v>0</v>
      </c>
    </row>
    <row r="29" spans="1:27" ht="14.4" customHeight="1" thickBot="1" x14ac:dyDescent="0.35">
      <c r="A29" s="83" t="s">
        <v>202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  <c r="L29" s="83"/>
      <c r="T29" s="2" t="s">
        <v>189</v>
      </c>
    </row>
    <row r="30" spans="1:27" ht="12.6" thickBot="1" x14ac:dyDescent="0.3">
      <c r="B30" s="48"/>
      <c r="S30" s="92" t="s">
        <v>4</v>
      </c>
      <c r="T30" s="93"/>
      <c r="U30" s="93"/>
      <c r="V30" s="93"/>
      <c r="W30" s="94">
        <v>125</v>
      </c>
      <c r="X30" s="94"/>
      <c r="Y30" s="94"/>
      <c r="Z30" s="95"/>
    </row>
    <row r="31" spans="1:27" ht="14.4" x14ac:dyDescent="0.3">
      <c r="B31" s="106" t="s">
        <v>203</v>
      </c>
      <c r="C31" s="107"/>
      <c r="D31" s="107"/>
      <c r="E31" s="107"/>
      <c r="F31" s="107"/>
      <c r="G31" s="107"/>
      <c r="H31" s="107"/>
      <c r="S31" s="96" t="s">
        <v>109</v>
      </c>
      <c r="T31" s="97"/>
      <c r="U31" s="96" t="s">
        <v>110</v>
      </c>
      <c r="V31" s="97"/>
      <c r="W31" s="96" t="s">
        <v>111</v>
      </c>
      <c r="X31" s="97"/>
      <c r="Y31" s="96" t="s">
        <v>112</v>
      </c>
      <c r="Z31" s="97"/>
    </row>
    <row r="32" spans="1:27" x14ac:dyDescent="0.25">
      <c r="B32" s="108" t="s">
        <v>204</v>
      </c>
      <c r="S32" s="31" t="s">
        <v>113</v>
      </c>
      <c r="T32" s="32" t="s">
        <v>114</v>
      </c>
      <c r="U32" s="31" t="s">
        <v>113</v>
      </c>
      <c r="V32" s="32" t="s">
        <v>114</v>
      </c>
      <c r="W32" s="31" t="s">
        <v>113</v>
      </c>
      <c r="X32" s="32" t="s">
        <v>114</v>
      </c>
      <c r="Y32" s="31" t="s">
        <v>113</v>
      </c>
      <c r="Z32" s="32" t="s">
        <v>114</v>
      </c>
    </row>
    <row r="33" spans="2:26" ht="12.6" thickBot="1" x14ac:dyDescent="0.3">
      <c r="B33" s="108"/>
      <c r="S33" s="39">
        <f>S28</f>
        <v>13200</v>
      </c>
      <c r="T33" s="38">
        <f>W28</f>
        <v>0</v>
      </c>
      <c r="U33" s="39">
        <f>T28</f>
        <v>16236</v>
      </c>
      <c r="V33" s="38">
        <f>X28</f>
        <v>0</v>
      </c>
      <c r="W33" s="39">
        <f>U28</f>
        <v>4400</v>
      </c>
      <c r="X33" s="38">
        <f>Y28</f>
        <v>0</v>
      </c>
      <c r="Y33" s="39">
        <f>V28</f>
        <v>5412</v>
      </c>
      <c r="Z33" s="38">
        <f>Z28</f>
        <v>0</v>
      </c>
    </row>
    <row r="34" spans="2:26" ht="12.6" thickBot="1" x14ac:dyDescent="0.3">
      <c r="B34" s="108" t="s">
        <v>205</v>
      </c>
      <c r="S34" s="88">
        <f>S33+T33</f>
        <v>13200</v>
      </c>
      <c r="T34" s="89"/>
      <c r="U34" s="90">
        <f>U33+V33</f>
        <v>16236</v>
      </c>
      <c r="V34" s="89"/>
      <c r="W34" s="90">
        <f>W33+X33</f>
        <v>4400</v>
      </c>
      <c r="X34" s="89"/>
      <c r="Y34" s="90">
        <f>Y33+Z33</f>
        <v>5412</v>
      </c>
      <c r="Z34" s="91"/>
    </row>
    <row r="35" spans="2:26" x14ac:dyDescent="0.25">
      <c r="B35" s="48"/>
      <c r="R35" s="52"/>
      <c r="S35" s="10"/>
      <c r="T35" s="10"/>
      <c r="U35" s="10"/>
      <c r="V35" s="10"/>
      <c r="W35" s="10"/>
      <c r="X35" s="9"/>
      <c r="Y35" s="10"/>
      <c r="Z35" s="10"/>
    </row>
    <row r="36" spans="2:26" x14ac:dyDescent="0.25">
      <c r="B36" s="48"/>
      <c r="R36" s="52"/>
      <c r="S36" s="10"/>
      <c r="T36" s="10"/>
      <c r="U36" s="10"/>
      <c r="V36" s="10"/>
      <c r="W36" s="10"/>
      <c r="X36" s="9"/>
      <c r="Y36" s="10"/>
      <c r="Z36" s="10"/>
    </row>
    <row r="37" spans="2:26" x14ac:dyDescent="0.25">
      <c r="B37" s="48"/>
      <c r="R37" s="52"/>
      <c r="S37" s="10"/>
      <c r="T37" s="10"/>
      <c r="U37" s="10"/>
      <c r="V37" s="10"/>
      <c r="W37" s="10"/>
      <c r="X37" s="9"/>
      <c r="Y37" s="10"/>
      <c r="Z37" s="10"/>
    </row>
    <row r="47" spans="2:26" ht="15.75" customHeight="1" x14ac:dyDescent="0.25">
      <c r="R47" s="103" t="s">
        <v>191</v>
      </c>
      <c r="S47" s="103"/>
      <c r="T47" s="103"/>
      <c r="U47" s="103"/>
      <c r="V47" s="103"/>
      <c r="W47" s="103"/>
      <c r="X47" s="103"/>
      <c r="Y47" s="103"/>
      <c r="Z47" s="103"/>
    </row>
    <row r="48" spans="2:26" ht="12" customHeight="1" x14ac:dyDescent="0.25">
      <c r="R48" s="102" t="s">
        <v>190</v>
      </c>
      <c r="S48" s="102" t="s">
        <v>109</v>
      </c>
      <c r="T48" s="102"/>
      <c r="U48" s="102" t="s">
        <v>110</v>
      </c>
      <c r="V48" s="102"/>
      <c r="W48" s="102" t="s">
        <v>111</v>
      </c>
      <c r="X48" s="102"/>
      <c r="Y48" s="102" t="s">
        <v>112</v>
      </c>
      <c r="Z48" s="102"/>
    </row>
    <row r="49" spans="18:26" x14ac:dyDescent="0.25">
      <c r="R49" s="102"/>
      <c r="S49" s="76" t="s">
        <v>113</v>
      </c>
      <c r="T49" s="77" t="s">
        <v>114</v>
      </c>
      <c r="U49" s="76" t="s">
        <v>113</v>
      </c>
      <c r="V49" s="77" t="s">
        <v>114</v>
      </c>
      <c r="W49" s="76" t="s">
        <v>113</v>
      </c>
      <c r="X49" s="77" t="s">
        <v>114</v>
      </c>
      <c r="Y49" s="76" t="s">
        <v>113</v>
      </c>
      <c r="Z49" s="77" t="s">
        <v>114</v>
      </c>
    </row>
    <row r="50" spans="18:26" x14ac:dyDescent="0.25">
      <c r="R50" s="69" t="s">
        <v>7</v>
      </c>
      <c r="S50" s="68"/>
      <c r="T50" s="73"/>
      <c r="U50" s="68"/>
      <c r="V50" s="73"/>
      <c r="W50" s="68"/>
      <c r="X50" s="73"/>
      <c r="Y50" s="68"/>
      <c r="Z50" s="73"/>
    </row>
    <row r="51" spans="18:26" x14ac:dyDescent="0.25">
      <c r="R51" s="47" t="s">
        <v>33</v>
      </c>
      <c r="S51" s="71"/>
      <c r="T51" s="74"/>
      <c r="U51" s="71"/>
      <c r="V51" s="74"/>
      <c r="W51" s="71"/>
      <c r="X51" s="74"/>
      <c r="Y51" s="71"/>
      <c r="Z51" s="74"/>
    </row>
    <row r="52" spans="18:26" x14ac:dyDescent="0.25">
      <c r="R52" s="69" t="s">
        <v>34</v>
      </c>
      <c r="S52" s="72"/>
      <c r="T52" s="75"/>
      <c r="U52" s="72"/>
      <c r="V52" s="75"/>
      <c r="W52" s="72"/>
      <c r="X52" s="75"/>
      <c r="Y52" s="72"/>
      <c r="Z52" s="75"/>
    </row>
    <row r="53" spans="18:26" x14ac:dyDescent="0.25">
      <c r="R53" s="47" t="s">
        <v>35</v>
      </c>
      <c r="S53" s="72"/>
      <c r="T53" s="75"/>
      <c r="U53" s="72"/>
      <c r="V53" s="75"/>
      <c r="W53" s="72"/>
      <c r="X53" s="75"/>
      <c r="Y53" s="72"/>
      <c r="Z53" s="75"/>
    </row>
    <row r="54" spans="18:26" x14ac:dyDescent="0.25">
      <c r="R54" s="69" t="s">
        <v>36</v>
      </c>
      <c r="S54" s="72"/>
      <c r="T54" s="75"/>
      <c r="U54" s="72"/>
      <c r="V54" s="75"/>
      <c r="W54" s="72"/>
      <c r="X54" s="75"/>
      <c r="Y54" s="72"/>
      <c r="Z54" s="75"/>
    </row>
    <row r="55" spans="18:26" x14ac:dyDescent="0.25">
      <c r="R55" s="47" t="s">
        <v>37</v>
      </c>
      <c r="S55" s="72"/>
      <c r="T55" s="75"/>
      <c r="U55" s="72"/>
      <c r="V55" s="75"/>
      <c r="W55" s="72"/>
      <c r="X55" s="75"/>
      <c r="Y55" s="72"/>
      <c r="Z55" s="75"/>
    </row>
    <row r="56" spans="18:26" x14ac:dyDescent="0.25">
      <c r="R56" s="69" t="s">
        <v>38</v>
      </c>
      <c r="S56" s="72"/>
      <c r="T56" s="75"/>
      <c r="U56" s="72"/>
      <c r="V56" s="75"/>
      <c r="W56" s="72"/>
      <c r="X56" s="75"/>
      <c r="Y56" s="72"/>
      <c r="Z56" s="75"/>
    </row>
    <row r="57" spans="18:26" x14ac:dyDescent="0.25">
      <c r="R57" s="47" t="s">
        <v>39</v>
      </c>
      <c r="S57" s="72"/>
      <c r="T57" s="75"/>
      <c r="U57" s="72"/>
      <c r="V57" s="75"/>
      <c r="W57" s="72"/>
      <c r="X57" s="75"/>
      <c r="Y57" s="72"/>
      <c r="Z57" s="75"/>
    </row>
    <row r="58" spans="18:26" x14ac:dyDescent="0.25">
      <c r="R58" s="69" t="s">
        <v>40</v>
      </c>
      <c r="S58" s="72"/>
      <c r="T58" s="75"/>
      <c r="U58" s="72"/>
      <c r="V58" s="75"/>
      <c r="W58" s="72"/>
      <c r="X58" s="75"/>
      <c r="Y58" s="72"/>
      <c r="Z58" s="75"/>
    </row>
    <row r="59" spans="18:26" x14ac:dyDescent="0.25">
      <c r="R59" s="47" t="s">
        <v>41</v>
      </c>
      <c r="S59" s="72"/>
      <c r="T59" s="75"/>
      <c r="U59" s="72"/>
      <c r="V59" s="75"/>
      <c r="W59" s="72"/>
      <c r="X59" s="75"/>
      <c r="Y59" s="72"/>
      <c r="Z59" s="75"/>
    </row>
    <row r="60" spans="18:26" x14ac:dyDescent="0.25">
      <c r="R60" s="69" t="s">
        <v>42</v>
      </c>
      <c r="S60" s="72"/>
      <c r="T60" s="75"/>
      <c r="U60" s="72"/>
      <c r="V60" s="75"/>
      <c r="W60" s="72"/>
      <c r="X60" s="75"/>
      <c r="Y60" s="72"/>
      <c r="Z60" s="75"/>
    </row>
    <row r="61" spans="18:26" x14ac:dyDescent="0.25">
      <c r="R61" s="47" t="s">
        <v>43</v>
      </c>
      <c r="S61" s="72"/>
      <c r="T61" s="75"/>
      <c r="U61" s="72"/>
      <c r="V61" s="75"/>
      <c r="W61" s="72"/>
      <c r="X61" s="75"/>
      <c r="Y61" s="72"/>
      <c r="Z61" s="75"/>
    </row>
    <row r="62" spans="18:26" x14ac:dyDescent="0.25">
      <c r="R62" s="69" t="s">
        <v>44</v>
      </c>
      <c r="S62" s="72"/>
      <c r="T62" s="75"/>
      <c r="U62" s="72"/>
      <c r="V62" s="75"/>
      <c r="W62" s="72"/>
      <c r="X62" s="75"/>
      <c r="Y62" s="72"/>
      <c r="Z62" s="75"/>
    </row>
    <row r="63" spans="18:26" x14ac:dyDescent="0.25">
      <c r="R63" s="47" t="s">
        <v>45</v>
      </c>
      <c r="S63" s="72"/>
      <c r="T63" s="75"/>
      <c r="U63" s="72"/>
      <c r="V63" s="75"/>
      <c r="W63" s="72"/>
      <c r="X63" s="75"/>
      <c r="Y63" s="72"/>
      <c r="Z63" s="75"/>
    </row>
    <row r="64" spans="18:26" x14ac:dyDescent="0.25">
      <c r="R64" s="69" t="s">
        <v>46</v>
      </c>
      <c r="S64" s="72"/>
      <c r="T64" s="75"/>
      <c r="U64" s="72"/>
      <c r="V64" s="75"/>
      <c r="W64" s="72"/>
      <c r="X64" s="75"/>
      <c r="Y64" s="72"/>
      <c r="Z64" s="75"/>
    </row>
    <row r="65" spans="18:26" x14ac:dyDescent="0.25">
      <c r="R65" s="47" t="s">
        <v>47</v>
      </c>
      <c r="S65" s="72"/>
      <c r="T65" s="75"/>
      <c r="U65" s="72"/>
      <c r="V65" s="75"/>
      <c r="W65" s="72"/>
      <c r="X65" s="75"/>
      <c r="Y65" s="72"/>
      <c r="Z65" s="75"/>
    </row>
    <row r="66" spans="18:26" x14ac:dyDescent="0.25">
      <c r="R66" s="69" t="s">
        <v>48</v>
      </c>
      <c r="S66" s="72"/>
      <c r="T66" s="75"/>
      <c r="U66" s="72"/>
      <c r="V66" s="75"/>
      <c r="W66" s="72"/>
      <c r="X66" s="75"/>
      <c r="Y66" s="72"/>
      <c r="Z66" s="75"/>
    </row>
    <row r="67" spans="18:26" x14ac:dyDescent="0.25">
      <c r="R67" s="47" t="s">
        <v>49</v>
      </c>
      <c r="S67" s="72"/>
      <c r="T67" s="75"/>
      <c r="U67" s="72"/>
      <c r="V67" s="75"/>
      <c r="W67" s="72"/>
      <c r="X67" s="75"/>
      <c r="Y67" s="72"/>
      <c r="Z67" s="75"/>
    </row>
    <row r="68" spans="18:26" x14ac:dyDescent="0.25">
      <c r="R68" s="69" t="s">
        <v>50</v>
      </c>
      <c r="S68" s="72"/>
      <c r="T68" s="75"/>
      <c r="U68" s="72"/>
      <c r="V68" s="75"/>
      <c r="W68" s="72"/>
      <c r="X68" s="75"/>
      <c r="Y68" s="72"/>
      <c r="Z68" s="75"/>
    </row>
    <row r="69" spans="18:26" x14ac:dyDescent="0.25">
      <c r="R69" s="47" t="s">
        <v>51</v>
      </c>
      <c r="S69" s="72"/>
      <c r="T69" s="75"/>
      <c r="U69" s="72"/>
      <c r="V69" s="75"/>
      <c r="W69" s="72"/>
      <c r="X69" s="75"/>
      <c r="Y69" s="72"/>
      <c r="Z69" s="75"/>
    </row>
    <row r="70" spans="18:26" x14ac:dyDescent="0.25">
      <c r="R70" s="69" t="s">
        <v>52</v>
      </c>
      <c r="S70" s="72"/>
      <c r="T70" s="75"/>
      <c r="U70" s="72"/>
      <c r="V70" s="75"/>
      <c r="W70" s="72"/>
      <c r="X70" s="75"/>
      <c r="Y70" s="72"/>
      <c r="Z70" s="75"/>
    </row>
    <row r="71" spans="18:26" x14ac:dyDescent="0.25">
      <c r="R71" s="47" t="s">
        <v>53</v>
      </c>
      <c r="S71" s="72"/>
      <c r="T71" s="75"/>
      <c r="U71" s="72"/>
      <c r="V71" s="75"/>
      <c r="W71" s="72"/>
      <c r="X71" s="75"/>
      <c r="Y71" s="72"/>
      <c r="Z71" s="75"/>
    </row>
    <row r="72" spans="18:26" x14ac:dyDescent="0.25">
      <c r="R72" s="69" t="s">
        <v>54</v>
      </c>
      <c r="S72" s="72"/>
      <c r="T72" s="75"/>
      <c r="U72" s="72"/>
      <c r="V72" s="75"/>
      <c r="W72" s="72"/>
      <c r="X72" s="75"/>
      <c r="Y72" s="72"/>
      <c r="Z72" s="75"/>
    </row>
    <row r="73" spans="18:26" x14ac:dyDescent="0.25">
      <c r="R73" s="47" t="s">
        <v>55</v>
      </c>
      <c r="S73" s="72"/>
      <c r="T73" s="75"/>
      <c r="U73" s="72"/>
      <c r="V73" s="75"/>
      <c r="W73" s="72"/>
      <c r="X73" s="75"/>
      <c r="Y73" s="72"/>
      <c r="Z73" s="75"/>
    </row>
    <row r="74" spans="18:26" x14ac:dyDescent="0.25">
      <c r="R74" s="69" t="s">
        <v>56</v>
      </c>
      <c r="S74" s="72"/>
      <c r="T74" s="75"/>
      <c r="U74" s="72"/>
      <c r="V74" s="75"/>
      <c r="W74" s="72"/>
      <c r="X74" s="75"/>
      <c r="Y74" s="72"/>
      <c r="Z74" s="75"/>
    </row>
    <row r="75" spans="18:26" x14ac:dyDescent="0.25">
      <c r="R75" s="47" t="s">
        <v>57</v>
      </c>
      <c r="S75" s="72"/>
      <c r="T75" s="75"/>
      <c r="U75" s="72"/>
      <c r="V75" s="75"/>
      <c r="W75" s="72"/>
      <c r="X75" s="75"/>
      <c r="Y75" s="72"/>
      <c r="Z75" s="75"/>
    </row>
    <row r="76" spans="18:26" x14ac:dyDescent="0.25">
      <c r="R76" s="69" t="s">
        <v>58</v>
      </c>
      <c r="S76" s="72"/>
      <c r="T76" s="75"/>
      <c r="U76" s="72"/>
      <c r="V76" s="75"/>
      <c r="W76" s="72"/>
      <c r="X76" s="75"/>
      <c r="Y76" s="72"/>
      <c r="Z76" s="75"/>
    </row>
    <row r="77" spans="18:26" x14ac:dyDescent="0.25">
      <c r="R77" s="47" t="s">
        <v>59</v>
      </c>
      <c r="S77" s="72"/>
      <c r="T77" s="75"/>
      <c r="U77" s="72"/>
      <c r="V77" s="75"/>
      <c r="W77" s="72"/>
      <c r="X77" s="75"/>
      <c r="Y77" s="72"/>
      <c r="Z77" s="75"/>
    </row>
    <row r="78" spans="18:26" x14ac:dyDescent="0.25">
      <c r="R78" s="69" t="s">
        <v>60</v>
      </c>
      <c r="S78" s="72"/>
      <c r="T78" s="75"/>
      <c r="U78" s="72"/>
      <c r="V78" s="75"/>
      <c r="W78" s="72"/>
      <c r="X78" s="75"/>
      <c r="Y78" s="72"/>
      <c r="Z78" s="75"/>
    </row>
    <row r="79" spans="18:26" x14ac:dyDescent="0.25">
      <c r="R79" s="47" t="s">
        <v>61</v>
      </c>
      <c r="S79" s="72"/>
      <c r="T79" s="75"/>
      <c r="U79" s="72"/>
      <c r="V79" s="75"/>
      <c r="W79" s="72"/>
      <c r="X79" s="75"/>
      <c r="Y79" s="72"/>
      <c r="Z79" s="75"/>
    </row>
    <row r="80" spans="18:26" x14ac:dyDescent="0.25">
      <c r="R80" s="69" t="s">
        <v>62</v>
      </c>
      <c r="S80" s="72"/>
      <c r="T80" s="75"/>
      <c r="U80" s="72"/>
      <c r="V80" s="75"/>
      <c r="W80" s="72"/>
      <c r="X80" s="75"/>
      <c r="Y80" s="72"/>
      <c r="Z80" s="75"/>
    </row>
    <row r="81" spans="18:26" x14ac:dyDescent="0.25">
      <c r="R81" s="47" t="s">
        <v>63</v>
      </c>
      <c r="S81" s="72"/>
      <c r="T81" s="75"/>
      <c r="U81" s="72"/>
      <c r="V81" s="75"/>
      <c r="W81" s="72"/>
      <c r="X81" s="75"/>
      <c r="Y81" s="72"/>
      <c r="Z81" s="75"/>
    </row>
    <row r="82" spans="18:26" x14ac:dyDescent="0.25">
      <c r="R82" s="69" t="s">
        <v>64</v>
      </c>
      <c r="S82" s="72"/>
      <c r="T82" s="75"/>
      <c r="U82" s="72"/>
      <c r="V82" s="75"/>
      <c r="W82" s="72"/>
      <c r="X82" s="75"/>
      <c r="Y82" s="72"/>
      <c r="Z82" s="75"/>
    </row>
    <row r="83" spans="18:26" x14ac:dyDescent="0.25">
      <c r="R83" s="47" t="s">
        <v>65</v>
      </c>
      <c r="S83" s="72"/>
      <c r="T83" s="75"/>
      <c r="U83" s="72"/>
      <c r="V83" s="75"/>
      <c r="W83" s="72"/>
      <c r="X83" s="75"/>
      <c r="Y83" s="72"/>
      <c r="Z83" s="75"/>
    </row>
    <row r="84" spans="18:26" x14ac:dyDescent="0.25">
      <c r="R84" s="69" t="s">
        <v>66</v>
      </c>
      <c r="S84" s="72"/>
      <c r="T84" s="75"/>
      <c r="U84" s="72"/>
      <c r="V84" s="75"/>
      <c r="W84" s="72"/>
      <c r="X84" s="75"/>
      <c r="Y84" s="72"/>
      <c r="Z84" s="75"/>
    </row>
    <row r="85" spans="18:26" x14ac:dyDescent="0.25">
      <c r="R85" s="47" t="s">
        <v>67</v>
      </c>
      <c r="S85" s="72"/>
      <c r="T85" s="75"/>
      <c r="U85" s="72"/>
      <c r="V85" s="75"/>
      <c r="W85" s="72"/>
      <c r="X85" s="75"/>
      <c r="Y85" s="72"/>
      <c r="Z85" s="75"/>
    </row>
    <row r="86" spans="18:26" x14ac:dyDescent="0.25">
      <c r="R86" s="69" t="s">
        <v>68</v>
      </c>
      <c r="S86" s="72"/>
      <c r="T86" s="75"/>
      <c r="U86" s="72"/>
      <c r="V86" s="75"/>
      <c r="W86" s="72"/>
      <c r="X86" s="75"/>
      <c r="Y86" s="72"/>
      <c r="Z86" s="75"/>
    </row>
    <row r="87" spans="18:26" x14ac:dyDescent="0.25">
      <c r="R87" s="47" t="s">
        <v>69</v>
      </c>
      <c r="S87" s="72"/>
      <c r="T87" s="75"/>
      <c r="U87" s="72"/>
      <c r="V87" s="75"/>
      <c r="W87" s="72"/>
      <c r="X87" s="75"/>
      <c r="Y87" s="72"/>
      <c r="Z87" s="75"/>
    </row>
    <row r="88" spans="18:26" x14ac:dyDescent="0.25">
      <c r="R88" s="69" t="s">
        <v>70</v>
      </c>
      <c r="S88" s="72"/>
      <c r="T88" s="75"/>
      <c r="U88" s="72"/>
      <c r="V88" s="75"/>
      <c r="W88" s="72"/>
      <c r="X88" s="75"/>
      <c r="Y88" s="72"/>
      <c r="Z88" s="75"/>
    </row>
    <row r="89" spans="18:26" x14ac:dyDescent="0.25">
      <c r="R89" s="47" t="s">
        <v>71</v>
      </c>
      <c r="S89" s="72"/>
      <c r="T89" s="75"/>
      <c r="U89" s="72"/>
      <c r="V89" s="75"/>
      <c r="W89" s="72"/>
      <c r="X89" s="75"/>
      <c r="Y89" s="72"/>
      <c r="Z89" s="75"/>
    </row>
    <row r="90" spans="18:26" x14ac:dyDescent="0.25">
      <c r="R90" s="69" t="s">
        <v>72</v>
      </c>
      <c r="S90" s="72"/>
      <c r="T90" s="75"/>
      <c r="U90" s="72"/>
      <c r="V90" s="75"/>
      <c r="W90" s="72"/>
      <c r="X90" s="75"/>
      <c r="Y90" s="72"/>
      <c r="Z90" s="75"/>
    </row>
    <row r="91" spans="18:26" x14ac:dyDescent="0.25">
      <c r="R91" s="47" t="s">
        <v>73</v>
      </c>
      <c r="S91" s="72"/>
      <c r="T91" s="75"/>
      <c r="U91" s="72"/>
      <c r="V91" s="75"/>
      <c r="W91" s="72"/>
      <c r="X91" s="75"/>
      <c r="Y91" s="72"/>
      <c r="Z91" s="75"/>
    </row>
    <row r="92" spans="18:26" x14ac:dyDescent="0.25">
      <c r="R92" s="69" t="s">
        <v>74</v>
      </c>
      <c r="S92" s="72"/>
      <c r="T92" s="75"/>
      <c r="U92" s="72"/>
      <c r="V92" s="75"/>
      <c r="W92" s="72"/>
      <c r="X92" s="75"/>
      <c r="Y92" s="72"/>
      <c r="Z92" s="75"/>
    </row>
    <row r="93" spans="18:26" x14ac:dyDescent="0.25">
      <c r="R93" s="47" t="s">
        <v>75</v>
      </c>
      <c r="S93" s="72"/>
      <c r="T93" s="75"/>
      <c r="U93" s="72"/>
      <c r="V93" s="75"/>
      <c r="W93" s="72"/>
      <c r="X93" s="75"/>
      <c r="Y93" s="72"/>
      <c r="Z93" s="75"/>
    </row>
    <row r="94" spans="18:26" x14ac:dyDescent="0.25">
      <c r="R94" s="69" t="s">
        <v>76</v>
      </c>
      <c r="S94" s="72"/>
      <c r="T94" s="75"/>
      <c r="U94" s="72"/>
      <c r="V94" s="75"/>
      <c r="W94" s="72"/>
      <c r="X94" s="75"/>
      <c r="Y94" s="72"/>
      <c r="Z94" s="75"/>
    </row>
    <row r="95" spans="18:26" x14ac:dyDescent="0.25">
      <c r="R95" s="47" t="s">
        <v>77</v>
      </c>
      <c r="S95" s="72"/>
      <c r="T95" s="75"/>
      <c r="U95" s="72"/>
      <c r="V95" s="75"/>
      <c r="W95" s="72"/>
      <c r="X95" s="75"/>
      <c r="Y95" s="72"/>
      <c r="Z95" s="75"/>
    </row>
    <row r="96" spans="18:26" x14ac:dyDescent="0.25">
      <c r="R96" s="69" t="s">
        <v>78</v>
      </c>
      <c r="S96" s="72"/>
      <c r="T96" s="75"/>
      <c r="U96" s="72"/>
      <c r="V96" s="75"/>
      <c r="W96" s="72"/>
      <c r="X96" s="75"/>
      <c r="Y96" s="72"/>
      <c r="Z96" s="75"/>
    </row>
    <row r="97" spans="18:26" x14ac:dyDescent="0.25">
      <c r="R97" s="47" t="s">
        <v>79</v>
      </c>
      <c r="S97" s="72"/>
      <c r="T97" s="75"/>
      <c r="U97" s="72"/>
      <c r="V97" s="75"/>
      <c r="W97" s="72"/>
      <c r="X97" s="75"/>
      <c r="Y97" s="72"/>
      <c r="Z97" s="75"/>
    </row>
    <row r="98" spans="18:26" x14ac:dyDescent="0.25">
      <c r="R98" s="69" t="s">
        <v>80</v>
      </c>
      <c r="S98" s="72"/>
      <c r="T98" s="75"/>
      <c r="U98" s="72"/>
      <c r="V98" s="75"/>
      <c r="W98" s="72"/>
      <c r="X98" s="75"/>
      <c r="Y98" s="72"/>
      <c r="Z98" s="75"/>
    </row>
    <row r="99" spans="18:26" x14ac:dyDescent="0.25">
      <c r="R99" s="47" t="s">
        <v>81</v>
      </c>
      <c r="S99" s="72"/>
      <c r="T99" s="75"/>
      <c r="U99" s="72"/>
      <c r="V99" s="75"/>
      <c r="W99" s="72"/>
      <c r="X99" s="75"/>
      <c r="Y99" s="72"/>
      <c r="Z99" s="75"/>
    </row>
    <row r="100" spans="18:26" x14ac:dyDescent="0.25">
      <c r="R100" s="69" t="s">
        <v>82</v>
      </c>
      <c r="S100" s="72"/>
      <c r="T100" s="75"/>
      <c r="U100" s="72"/>
      <c r="V100" s="75"/>
      <c r="W100" s="72"/>
      <c r="X100" s="75"/>
      <c r="Y100" s="72"/>
      <c r="Z100" s="75"/>
    </row>
    <row r="101" spans="18:26" x14ac:dyDescent="0.25">
      <c r="R101" s="47" t="s">
        <v>83</v>
      </c>
      <c r="S101" s="72"/>
      <c r="T101" s="75"/>
      <c r="U101" s="72"/>
      <c r="V101" s="75"/>
      <c r="W101" s="72"/>
      <c r="X101" s="75"/>
      <c r="Y101" s="72"/>
      <c r="Z101" s="75"/>
    </row>
    <row r="102" spans="18:26" x14ac:dyDescent="0.25">
      <c r="R102" s="69" t="s">
        <v>84</v>
      </c>
      <c r="S102" s="72"/>
      <c r="T102" s="75"/>
      <c r="U102" s="72"/>
      <c r="V102" s="75"/>
      <c r="W102" s="72"/>
      <c r="X102" s="75"/>
      <c r="Y102" s="72"/>
      <c r="Z102" s="75"/>
    </row>
    <row r="103" spans="18:26" x14ac:dyDescent="0.25">
      <c r="R103" s="47" t="s">
        <v>85</v>
      </c>
      <c r="S103" s="72"/>
      <c r="T103" s="75"/>
      <c r="U103" s="72"/>
      <c r="V103" s="75"/>
      <c r="W103" s="72"/>
      <c r="X103" s="75"/>
      <c r="Y103" s="72"/>
      <c r="Z103" s="75"/>
    </row>
    <row r="104" spans="18:26" x14ac:dyDescent="0.25">
      <c r="R104" s="69" t="s">
        <v>86</v>
      </c>
      <c r="S104" s="72"/>
      <c r="T104" s="75"/>
      <c r="U104" s="72"/>
      <c r="V104" s="75"/>
      <c r="W104" s="72"/>
      <c r="X104" s="75"/>
      <c r="Y104" s="72"/>
      <c r="Z104" s="75"/>
    </row>
    <row r="105" spans="18:26" x14ac:dyDescent="0.25">
      <c r="R105" s="47" t="s">
        <v>87</v>
      </c>
      <c r="S105" s="72"/>
      <c r="T105" s="75"/>
      <c r="U105" s="72"/>
      <c r="V105" s="75"/>
      <c r="W105" s="72"/>
      <c r="X105" s="75"/>
      <c r="Y105" s="72"/>
      <c r="Z105" s="75"/>
    </row>
    <row r="106" spans="18:26" x14ac:dyDescent="0.25">
      <c r="R106" s="69" t="s">
        <v>88</v>
      </c>
      <c r="S106" s="72"/>
      <c r="T106" s="75"/>
      <c r="U106" s="72"/>
      <c r="V106" s="75"/>
      <c r="W106" s="72"/>
      <c r="X106" s="75"/>
      <c r="Y106" s="72"/>
      <c r="Z106" s="75"/>
    </row>
    <row r="107" spans="18:26" x14ac:dyDescent="0.25">
      <c r="R107" s="47" t="s">
        <v>89</v>
      </c>
      <c r="S107" s="72"/>
      <c r="T107" s="75"/>
      <c r="U107" s="72"/>
      <c r="V107" s="75"/>
      <c r="W107" s="72"/>
      <c r="X107" s="75"/>
      <c r="Y107" s="72"/>
      <c r="Z107" s="75"/>
    </row>
    <row r="108" spans="18:26" x14ac:dyDescent="0.25">
      <c r="R108" s="69" t="s">
        <v>90</v>
      </c>
      <c r="S108" s="72"/>
      <c r="T108" s="75"/>
      <c r="U108" s="72"/>
      <c r="V108" s="75"/>
      <c r="W108" s="72"/>
      <c r="X108" s="75"/>
      <c r="Y108" s="72"/>
      <c r="Z108" s="75"/>
    </row>
    <row r="109" spans="18:26" x14ac:dyDescent="0.25">
      <c r="R109" s="47" t="s">
        <v>91</v>
      </c>
      <c r="S109" s="72"/>
      <c r="T109" s="75"/>
      <c r="U109" s="72"/>
      <c r="V109" s="75"/>
      <c r="W109" s="72"/>
      <c r="X109" s="75"/>
      <c r="Y109" s="72"/>
      <c r="Z109" s="75"/>
    </row>
    <row r="110" spans="18:26" x14ac:dyDescent="0.25">
      <c r="R110" s="69" t="s">
        <v>92</v>
      </c>
      <c r="S110" s="72"/>
      <c r="T110" s="75"/>
      <c r="U110" s="72"/>
      <c r="V110" s="75"/>
      <c r="W110" s="72"/>
      <c r="X110" s="75"/>
      <c r="Y110" s="72"/>
      <c r="Z110" s="75"/>
    </row>
    <row r="111" spans="18:26" x14ac:dyDescent="0.25">
      <c r="R111" s="47" t="s">
        <v>93</v>
      </c>
      <c r="S111" s="72"/>
      <c r="T111" s="75"/>
      <c r="U111" s="72"/>
      <c r="V111" s="75"/>
      <c r="W111" s="72"/>
      <c r="X111" s="75"/>
      <c r="Y111" s="72"/>
      <c r="Z111" s="75"/>
    </row>
    <row r="112" spans="18:26" x14ac:dyDescent="0.25">
      <c r="R112" s="69" t="s">
        <v>94</v>
      </c>
      <c r="S112" s="72"/>
      <c r="T112" s="75"/>
      <c r="U112" s="72"/>
      <c r="V112" s="75"/>
      <c r="W112" s="72"/>
      <c r="X112" s="75"/>
      <c r="Y112" s="72"/>
      <c r="Z112" s="75"/>
    </row>
    <row r="113" spans="18:26" x14ac:dyDescent="0.25">
      <c r="R113" s="47" t="s">
        <v>95</v>
      </c>
      <c r="S113" s="72"/>
      <c r="T113" s="75"/>
      <c r="U113" s="72"/>
      <c r="V113" s="75"/>
      <c r="W113" s="72"/>
      <c r="X113" s="75"/>
      <c r="Y113" s="72"/>
      <c r="Z113" s="75"/>
    </row>
    <row r="114" spans="18:26" x14ac:dyDescent="0.25">
      <c r="R114" s="69" t="s">
        <v>96</v>
      </c>
      <c r="S114" s="72"/>
      <c r="T114" s="75"/>
      <c r="U114" s="72"/>
      <c r="V114" s="75"/>
      <c r="W114" s="72"/>
      <c r="X114" s="75"/>
      <c r="Y114" s="72"/>
      <c r="Z114" s="75"/>
    </row>
    <row r="115" spans="18:26" x14ac:dyDescent="0.25">
      <c r="R115" s="47" t="s">
        <v>97</v>
      </c>
      <c r="S115" s="72"/>
      <c r="T115" s="75"/>
      <c r="U115" s="72"/>
      <c r="V115" s="75"/>
      <c r="W115" s="72"/>
      <c r="X115" s="75"/>
      <c r="Y115" s="72"/>
      <c r="Z115" s="75"/>
    </row>
    <row r="116" spans="18:26" x14ac:dyDescent="0.25">
      <c r="R116" s="69" t="s">
        <v>115</v>
      </c>
      <c r="S116" s="72"/>
      <c r="T116" s="75"/>
      <c r="U116" s="72"/>
      <c r="V116" s="75"/>
      <c r="W116" s="72"/>
      <c r="X116" s="75"/>
      <c r="Y116" s="72"/>
      <c r="Z116" s="75"/>
    </row>
    <row r="117" spans="18:26" x14ac:dyDescent="0.25">
      <c r="R117" s="47" t="s">
        <v>116</v>
      </c>
      <c r="S117" s="72"/>
      <c r="T117" s="75"/>
      <c r="U117" s="72"/>
      <c r="V117" s="75"/>
      <c r="W117" s="72"/>
      <c r="X117" s="75"/>
      <c r="Y117" s="72"/>
      <c r="Z117" s="75"/>
    </row>
    <row r="118" spans="18:26" x14ac:dyDescent="0.25">
      <c r="R118" s="69" t="s">
        <v>117</v>
      </c>
      <c r="S118" s="72">
        <f>S17</f>
        <v>0</v>
      </c>
      <c r="T118" s="75">
        <f>T17</f>
        <v>18720</v>
      </c>
      <c r="U118" s="72">
        <f>U17</f>
        <v>0</v>
      </c>
      <c r="V118" s="75">
        <f>V17</f>
        <v>20217.599999999999</v>
      </c>
      <c r="W118" s="72">
        <f>W17</f>
        <v>0</v>
      </c>
      <c r="X118" s="75">
        <f>X17</f>
        <v>8320</v>
      </c>
      <c r="Y118" s="72">
        <f>Y17</f>
        <v>0</v>
      </c>
      <c r="Z118" s="75">
        <f>Z17</f>
        <v>8985.6</v>
      </c>
    </row>
    <row r="119" spans="18:26" x14ac:dyDescent="0.25">
      <c r="R119" s="47" t="s">
        <v>118</v>
      </c>
      <c r="S119" s="72"/>
      <c r="T119" s="75"/>
      <c r="U119" s="72"/>
      <c r="V119" s="75"/>
      <c r="W119" s="72"/>
      <c r="X119" s="75"/>
      <c r="Y119" s="72"/>
      <c r="Z119" s="75"/>
    </row>
    <row r="120" spans="18:26" x14ac:dyDescent="0.25">
      <c r="R120" s="69" t="s">
        <v>119</v>
      </c>
      <c r="S120" s="72"/>
      <c r="T120" s="75"/>
      <c r="U120" s="72"/>
      <c r="V120" s="75"/>
      <c r="W120" s="72"/>
      <c r="X120" s="75"/>
      <c r="Y120" s="72"/>
      <c r="Z120" s="75"/>
    </row>
    <row r="121" spans="18:26" x14ac:dyDescent="0.25">
      <c r="R121" s="47" t="s">
        <v>120</v>
      </c>
      <c r="S121" s="72"/>
      <c r="T121" s="75"/>
      <c r="U121" s="72"/>
      <c r="V121" s="75"/>
      <c r="W121" s="72"/>
      <c r="X121" s="75"/>
      <c r="Y121" s="72"/>
      <c r="Z121" s="75"/>
    </row>
    <row r="122" spans="18:26" x14ac:dyDescent="0.25">
      <c r="R122" s="69" t="s">
        <v>121</v>
      </c>
      <c r="S122" s="72"/>
      <c r="T122" s="75"/>
      <c r="U122" s="72"/>
      <c r="V122" s="75"/>
      <c r="W122" s="72"/>
      <c r="X122" s="75"/>
      <c r="Y122" s="72"/>
      <c r="Z122" s="75"/>
    </row>
    <row r="123" spans="18:26" x14ac:dyDescent="0.25">
      <c r="R123" s="47" t="s">
        <v>122</v>
      </c>
      <c r="S123" s="72"/>
      <c r="T123" s="75"/>
      <c r="U123" s="72"/>
      <c r="V123" s="75"/>
      <c r="W123" s="72"/>
      <c r="X123" s="75"/>
      <c r="Y123" s="72"/>
      <c r="Z123" s="75"/>
    </row>
    <row r="124" spans="18:26" x14ac:dyDescent="0.25">
      <c r="R124" s="69" t="s">
        <v>123</v>
      </c>
      <c r="S124" s="72"/>
      <c r="T124" s="75"/>
      <c r="U124" s="72"/>
      <c r="V124" s="75"/>
      <c r="W124" s="72"/>
      <c r="X124" s="75"/>
      <c r="Y124" s="72"/>
      <c r="Z124" s="75"/>
    </row>
    <row r="125" spans="18:26" x14ac:dyDescent="0.25">
      <c r="R125" s="47" t="s">
        <v>124</v>
      </c>
      <c r="S125" s="72"/>
      <c r="T125" s="75"/>
      <c r="U125" s="72"/>
      <c r="V125" s="75"/>
      <c r="W125" s="72"/>
      <c r="X125" s="75"/>
      <c r="Y125" s="72"/>
      <c r="Z125" s="75"/>
    </row>
    <row r="126" spans="18:26" x14ac:dyDescent="0.25">
      <c r="R126" s="69" t="s">
        <v>125</v>
      </c>
      <c r="S126" s="72"/>
      <c r="T126" s="75"/>
      <c r="U126" s="72"/>
      <c r="V126" s="75"/>
      <c r="W126" s="72"/>
      <c r="X126" s="75"/>
      <c r="Y126" s="72"/>
      <c r="Z126" s="75"/>
    </row>
    <row r="127" spans="18:26" x14ac:dyDescent="0.25">
      <c r="R127" s="47" t="s">
        <v>126</v>
      </c>
      <c r="S127" s="72"/>
      <c r="T127" s="75"/>
      <c r="U127" s="72"/>
      <c r="V127" s="75"/>
      <c r="W127" s="72"/>
      <c r="X127" s="75"/>
      <c r="Y127" s="72"/>
      <c r="Z127" s="75"/>
    </row>
    <row r="128" spans="18:26" x14ac:dyDescent="0.25">
      <c r="R128" s="69" t="s">
        <v>127</v>
      </c>
      <c r="S128" s="72"/>
      <c r="T128" s="75"/>
      <c r="U128" s="72"/>
      <c r="V128" s="75"/>
      <c r="W128" s="72"/>
      <c r="X128" s="75"/>
      <c r="Y128" s="72"/>
      <c r="Z128" s="75"/>
    </row>
    <row r="129" spans="18:26" x14ac:dyDescent="0.25">
      <c r="R129" s="47" t="s">
        <v>128</v>
      </c>
      <c r="S129" s="72"/>
      <c r="T129" s="75"/>
      <c r="U129" s="72"/>
      <c r="V129" s="75"/>
      <c r="W129" s="72"/>
      <c r="X129" s="75"/>
      <c r="Y129" s="72"/>
      <c r="Z129" s="75"/>
    </row>
    <row r="130" spans="18:26" x14ac:dyDescent="0.25">
      <c r="R130" s="69" t="s">
        <v>129</v>
      </c>
      <c r="S130" s="72"/>
      <c r="T130" s="75"/>
      <c r="U130" s="72"/>
      <c r="V130" s="75"/>
      <c r="W130" s="72"/>
      <c r="X130" s="75"/>
      <c r="Y130" s="72"/>
      <c r="Z130" s="75"/>
    </row>
    <row r="131" spans="18:26" x14ac:dyDescent="0.25">
      <c r="R131" s="47" t="s">
        <v>130</v>
      </c>
      <c r="S131" s="72"/>
      <c r="T131" s="75"/>
      <c r="U131" s="72"/>
      <c r="V131" s="75"/>
      <c r="W131" s="72"/>
      <c r="X131" s="75"/>
      <c r="Y131" s="72"/>
      <c r="Z131" s="75"/>
    </row>
    <row r="132" spans="18:26" x14ac:dyDescent="0.25">
      <c r="R132" s="69" t="s">
        <v>131</v>
      </c>
      <c r="S132" s="72"/>
      <c r="T132" s="75"/>
      <c r="U132" s="72"/>
      <c r="V132" s="75"/>
      <c r="W132" s="72"/>
      <c r="X132" s="75"/>
      <c r="Y132" s="72"/>
      <c r="Z132" s="75"/>
    </row>
    <row r="133" spans="18:26" x14ac:dyDescent="0.25">
      <c r="R133" s="47" t="s">
        <v>132</v>
      </c>
      <c r="S133" s="72"/>
      <c r="T133" s="75"/>
      <c r="U133" s="72"/>
      <c r="V133" s="75"/>
      <c r="W133" s="72"/>
      <c r="X133" s="75"/>
      <c r="Y133" s="72"/>
      <c r="Z133" s="75"/>
    </row>
    <row r="134" spans="18:26" x14ac:dyDescent="0.25">
      <c r="R134" s="69" t="s">
        <v>133</v>
      </c>
      <c r="S134" s="72"/>
      <c r="T134" s="75"/>
      <c r="U134" s="72"/>
      <c r="V134" s="75"/>
      <c r="W134" s="72"/>
      <c r="X134" s="75"/>
      <c r="Y134" s="72"/>
      <c r="Z134" s="75"/>
    </row>
    <row r="135" spans="18:26" x14ac:dyDescent="0.25">
      <c r="R135" s="47" t="s">
        <v>134</v>
      </c>
      <c r="S135" s="72"/>
      <c r="T135" s="75"/>
      <c r="U135" s="72"/>
      <c r="V135" s="75"/>
      <c r="W135" s="72"/>
      <c r="X135" s="75"/>
      <c r="Y135" s="72"/>
      <c r="Z135" s="75"/>
    </row>
    <row r="136" spans="18:26" x14ac:dyDescent="0.25">
      <c r="R136" s="69" t="s">
        <v>135</v>
      </c>
      <c r="S136" s="72"/>
      <c r="T136" s="75"/>
      <c r="U136" s="72"/>
      <c r="V136" s="75"/>
      <c r="W136" s="72"/>
      <c r="X136" s="75"/>
      <c r="Y136" s="72"/>
      <c r="Z136" s="75"/>
    </row>
    <row r="137" spans="18:26" x14ac:dyDescent="0.25">
      <c r="R137" s="47" t="s">
        <v>136</v>
      </c>
      <c r="S137" s="72"/>
      <c r="T137" s="75"/>
      <c r="U137" s="72"/>
      <c r="V137" s="75"/>
      <c r="W137" s="72"/>
      <c r="X137" s="75"/>
      <c r="Y137" s="72"/>
      <c r="Z137" s="75"/>
    </row>
    <row r="138" spans="18:26" x14ac:dyDescent="0.25">
      <c r="R138" s="69" t="s">
        <v>137</v>
      </c>
      <c r="S138" s="72"/>
      <c r="T138" s="75"/>
      <c r="U138" s="72"/>
      <c r="V138" s="75"/>
      <c r="W138" s="72"/>
      <c r="X138" s="75"/>
      <c r="Y138" s="72"/>
      <c r="Z138" s="75"/>
    </row>
    <row r="139" spans="18:26" x14ac:dyDescent="0.25">
      <c r="R139" s="47" t="s">
        <v>138</v>
      </c>
      <c r="S139" s="72"/>
      <c r="T139" s="75"/>
      <c r="U139" s="72"/>
      <c r="V139" s="75"/>
      <c r="W139" s="72"/>
      <c r="X139" s="75"/>
      <c r="Y139" s="72"/>
      <c r="Z139" s="75"/>
    </row>
    <row r="140" spans="18:26" x14ac:dyDescent="0.25">
      <c r="R140" s="69" t="s">
        <v>139</v>
      </c>
      <c r="S140" s="72"/>
      <c r="T140" s="75"/>
      <c r="U140" s="72"/>
      <c r="V140" s="75"/>
      <c r="W140" s="72"/>
      <c r="X140" s="75"/>
      <c r="Y140" s="72"/>
      <c r="Z140" s="75"/>
    </row>
    <row r="141" spans="18:26" x14ac:dyDescent="0.25">
      <c r="R141" s="47" t="s">
        <v>140</v>
      </c>
      <c r="S141" s="72"/>
      <c r="T141" s="75"/>
      <c r="U141" s="72"/>
      <c r="V141" s="75"/>
      <c r="W141" s="72"/>
      <c r="X141" s="75"/>
      <c r="Y141" s="72"/>
      <c r="Z141" s="75"/>
    </row>
    <row r="142" spans="18:26" x14ac:dyDescent="0.25">
      <c r="R142" s="69" t="s">
        <v>141</v>
      </c>
      <c r="S142" s="72"/>
      <c r="T142" s="75"/>
      <c r="U142" s="72"/>
      <c r="V142" s="75"/>
      <c r="W142" s="72"/>
      <c r="X142" s="75"/>
      <c r="Y142" s="72"/>
      <c r="Z142" s="75"/>
    </row>
    <row r="143" spans="18:26" x14ac:dyDescent="0.25">
      <c r="R143" s="47" t="s">
        <v>142</v>
      </c>
      <c r="S143" s="72"/>
      <c r="T143" s="75"/>
      <c r="U143" s="72"/>
      <c r="V143" s="75"/>
      <c r="W143" s="72"/>
      <c r="X143" s="75"/>
      <c r="Y143" s="72"/>
      <c r="Z143" s="75"/>
    </row>
    <row r="144" spans="18:26" x14ac:dyDescent="0.25">
      <c r="R144" s="69" t="s">
        <v>143</v>
      </c>
      <c r="S144" s="72"/>
      <c r="T144" s="75"/>
      <c r="U144" s="72"/>
      <c r="V144" s="75"/>
      <c r="W144" s="72"/>
      <c r="X144" s="75"/>
      <c r="Y144" s="72"/>
      <c r="Z144" s="75"/>
    </row>
    <row r="145" spans="18:26" x14ac:dyDescent="0.25">
      <c r="R145" s="47" t="s">
        <v>144</v>
      </c>
      <c r="S145" s="72"/>
      <c r="T145" s="75"/>
      <c r="U145" s="72"/>
      <c r="V145" s="75"/>
      <c r="W145" s="72"/>
      <c r="X145" s="75"/>
      <c r="Y145" s="72"/>
      <c r="Z145" s="75"/>
    </row>
    <row r="146" spans="18:26" x14ac:dyDescent="0.25">
      <c r="R146" s="69" t="s">
        <v>145</v>
      </c>
      <c r="S146" s="72"/>
      <c r="T146" s="75"/>
      <c r="U146" s="72"/>
      <c r="V146" s="75"/>
      <c r="W146" s="72"/>
      <c r="X146" s="75"/>
      <c r="Y146" s="72"/>
      <c r="Z146" s="75"/>
    </row>
    <row r="147" spans="18:26" x14ac:dyDescent="0.25">
      <c r="R147" s="47" t="s">
        <v>146</v>
      </c>
      <c r="S147" s="72"/>
      <c r="T147" s="75"/>
      <c r="U147" s="72"/>
      <c r="V147" s="75"/>
      <c r="W147" s="72"/>
      <c r="X147" s="75"/>
      <c r="Y147" s="72"/>
      <c r="Z147" s="75"/>
    </row>
    <row r="148" spans="18:26" x14ac:dyDescent="0.25">
      <c r="R148" s="69" t="s">
        <v>147</v>
      </c>
      <c r="S148" s="72"/>
      <c r="T148" s="75"/>
      <c r="U148" s="72"/>
      <c r="V148" s="75"/>
      <c r="W148" s="72"/>
      <c r="X148" s="75"/>
      <c r="Y148" s="72"/>
      <c r="Z148" s="75"/>
    </row>
    <row r="149" spans="18:26" x14ac:dyDescent="0.25">
      <c r="R149" s="47" t="s">
        <v>148</v>
      </c>
      <c r="S149" s="72"/>
      <c r="T149" s="75"/>
      <c r="U149" s="72"/>
      <c r="V149" s="75"/>
      <c r="W149" s="72"/>
      <c r="X149" s="75"/>
      <c r="Y149" s="72"/>
      <c r="Z149" s="75"/>
    </row>
    <row r="150" spans="18:26" x14ac:dyDescent="0.25">
      <c r="R150" s="69" t="s">
        <v>149</v>
      </c>
      <c r="S150" s="72"/>
      <c r="T150" s="75"/>
      <c r="U150" s="72"/>
      <c r="V150" s="75"/>
      <c r="W150" s="72"/>
      <c r="X150" s="75"/>
      <c r="Y150" s="72"/>
      <c r="Z150" s="75"/>
    </row>
    <row r="151" spans="18:26" x14ac:dyDescent="0.25">
      <c r="R151" s="47" t="s">
        <v>150</v>
      </c>
      <c r="S151" s="72"/>
      <c r="T151" s="75"/>
      <c r="U151" s="72"/>
      <c r="V151" s="75"/>
      <c r="W151" s="72"/>
      <c r="X151" s="75"/>
      <c r="Y151" s="72"/>
      <c r="Z151" s="75"/>
    </row>
    <row r="152" spans="18:26" x14ac:dyDescent="0.25">
      <c r="R152" s="69" t="s">
        <v>151</v>
      </c>
      <c r="S152" s="72"/>
      <c r="T152" s="75"/>
      <c r="U152" s="72"/>
      <c r="V152" s="75"/>
      <c r="W152" s="72"/>
      <c r="X152" s="75"/>
      <c r="Y152" s="72"/>
      <c r="Z152" s="75"/>
    </row>
    <row r="153" spans="18:26" x14ac:dyDescent="0.25">
      <c r="R153" s="47" t="s">
        <v>152</v>
      </c>
      <c r="S153" s="72"/>
      <c r="T153" s="75"/>
      <c r="U153" s="72"/>
      <c r="V153" s="75"/>
      <c r="W153" s="72"/>
      <c r="X153" s="75"/>
      <c r="Y153" s="72"/>
      <c r="Z153" s="75"/>
    </row>
    <row r="154" spans="18:26" x14ac:dyDescent="0.25">
      <c r="R154" s="69" t="s">
        <v>153</v>
      </c>
      <c r="S154" s="72"/>
      <c r="T154" s="75"/>
      <c r="U154" s="72"/>
      <c r="V154" s="75"/>
      <c r="W154" s="72"/>
      <c r="X154" s="75"/>
      <c r="Y154" s="72"/>
      <c r="Z154" s="75"/>
    </row>
    <row r="155" spans="18:26" x14ac:dyDescent="0.25">
      <c r="R155" s="47" t="s">
        <v>154</v>
      </c>
      <c r="S155" s="72"/>
      <c r="T155" s="75"/>
      <c r="U155" s="72"/>
      <c r="V155" s="75"/>
      <c r="W155" s="72"/>
      <c r="X155" s="75"/>
      <c r="Y155" s="72"/>
      <c r="Z155" s="75"/>
    </row>
    <row r="156" spans="18:26" x14ac:dyDescent="0.25">
      <c r="R156" s="69" t="s">
        <v>155</v>
      </c>
      <c r="S156" s="72"/>
      <c r="T156" s="75"/>
      <c r="U156" s="72"/>
      <c r="V156" s="75"/>
      <c r="W156" s="72"/>
      <c r="X156" s="75"/>
      <c r="Y156" s="72"/>
      <c r="Z156" s="75"/>
    </row>
    <row r="157" spans="18:26" x14ac:dyDescent="0.25">
      <c r="R157" s="47" t="s">
        <v>156</v>
      </c>
      <c r="S157" s="72"/>
      <c r="T157" s="75"/>
      <c r="U157" s="72"/>
      <c r="V157" s="75"/>
      <c r="W157" s="72"/>
      <c r="X157" s="75"/>
      <c r="Y157" s="72"/>
      <c r="Z157" s="75"/>
    </row>
    <row r="158" spans="18:26" x14ac:dyDescent="0.25">
      <c r="R158" s="69" t="s">
        <v>157</v>
      </c>
      <c r="S158" s="72"/>
      <c r="T158" s="75"/>
      <c r="U158" s="72"/>
      <c r="V158" s="75"/>
      <c r="W158" s="72"/>
      <c r="X158" s="75"/>
      <c r="Y158" s="72"/>
      <c r="Z158" s="75"/>
    </row>
    <row r="159" spans="18:26" x14ac:dyDescent="0.25">
      <c r="R159" s="47" t="s">
        <v>158</v>
      </c>
      <c r="S159" s="72"/>
      <c r="T159" s="75"/>
      <c r="U159" s="72"/>
      <c r="V159" s="75"/>
      <c r="W159" s="72"/>
      <c r="X159" s="75"/>
      <c r="Y159" s="72"/>
      <c r="Z159" s="75"/>
    </row>
    <row r="160" spans="18:26" x14ac:dyDescent="0.25">
      <c r="R160" s="69" t="s">
        <v>159</v>
      </c>
      <c r="S160" s="72"/>
      <c r="T160" s="75"/>
      <c r="U160" s="72"/>
      <c r="V160" s="75"/>
      <c r="W160" s="72"/>
      <c r="X160" s="75"/>
      <c r="Y160" s="72"/>
      <c r="Z160" s="75"/>
    </row>
    <row r="161" spans="18:26" x14ac:dyDescent="0.25">
      <c r="R161" s="47" t="s">
        <v>160</v>
      </c>
      <c r="S161" s="72"/>
      <c r="T161" s="75"/>
      <c r="U161" s="72"/>
      <c r="V161" s="75"/>
      <c r="W161" s="72"/>
      <c r="X161" s="75"/>
      <c r="Y161" s="72"/>
      <c r="Z161" s="75"/>
    </row>
    <row r="162" spans="18:26" x14ac:dyDescent="0.25">
      <c r="R162" s="69" t="s">
        <v>161</v>
      </c>
      <c r="S162" s="72"/>
      <c r="T162" s="75"/>
      <c r="U162" s="72"/>
      <c r="V162" s="75"/>
      <c r="W162" s="72"/>
      <c r="X162" s="75"/>
      <c r="Y162" s="72"/>
      <c r="Z162" s="75"/>
    </row>
    <row r="163" spans="18:26" x14ac:dyDescent="0.25">
      <c r="R163" s="47" t="s">
        <v>162</v>
      </c>
      <c r="S163" s="72"/>
      <c r="T163" s="75"/>
      <c r="U163" s="72"/>
      <c r="V163" s="75"/>
      <c r="W163" s="72"/>
      <c r="X163" s="75"/>
      <c r="Y163" s="72"/>
      <c r="Z163" s="75"/>
    </row>
    <row r="164" spans="18:26" x14ac:dyDescent="0.25">
      <c r="R164" s="69" t="s">
        <v>163</v>
      </c>
      <c r="S164" s="72"/>
      <c r="T164" s="75"/>
      <c r="U164" s="72"/>
      <c r="V164" s="75"/>
      <c r="W164" s="72"/>
      <c r="X164" s="75"/>
      <c r="Y164" s="72"/>
      <c r="Z164" s="75"/>
    </row>
    <row r="165" spans="18:26" x14ac:dyDescent="0.25">
      <c r="R165" s="47" t="s">
        <v>164</v>
      </c>
      <c r="S165" s="72"/>
      <c r="T165" s="75"/>
      <c r="U165" s="72"/>
      <c r="V165" s="75"/>
      <c r="W165" s="72"/>
      <c r="X165" s="75"/>
      <c r="Y165" s="72"/>
      <c r="Z165" s="75"/>
    </row>
    <row r="166" spans="18:26" x14ac:dyDescent="0.25">
      <c r="R166" s="69" t="s">
        <v>165</v>
      </c>
      <c r="S166" s="72"/>
      <c r="T166" s="75"/>
      <c r="U166" s="72"/>
      <c r="V166" s="75"/>
      <c r="W166" s="72"/>
      <c r="X166" s="75"/>
      <c r="Y166" s="72"/>
      <c r="Z166" s="75"/>
    </row>
    <row r="167" spans="18:26" x14ac:dyDescent="0.25">
      <c r="R167" s="47" t="s">
        <v>166</v>
      </c>
      <c r="S167" s="72"/>
      <c r="T167" s="75"/>
      <c r="U167" s="72"/>
      <c r="V167" s="75"/>
      <c r="W167" s="72"/>
      <c r="X167" s="75"/>
      <c r="Y167" s="72"/>
      <c r="Z167" s="75"/>
    </row>
    <row r="168" spans="18:26" x14ac:dyDescent="0.25">
      <c r="R168" s="69" t="s">
        <v>167</v>
      </c>
      <c r="S168" s="72"/>
      <c r="T168" s="75"/>
      <c r="U168" s="72"/>
      <c r="V168" s="75"/>
      <c r="W168" s="72"/>
      <c r="X168" s="75"/>
      <c r="Y168" s="72"/>
      <c r="Z168" s="75"/>
    </row>
    <row r="169" spans="18:26" x14ac:dyDescent="0.25">
      <c r="R169" s="47" t="s">
        <v>168</v>
      </c>
      <c r="S169" s="72"/>
      <c r="T169" s="75"/>
      <c r="U169" s="72"/>
      <c r="V169" s="75"/>
      <c r="W169" s="72"/>
      <c r="X169" s="75"/>
      <c r="Y169" s="72"/>
      <c r="Z169" s="75"/>
    </row>
    <row r="170" spans="18:26" x14ac:dyDescent="0.25">
      <c r="R170" s="69" t="s">
        <v>169</v>
      </c>
      <c r="S170" s="72"/>
      <c r="T170" s="75"/>
      <c r="U170" s="72"/>
      <c r="V170" s="75"/>
      <c r="W170" s="72"/>
      <c r="X170" s="75"/>
      <c r="Y170" s="72"/>
      <c r="Z170" s="75"/>
    </row>
    <row r="171" spans="18:26" x14ac:dyDescent="0.25">
      <c r="R171" s="47" t="s">
        <v>170</v>
      </c>
      <c r="S171" s="72"/>
      <c r="T171" s="75"/>
      <c r="U171" s="72"/>
      <c r="V171" s="75"/>
      <c r="W171" s="72"/>
      <c r="X171" s="75"/>
      <c r="Y171" s="72"/>
      <c r="Z171" s="75"/>
    </row>
    <row r="172" spans="18:26" x14ac:dyDescent="0.25">
      <c r="R172" s="69" t="s">
        <v>171</v>
      </c>
      <c r="S172" s="72"/>
      <c r="T172" s="75"/>
      <c r="U172" s="72"/>
      <c r="V172" s="75"/>
      <c r="W172" s="72"/>
      <c r="X172" s="75"/>
      <c r="Y172" s="72"/>
      <c r="Z172" s="75"/>
    </row>
    <row r="173" spans="18:26" x14ac:dyDescent="0.25">
      <c r="R173" s="47" t="s">
        <v>172</v>
      </c>
      <c r="S173" s="72"/>
      <c r="T173" s="75"/>
      <c r="U173" s="72"/>
      <c r="V173" s="75"/>
      <c r="W173" s="72"/>
      <c r="X173" s="75"/>
      <c r="Y173" s="72"/>
      <c r="Z173" s="75"/>
    </row>
    <row r="174" spans="18:26" x14ac:dyDescent="0.25">
      <c r="R174" s="69" t="s">
        <v>173</v>
      </c>
      <c r="S174" s="72">
        <f>S33</f>
        <v>13200</v>
      </c>
      <c r="T174" s="75">
        <f>T33</f>
        <v>0</v>
      </c>
      <c r="U174" s="72">
        <f>U33</f>
        <v>16236</v>
      </c>
      <c r="V174" s="75">
        <f>V33</f>
        <v>0</v>
      </c>
      <c r="W174" s="72">
        <f>W33</f>
        <v>4400</v>
      </c>
      <c r="X174" s="75">
        <f>X33</f>
        <v>0</v>
      </c>
      <c r="Y174" s="72">
        <f>Y33</f>
        <v>5412</v>
      </c>
      <c r="Z174" s="75">
        <f>Z33</f>
        <v>0</v>
      </c>
    </row>
    <row r="175" spans="18:26" x14ac:dyDescent="0.25">
      <c r="R175" s="47" t="s">
        <v>174</v>
      </c>
      <c r="S175" s="72"/>
      <c r="T175" s="75"/>
      <c r="U175" s="72"/>
      <c r="V175" s="75"/>
      <c r="W175" s="72"/>
      <c r="X175" s="75"/>
      <c r="Y175" s="72"/>
      <c r="Z175" s="75"/>
    </row>
    <row r="176" spans="18:26" x14ac:dyDescent="0.25">
      <c r="R176" s="69" t="s">
        <v>175</v>
      </c>
      <c r="S176" s="72"/>
      <c r="T176" s="75"/>
      <c r="U176" s="72"/>
      <c r="V176" s="75"/>
      <c r="W176" s="72"/>
      <c r="X176" s="75"/>
      <c r="Y176" s="72"/>
      <c r="Z176" s="75"/>
    </row>
    <row r="177" spans="18:26" x14ac:dyDescent="0.25">
      <c r="R177" s="47" t="s">
        <v>176</v>
      </c>
      <c r="S177" s="72"/>
      <c r="T177" s="75"/>
      <c r="U177" s="72"/>
      <c r="V177" s="75"/>
      <c r="W177" s="72"/>
      <c r="X177" s="75"/>
      <c r="Y177" s="72"/>
      <c r="Z177" s="75"/>
    </row>
    <row r="178" spans="18:26" x14ac:dyDescent="0.25">
      <c r="R178" s="69" t="s">
        <v>177</v>
      </c>
      <c r="S178" s="72"/>
      <c r="T178" s="75"/>
      <c r="U178" s="72"/>
      <c r="V178" s="75"/>
      <c r="W178" s="72"/>
      <c r="X178" s="75"/>
      <c r="Y178" s="72"/>
      <c r="Z178" s="75"/>
    </row>
    <row r="179" spans="18:26" x14ac:dyDescent="0.25">
      <c r="R179" s="47" t="s">
        <v>178</v>
      </c>
      <c r="S179" s="72"/>
      <c r="T179" s="75"/>
      <c r="U179" s="72"/>
      <c r="V179" s="75"/>
      <c r="W179" s="72"/>
      <c r="X179" s="75"/>
      <c r="Y179" s="72"/>
      <c r="Z179" s="75"/>
    </row>
    <row r="180" spans="18:26" x14ac:dyDescent="0.25">
      <c r="R180" s="69" t="s">
        <v>179</v>
      </c>
      <c r="S180" s="72"/>
      <c r="T180" s="75"/>
      <c r="U180" s="72"/>
      <c r="V180" s="75"/>
      <c r="W180" s="72"/>
      <c r="X180" s="75"/>
      <c r="Y180" s="72"/>
      <c r="Z180" s="75"/>
    </row>
    <row r="181" spans="18:26" x14ac:dyDescent="0.25">
      <c r="R181" s="47" t="s">
        <v>180</v>
      </c>
      <c r="S181" s="72"/>
      <c r="T181" s="75"/>
      <c r="U181" s="72"/>
      <c r="V181" s="75"/>
      <c r="W181" s="72"/>
      <c r="X181" s="75"/>
      <c r="Y181" s="72"/>
      <c r="Z181" s="75"/>
    </row>
    <row r="182" spans="18:26" x14ac:dyDescent="0.25">
      <c r="R182" s="69" t="s">
        <v>181</v>
      </c>
      <c r="S182" s="72"/>
      <c r="T182" s="75"/>
      <c r="U182" s="72"/>
      <c r="V182" s="75"/>
      <c r="W182" s="72"/>
      <c r="X182" s="75"/>
      <c r="Y182" s="72"/>
      <c r="Z182" s="75"/>
    </row>
    <row r="183" spans="18:26" x14ac:dyDescent="0.25">
      <c r="R183" s="47" t="s">
        <v>182</v>
      </c>
      <c r="S183" s="72"/>
      <c r="T183" s="75"/>
      <c r="U183" s="72"/>
      <c r="V183" s="75"/>
      <c r="W183" s="72"/>
      <c r="X183" s="75"/>
      <c r="Y183" s="72"/>
      <c r="Z183" s="75"/>
    </row>
    <row r="184" spans="18:26" x14ac:dyDescent="0.25">
      <c r="R184" s="69" t="s">
        <v>183</v>
      </c>
      <c r="S184" s="72"/>
      <c r="T184" s="75"/>
      <c r="U184" s="72"/>
      <c r="V184" s="75"/>
      <c r="W184" s="72"/>
      <c r="X184" s="75"/>
      <c r="Y184" s="72"/>
      <c r="Z184" s="75"/>
    </row>
    <row r="185" spans="18:26" x14ac:dyDescent="0.25">
      <c r="R185" s="47" t="s">
        <v>184</v>
      </c>
      <c r="S185" s="72"/>
      <c r="T185" s="75"/>
      <c r="U185" s="72"/>
      <c r="V185" s="75"/>
      <c r="W185" s="72"/>
      <c r="X185" s="75"/>
      <c r="Y185" s="72"/>
      <c r="Z185" s="75"/>
    </row>
    <row r="186" spans="18:26" x14ac:dyDescent="0.25">
      <c r="R186" s="69" t="s">
        <v>185</v>
      </c>
      <c r="S186" s="72"/>
      <c r="T186" s="75"/>
      <c r="U186" s="72"/>
      <c r="V186" s="75"/>
      <c r="W186" s="72"/>
      <c r="X186" s="75"/>
      <c r="Y186" s="72"/>
      <c r="Z186" s="75"/>
    </row>
    <row r="187" spans="18:26" x14ac:dyDescent="0.25">
      <c r="R187" s="47" t="s">
        <v>186</v>
      </c>
      <c r="S187" s="72"/>
      <c r="T187" s="75"/>
      <c r="U187" s="72"/>
      <c r="V187" s="75"/>
      <c r="W187" s="72"/>
      <c r="X187" s="75"/>
      <c r="Y187" s="72"/>
      <c r="Z187" s="75"/>
    </row>
    <row r="188" spans="18:26" x14ac:dyDescent="0.25">
      <c r="R188" s="69" t="s">
        <v>187</v>
      </c>
      <c r="S188" s="72"/>
      <c r="T188" s="75"/>
      <c r="U188" s="72"/>
      <c r="V188" s="75"/>
      <c r="W188" s="72"/>
      <c r="X188" s="75"/>
      <c r="Y188" s="72"/>
      <c r="Z188" s="75"/>
    </row>
    <row r="189" spans="18:26" x14ac:dyDescent="0.25">
      <c r="R189" s="69" t="s">
        <v>188</v>
      </c>
      <c r="S189" s="78"/>
      <c r="T189" s="79"/>
      <c r="U189" s="78"/>
      <c r="V189" s="79"/>
      <c r="W189" s="78"/>
      <c r="X189" s="79"/>
      <c r="Y189" s="78"/>
      <c r="Z189" s="79"/>
    </row>
    <row r="190" spans="18:26" x14ac:dyDescent="0.25">
      <c r="R190" s="101" t="s">
        <v>192</v>
      </c>
      <c r="S190" s="70">
        <f>SUM(S50:S189)</f>
        <v>13200</v>
      </c>
      <c r="T190" s="70">
        <f>SUM(T50:T189)</f>
        <v>18720</v>
      </c>
      <c r="U190" s="70">
        <f t="shared" ref="U190:Z190" si="24">SUM(U50:U189)</f>
        <v>16236</v>
      </c>
      <c r="V190" s="70">
        <f t="shared" si="24"/>
        <v>20217.599999999999</v>
      </c>
      <c r="W190" s="70">
        <f t="shared" si="24"/>
        <v>4400</v>
      </c>
      <c r="X190" s="70">
        <f t="shared" si="24"/>
        <v>8320</v>
      </c>
      <c r="Y190" s="70">
        <f t="shared" si="24"/>
        <v>5412</v>
      </c>
      <c r="Z190" s="70">
        <f t="shared" si="24"/>
        <v>8985.6</v>
      </c>
    </row>
    <row r="191" spans="18:26" x14ac:dyDescent="0.25">
      <c r="R191" s="101"/>
      <c r="S191" s="100">
        <f>SUM(S190:T190)</f>
        <v>31920</v>
      </c>
      <c r="T191" s="100"/>
      <c r="U191" s="100">
        <f>SUM(U190:V190)</f>
        <v>36453.599999999999</v>
      </c>
      <c r="V191" s="100"/>
      <c r="W191" s="100">
        <f>SUM(W190:X190)</f>
        <v>12720</v>
      </c>
      <c r="X191" s="100"/>
      <c r="Y191" s="100">
        <f>SUM(Y190:Z190)</f>
        <v>14397.6</v>
      </c>
      <c r="Z191" s="100"/>
    </row>
    <row r="193" spans="23:23" x14ac:dyDescent="0.25">
      <c r="W193" s="10"/>
    </row>
  </sheetData>
  <protectedRanges>
    <protectedRange algorithmName="SHA-512" hashValue="4Ao7XqSscoAnUfDveNfSX3H2eUFE1FCjKz9YKknIF3oFmgcD/1SRl4BykqY+0sV+zakll7CgeFn6VQ6HiLH4Gg==" saltValue="IBjp2MW9LUMBFHbHahm5DA==" spinCount="100000" sqref="AA11" name="Rozstęp3_1_1_1" securityDescriptor="O:WDG:WDD:(A;;CC;;;S-1-5-21-751247152-1060233276-3334060983-2823)(A;;CC;;;S-1-5-21-751247152-1060233276-3334060983-2101)"/>
  </protectedRanges>
  <mergeCells count="43">
    <mergeCell ref="S14:V14"/>
    <mergeCell ref="W14:Z14"/>
    <mergeCell ref="S15:T15"/>
    <mergeCell ref="U15:V15"/>
    <mergeCell ref="W15:X15"/>
    <mergeCell ref="Y15:Z15"/>
    <mergeCell ref="S18:T18"/>
    <mergeCell ref="U18:V18"/>
    <mergeCell ref="W18:X18"/>
    <mergeCell ref="Y18:Z18"/>
    <mergeCell ref="A12:L12"/>
    <mergeCell ref="A13:L13"/>
    <mergeCell ref="B31:H31"/>
    <mergeCell ref="B10:Z10"/>
    <mergeCell ref="C23:I23"/>
    <mergeCell ref="L23:R23"/>
    <mergeCell ref="B26:Z26"/>
    <mergeCell ref="S30:V30"/>
    <mergeCell ref="W30:Z30"/>
    <mergeCell ref="S31:T31"/>
    <mergeCell ref="U31:V31"/>
    <mergeCell ref="W31:X31"/>
    <mergeCell ref="Y31:Z31"/>
    <mergeCell ref="S34:T34"/>
    <mergeCell ref="U34:V34"/>
    <mergeCell ref="W34:X34"/>
    <mergeCell ref="Y34:Z34"/>
    <mergeCell ref="A28:L28"/>
    <mergeCell ref="A29:L29"/>
    <mergeCell ref="S191:T191"/>
    <mergeCell ref="U191:V191"/>
    <mergeCell ref="W191:X191"/>
    <mergeCell ref="Y191:Z191"/>
    <mergeCell ref="R190:R191"/>
    <mergeCell ref="S48:T48"/>
    <mergeCell ref="U48:V48"/>
    <mergeCell ref="W48:X48"/>
    <mergeCell ref="Y48:Z48"/>
    <mergeCell ref="R48:R49"/>
    <mergeCell ref="R47:Z47"/>
    <mergeCell ref="A1:M1"/>
    <mergeCell ref="C7:I7"/>
    <mergeCell ref="L7:R7"/>
  </mergeCells>
  <phoneticPr fontId="13" type="noConversion"/>
  <pageMargins left="0.11811023622047245" right="0.11811023622047245" top="0.35433070866141736" bottom="7.874015748031496E-2" header="0.11811023622047245" footer="7.874015748031496E-2"/>
  <pageSetup paperSize="9" scale="40" fitToHeight="0" orientation="landscape" horizontalDpi="4294967293" verticalDpi="4294967293" r:id="rId1"/>
  <headerFooter>
    <oddHeader>&amp;L157/PN/ZP/D/2024&amp;CFormularz asortymentowo-cenowy&amp;RZałącznik nr 2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 Piekielny</dc:creator>
  <cp:lastModifiedBy>Szubierajska, Malgorzata POL</cp:lastModifiedBy>
  <cp:lastPrinted>2024-11-06T08:10:03Z</cp:lastPrinted>
  <dcterms:created xsi:type="dcterms:W3CDTF">2015-06-05T18:17:20Z</dcterms:created>
  <dcterms:modified xsi:type="dcterms:W3CDTF">2024-11-06T08:10:16Z</dcterms:modified>
</cp:coreProperties>
</file>