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-W2016-FS-01\UMData\W-IN\PRZETARGI 2020 place zabaw fontanna\Place zabaw 2020\"/>
    </mc:Choice>
  </mc:AlternateContent>
  <xr:revisionPtr revIDLastSave="0" documentId="13_ncr:1_{EA932152-3CD4-4830-9B54-FFD88C0C2D58}" xr6:coauthVersionLast="45" xr6:coauthVersionMax="45" xr10:uidLastSave="{00000000-0000-0000-0000-000000000000}"/>
  <bookViews>
    <workbookView xWindow="-120" yWindow="-120" windowWidth="29040" windowHeight="15840" xr2:uid="{52411342-B90A-4FDE-BA5C-C2FFE1CB1EB0}"/>
  </bookViews>
  <sheets>
    <sheet name="Arkusz1" sheetId="1" r:id="rId1"/>
  </sheets>
  <definedNames>
    <definedName name="_xlnm.Print_Area" localSheetId="0">Arkusz1!$B$2:$D$26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2" i="1"/>
  <c r="E10" i="1"/>
  <c r="D19" i="1"/>
  <c r="D18" i="1" l="1"/>
  <c r="D21" i="1" s="1"/>
  <c r="D22" i="1" s="1"/>
  <c r="E11" i="1"/>
  <c r="D23" i="1" l="1"/>
</calcChain>
</file>

<file path=xl/sharedStrings.xml><?xml version="1.0" encoding="utf-8"?>
<sst xmlns="http://schemas.openxmlformats.org/spreadsheetml/2006/main" count="41" uniqueCount="41">
  <si>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KP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</si>
  <si>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Z</t>
    </r>
  </si>
  <si>
    <r>
      <t>W</t>
    </r>
    <r>
      <rPr>
        <vertAlign val="subscript"/>
        <sz val="11"/>
        <color theme="1"/>
        <rFont val="Calibri"/>
        <family val="2"/>
        <charset val="238"/>
        <scheme val="minor"/>
      </rPr>
      <t>KZ</t>
    </r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</si>
  <si>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r-g</t>
    </r>
  </si>
  <si>
    <t>oferowana stawka robocizny kosztorysowej</t>
  </si>
  <si>
    <t>oferowany wskaźnik narzutów kosztów pośrednich</t>
  </si>
  <si>
    <t>oferowany wskaźnik narzutów zysku</t>
  </si>
  <si>
    <t>oferowany wskaźnik narzutów kosztów zakupu</t>
  </si>
  <si>
    <t>wartość netto</t>
  </si>
  <si>
    <t>podatek VAT</t>
  </si>
  <si>
    <t>wartość brutto</t>
  </si>
  <si>
    <t>stawka podatku VAT</t>
  </si>
  <si>
    <t>VAT</t>
  </si>
  <si>
    <t>Legenda:</t>
  </si>
  <si>
    <t xml:space="preserve">   pole wymagane do uzupełnienia przez Wykonawce</t>
  </si>
  <si>
    <t>oferowana cena ryczałtowa za wykonanie podstawowej kontroli rocznej opisanej szczegółowo w rozdziale II pkt 5 ppkt A zaproszenia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</si>
  <si>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</t>
    </r>
  </si>
  <si>
    <t>oferowana cena ryczałtowa wykonanie planowanych uzupełnień, likwidacji oraz relokacji urządzeń i obiektów, opisanej szczegółowo w rozdziale II pkt 5 ppkt C zaproszenia;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</si>
  <si>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RT</t>
    </r>
  </si>
  <si>
    <t>oferowana miesięczna stawka ryczałtowa za organizację i utrzymanie pogotowia technicznego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</si>
  <si>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PT</t>
    </r>
  </si>
  <si>
    <t>oferowana miesięczna stawka ryczałtowa za usługę bieżącej kontroli sprawności technicznej i funkcjonalnej obiektów</t>
  </si>
  <si>
    <t>oferowana cena ryczałtowa za wykonanie planowanych prac konserwacyjnych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</si>
  <si>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K</t>
    </r>
  </si>
  <si>
    <t>A</t>
  </si>
  <si>
    <t>szacowana ilość miesięcy świadczenia usługi</t>
  </si>
  <si>
    <t>przewidywany nakład robocizny związany z usuwania nieprawidłowości stwierdzonychw trakcie rocznej podstawowej kontroli obiektów oraz powstałych wskutek uszkodzenia, dewastacji i/lub kradzieży oraz naturalnego zużycia obiektów lub ich części</t>
  </si>
  <si>
    <t>R</t>
  </si>
  <si>
    <t>300 r-g</t>
  </si>
  <si>
    <t>przewidywany koszt materiałów związany z usuwania nieprawidłowości stwierdzonych w trakcie rocznej podstawowej kontroli obiektów oraz powstałych wskutek uszkodzenia, dewastacji i/lub kradzieży oraz naturalnego zużycia obiektów lub ich części</t>
  </si>
  <si>
    <t>M</t>
  </si>
  <si>
    <t xml:space="preserve">przewidywany koszt pracy sprzętu związany z usuwania nieprawidłowości stwierdzonych w trakcie rocznej podstawowej kontroli obiektów oraz powstałych wskutek uszkodzenia, dewastacji i/lub kradzieży oraz naturalnego zużycia obiektów lub ich części </t>
  </si>
  <si>
    <t>S</t>
  </si>
  <si>
    <t>szacunkowy koszt usługi polegającej na utrzymaniu sprawności technicznej i funkcjonalnej placów zabaw, zewnętrznych siłowni plenerowych i obiektów „Street Workout” na terenie miasta Świętochłowice, obliczony wg poniższego wzoru</t>
  </si>
  <si>
    <t>szacowany kosz bieżącego utrzymania sprawności technicznej i funkcjonalnej obiektów opisanego szczegółowo w rozdziale II pkt 5 ppkt B zaproszenia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</si>
  <si>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B,U</t>
    </r>
  </si>
  <si>
    <t>szacowany kosz usuwania nieprawidłowości stwierdzonych w trakcie rocznej podstawowej kontroli obiektów oraz powstałych wskutek uszkodzenia, dewastacji i/lub kradzieży oraz naturalnego zużycia obiektów lub ich części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</si>
  <si>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N</t>
    </r>
  </si>
  <si>
    <t>załącznik nr 5</t>
  </si>
  <si>
    <r>
      <t>C</t>
    </r>
    <r>
      <rPr>
        <vertAlign val="subscript"/>
        <sz val="11"/>
        <color theme="1"/>
        <rFont val="Calibri"/>
        <family val="2"/>
        <charset val="238"/>
        <scheme val="minor"/>
      </rPr>
      <t>BK</t>
    </r>
  </si>
  <si>
    <t>10 m-c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</si>
</sst>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6" xfId="0" applyNumberFormat="1" applyFill="1" applyBorder="1" applyAlignment="1" applyProtection="1">
      <alignment horizontal="center" vertical="center"/>
      <protection locked="0"/>
    </xf>
    <xf numFmtId="1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10" fontId="0" fillId="0" borderId="3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92F4D-8B4C-4D6C-8791-87C7AF5FD654}">
  <sheetPr>
    <pageSetUpPr fitToPage="1"/>
  </sheetPr>
  <dimension ref="B2:E35"/>
  <sheetViews>
    <sheetView tabSelected="1" topLeftCell="A13" zoomScale="85" zoomScaleNormal="85" workbookViewId="0">
      <selection activeCell="B2" sqref="B2:D26"/>
    </sheetView>
  </sheetViews>
  <sheetFormatPr defaultRowHeight="15" x14ac:dyDescent="0.25"/>
  <cols>
    <col min="2" max="2" width="54.140625" customWidth="1"/>
    <col min="3" max="3" width="16.140625" customWidth="1"/>
    <col min="4" max="4" width="16.85546875" customWidth="1"/>
    <col min="5" max="5" width="45.28515625" customWidth="1"/>
  </cols>
  <sheetData>
    <row r="2" spans="2:5" x14ac:dyDescent="0.25">
      <c r="D2" s="19" t="s">
        <v>38</v>
      </c>
    </row>
    <row r="3" spans="2:5" ht="15.75" thickBot="1" x14ac:dyDescent="0.3"/>
    <row r="4" spans="2:5" ht="45" x14ac:dyDescent="0.25">
      <c r="B4" s="3" t="s">
        <v>15</v>
      </c>
      <c r="C4" s="4" t="s">
        <v>16</v>
      </c>
      <c r="D4" s="12">
        <v>0</v>
      </c>
      <c r="E4" s="17"/>
    </row>
    <row r="5" spans="2:5" ht="60" x14ac:dyDescent="0.25">
      <c r="B5" s="5" t="s">
        <v>17</v>
      </c>
      <c r="C5" s="20" t="s">
        <v>18</v>
      </c>
      <c r="D5" s="13">
        <v>0</v>
      </c>
      <c r="E5" s="17"/>
    </row>
    <row r="6" spans="2:5" ht="30" x14ac:dyDescent="0.25">
      <c r="B6" s="5" t="s">
        <v>19</v>
      </c>
      <c r="C6" s="20" t="s">
        <v>20</v>
      </c>
      <c r="D6" s="13">
        <v>0</v>
      </c>
      <c r="E6" s="17"/>
    </row>
    <row r="7" spans="2:5" ht="45" x14ac:dyDescent="0.25">
      <c r="B7" s="5" t="s">
        <v>21</v>
      </c>
      <c r="C7" s="20" t="s">
        <v>39</v>
      </c>
      <c r="D7" s="13">
        <v>0</v>
      </c>
      <c r="E7" s="17"/>
    </row>
    <row r="8" spans="2:5" ht="30" x14ac:dyDescent="0.25">
      <c r="B8" s="5" t="s">
        <v>22</v>
      </c>
      <c r="C8" s="20" t="s">
        <v>23</v>
      </c>
      <c r="D8" s="13">
        <v>0</v>
      </c>
      <c r="E8" s="17"/>
    </row>
    <row r="9" spans="2:5" ht="18" x14ac:dyDescent="0.25">
      <c r="B9" s="5" t="s">
        <v>4</v>
      </c>
      <c r="C9" s="20" t="s">
        <v>3</v>
      </c>
      <c r="D9" s="13">
        <v>0</v>
      </c>
      <c r="E9" s="17" t="str">
        <f>IF(D9&lt;=16.53,"","wartość skutkująca odrzuceniem oferty")</f>
        <v/>
      </c>
    </row>
    <row r="10" spans="2:5" ht="18" x14ac:dyDescent="0.25">
      <c r="B10" s="5" t="s">
        <v>5</v>
      </c>
      <c r="C10" s="6" t="s">
        <v>0</v>
      </c>
      <c r="D10" s="14">
        <v>0</v>
      </c>
      <c r="E10" s="17" t="str">
        <f>IF(D10&lt;=0.661,"","wartość skutkująca odrzuceniem oferty")</f>
        <v/>
      </c>
    </row>
    <row r="11" spans="2:5" ht="18" x14ac:dyDescent="0.25">
      <c r="B11" s="5" t="s">
        <v>6</v>
      </c>
      <c r="C11" s="6" t="s">
        <v>1</v>
      </c>
      <c r="D11" s="14">
        <v>0</v>
      </c>
      <c r="E11" s="17" t="str">
        <f>IF(D11&lt;=0.11,"","wartość skutkująca odrzuceniem oferty")</f>
        <v/>
      </c>
    </row>
    <row r="12" spans="2:5" ht="18" x14ac:dyDescent="0.25">
      <c r="B12" s="5" t="s">
        <v>7</v>
      </c>
      <c r="C12" s="6" t="s">
        <v>2</v>
      </c>
      <c r="D12" s="14">
        <v>0</v>
      </c>
      <c r="E12" s="17" t="str">
        <f>IF(D12&lt;=0.061,"","wartość skutkująca odrzuceniem oferty")</f>
        <v/>
      </c>
    </row>
    <row r="13" spans="2:5" ht="15.75" thickBot="1" x14ac:dyDescent="0.3">
      <c r="B13" s="7" t="s">
        <v>11</v>
      </c>
      <c r="C13" s="8" t="s">
        <v>12</v>
      </c>
      <c r="D13" s="15">
        <v>0</v>
      </c>
      <c r="E13" s="17"/>
    </row>
    <row r="14" spans="2:5" x14ac:dyDescent="0.25">
      <c r="B14" s="3" t="s">
        <v>25</v>
      </c>
      <c r="C14" s="4" t="s">
        <v>24</v>
      </c>
      <c r="D14" s="22" t="s">
        <v>40</v>
      </c>
      <c r="E14" s="17"/>
    </row>
    <row r="15" spans="2:5" ht="75" x14ac:dyDescent="0.25">
      <c r="B15" s="5" t="s">
        <v>26</v>
      </c>
      <c r="C15" s="6" t="s">
        <v>27</v>
      </c>
      <c r="D15" s="23" t="s">
        <v>28</v>
      </c>
      <c r="E15" s="17"/>
    </row>
    <row r="16" spans="2:5" ht="75" x14ac:dyDescent="0.25">
      <c r="B16" s="5" t="s">
        <v>29</v>
      </c>
      <c r="C16" s="6" t="s">
        <v>30</v>
      </c>
      <c r="D16" s="24">
        <v>20000</v>
      </c>
      <c r="E16" s="17"/>
    </row>
    <row r="17" spans="2:5" ht="75.75" thickBot="1" x14ac:dyDescent="0.3">
      <c r="B17" s="7" t="s">
        <v>31</v>
      </c>
      <c r="C17" s="8" t="s">
        <v>32</v>
      </c>
      <c r="D17" s="25">
        <v>500</v>
      </c>
      <c r="E17" s="17"/>
    </row>
    <row r="18" spans="2:5" ht="45" x14ac:dyDescent="0.25">
      <c r="B18" s="3" t="s">
        <v>34</v>
      </c>
      <c r="C18" s="4" t="s">
        <v>35</v>
      </c>
      <c r="D18" s="26">
        <f>9.5*D6+(9.5-1)*D7+D8+D19</f>
        <v>20500</v>
      </c>
      <c r="E18" s="17"/>
    </row>
    <row r="19" spans="2:5" ht="75.75" thickBot="1" x14ac:dyDescent="0.3">
      <c r="B19" s="7" t="s">
        <v>36</v>
      </c>
      <c r="C19" s="8" t="s">
        <v>37</v>
      </c>
      <c r="D19" s="26">
        <f>(((300*D9)*(1+D10))*(1+D11))+((D16*(1+D12))+((D17*(1+D10))*(1+D11)))</f>
        <v>20500</v>
      </c>
      <c r="E19" s="17"/>
    </row>
    <row r="20" spans="2:5" ht="15.75" thickBot="1" x14ac:dyDescent="0.3">
      <c r="B20" s="1"/>
      <c r="E20" s="18"/>
    </row>
    <row r="21" spans="2:5" ht="39.950000000000003" customHeight="1" x14ac:dyDescent="0.25">
      <c r="B21" s="27" t="s">
        <v>33</v>
      </c>
      <c r="C21" s="4" t="s">
        <v>8</v>
      </c>
      <c r="D21" s="9">
        <f>D4+D5+D18</f>
        <v>20500</v>
      </c>
      <c r="E21" s="2"/>
    </row>
    <row r="22" spans="2:5" ht="39.950000000000003" customHeight="1" x14ac:dyDescent="0.25">
      <c r="B22" s="28"/>
      <c r="C22" s="6" t="s">
        <v>9</v>
      </c>
      <c r="D22" s="10">
        <f>ROUND(D21*(D13),2)</f>
        <v>0</v>
      </c>
    </row>
    <row r="23" spans="2:5" ht="39.950000000000003" customHeight="1" thickBot="1" x14ac:dyDescent="0.3">
      <c r="B23" s="29"/>
      <c r="C23" s="8" t="s">
        <v>10</v>
      </c>
      <c r="D23" s="11">
        <f>D21+D22</f>
        <v>20500</v>
      </c>
    </row>
    <row r="25" spans="2:5" x14ac:dyDescent="0.25">
      <c r="B25" s="31" t="s">
        <v>13</v>
      </c>
      <c r="C25" s="31"/>
      <c r="D25" s="31"/>
    </row>
    <row r="26" spans="2:5" x14ac:dyDescent="0.25">
      <c r="B26" s="30" t="s">
        <v>14</v>
      </c>
      <c r="C26" s="30"/>
      <c r="D26" s="16"/>
    </row>
    <row r="29" spans="2:5" x14ac:dyDescent="0.25">
      <c r="B29" s="21"/>
    </row>
    <row r="30" spans="2:5" x14ac:dyDescent="0.25">
      <c r="B30" s="21"/>
    </row>
    <row r="31" spans="2:5" x14ac:dyDescent="0.25">
      <c r="B31" s="21"/>
    </row>
    <row r="32" spans="2:5" x14ac:dyDescent="0.25">
      <c r="B32" s="21"/>
    </row>
    <row r="33" spans="2:2" x14ac:dyDescent="0.25">
      <c r="B33" s="21"/>
    </row>
    <row r="34" spans="2:2" x14ac:dyDescent="0.25">
      <c r="B34" s="21"/>
    </row>
    <row r="35" spans="2:2" x14ac:dyDescent="0.25">
      <c r="B35" s="21"/>
    </row>
  </sheetData>
  <sheetProtection algorithmName="SHA-512" hashValue="X2sUIk4iHlunAKLXD/w0lQafYq5RCrORXX79JMbVxTxH25bdIjfP/ISOf8JcuAnUHFuTZsMY3EM4w76NDd8guQ==" saltValue="9WgGgnjBR52EBLHOyF5CCA==" spinCount="100000" sheet="1" objects="1" scenarios="1"/>
  <mergeCells count="3">
    <mergeCell ref="B21:B23"/>
    <mergeCell ref="B26:C26"/>
    <mergeCell ref="B25:D25"/>
  </mergeCells>
  <conditionalFormatting sqref="D9">
    <cfRule type="cellIs" dxfId="3" priority="4" operator="greaterThan">
      <formula>16.53</formula>
    </cfRule>
  </conditionalFormatting>
  <conditionalFormatting sqref="D10">
    <cfRule type="cellIs" dxfId="2" priority="3" operator="greaterThan">
      <formula>0.661</formula>
    </cfRule>
  </conditionalFormatting>
  <conditionalFormatting sqref="D11">
    <cfRule type="cellIs" dxfId="1" priority="2" operator="greaterThan">
      <formula>0.11</formula>
    </cfRule>
  </conditionalFormatting>
  <conditionalFormatting sqref="D12">
    <cfRule type="cellIs" dxfId="0" priority="1" operator="greaterThan">
      <formula>0.061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w.struglinski</cp:lastModifiedBy>
  <cp:lastPrinted>2019-12-20T10:22:43Z</cp:lastPrinted>
  <dcterms:created xsi:type="dcterms:W3CDTF">2018-12-18T09:01:08Z</dcterms:created>
  <dcterms:modified xsi:type="dcterms:W3CDTF">2019-12-20T10:23:33Z</dcterms:modified>
</cp:coreProperties>
</file>