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650" yWindow="0" windowWidth="27150" windowHeight="12285" activeTab="3"/>
  </bookViews>
  <sheets>
    <sheet name="wyroby" sheetId="1" r:id="rId1"/>
    <sheet name="materiały opatrunkowe" sheetId="2" r:id="rId2"/>
    <sheet name="opatrunki" sheetId="4" r:id="rId3"/>
    <sheet name="stomatolog" sheetId="5" r:id="rId4"/>
    <sheet name="paski iXell" sheetId="6" r:id="rId5"/>
    <sheet name="receptura" sheetId="7" r:id="rId6"/>
    <sheet name="rękawiczki" sheetId="8" r:id="rId7"/>
    <sheet name="skóra" sheetId="10" r:id="rId8"/>
    <sheet name="powierzchnie" sheetId="11" r:id="rId9"/>
    <sheet name="chusteczki" sheetId="12" r:id="rId10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6" l="1"/>
  <c r="G3" i="6"/>
  <c r="I3" i="6" s="1"/>
  <c r="J3" i="6" s="1"/>
  <c r="I3" i="4" l="1"/>
  <c r="I4" i="12"/>
  <c r="I5" i="12"/>
  <c r="I6" i="12"/>
  <c r="I7" i="12"/>
  <c r="I8" i="12"/>
  <c r="I9" i="12"/>
  <c r="I3" i="12"/>
  <c r="H4" i="12"/>
  <c r="J4" i="12" s="1"/>
  <c r="K4" i="12" s="1"/>
  <c r="H5" i="12"/>
  <c r="J5" i="12" s="1"/>
  <c r="K5" i="12" s="1"/>
  <c r="H6" i="12"/>
  <c r="J6" i="12" s="1"/>
  <c r="K6" i="12" s="1"/>
  <c r="H7" i="12"/>
  <c r="J7" i="12" s="1"/>
  <c r="H8" i="12"/>
  <c r="J8" i="12" s="1"/>
  <c r="K8" i="12" s="1"/>
  <c r="H9" i="12"/>
  <c r="J9" i="12" s="1"/>
  <c r="K9" i="12" s="1"/>
  <c r="H3" i="12"/>
  <c r="J3" i="12" s="1"/>
  <c r="I4" i="11"/>
  <c r="I5" i="11"/>
  <c r="I6" i="11"/>
  <c r="I7" i="11"/>
  <c r="I8" i="11"/>
  <c r="I9" i="11"/>
  <c r="I10" i="11"/>
  <c r="I11" i="11"/>
  <c r="I12" i="11"/>
  <c r="I13" i="11"/>
  <c r="H4" i="11"/>
  <c r="J4" i="11" s="1"/>
  <c r="K4" i="11" s="1"/>
  <c r="H5" i="11"/>
  <c r="J5" i="11" s="1"/>
  <c r="K5" i="11" s="1"/>
  <c r="H6" i="11"/>
  <c r="J6" i="11" s="1"/>
  <c r="K6" i="11" s="1"/>
  <c r="H7" i="11"/>
  <c r="J7" i="11" s="1"/>
  <c r="K7" i="11" s="1"/>
  <c r="H8" i="11"/>
  <c r="J8" i="11" s="1"/>
  <c r="K8" i="11" s="1"/>
  <c r="H9" i="11"/>
  <c r="J9" i="11" s="1"/>
  <c r="K9" i="11" s="1"/>
  <c r="H10" i="11"/>
  <c r="J10" i="11" s="1"/>
  <c r="K10" i="11" s="1"/>
  <c r="H11" i="11"/>
  <c r="J11" i="11" s="1"/>
  <c r="K11" i="11" s="1"/>
  <c r="H12" i="11"/>
  <c r="J12" i="11" s="1"/>
  <c r="K12" i="11" s="1"/>
  <c r="H13" i="11"/>
  <c r="J13" i="11" s="1"/>
  <c r="K13" i="11" s="1"/>
  <c r="H3" i="11"/>
  <c r="H3" i="4"/>
  <c r="H4" i="10"/>
  <c r="H5" i="10"/>
  <c r="H6" i="10"/>
  <c r="H3" i="10"/>
  <c r="H3" i="5"/>
  <c r="J54" i="5"/>
  <c r="K54" i="5" s="1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H8" i="5"/>
  <c r="J8" i="5" s="1"/>
  <c r="K8" i="5" s="1"/>
  <c r="H9" i="5"/>
  <c r="J9" i="5" s="1"/>
  <c r="K9" i="5" s="1"/>
  <c r="H10" i="5"/>
  <c r="J10" i="5" s="1"/>
  <c r="H11" i="5"/>
  <c r="J11" i="5" s="1"/>
  <c r="H12" i="5"/>
  <c r="J12" i="5" s="1"/>
  <c r="K12" i="5" s="1"/>
  <c r="H13" i="5"/>
  <c r="J13" i="5" s="1"/>
  <c r="K13" i="5" s="1"/>
  <c r="H14" i="5"/>
  <c r="J14" i="5" s="1"/>
  <c r="H15" i="5"/>
  <c r="J15" i="5" s="1"/>
  <c r="H16" i="5"/>
  <c r="J16" i="5" s="1"/>
  <c r="K16" i="5" s="1"/>
  <c r="H17" i="5"/>
  <c r="J17" i="5" s="1"/>
  <c r="K17" i="5" s="1"/>
  <c r="H18" i="5"/>
  <c r="J18" i="5" s="1"/>
  <c r="H19" i="5"/>
  <c r="J19" i="5" s="1"/>
  <c r="H20" i="5"/>
  <c r="J20" i="5" s="1"/>
  <c r="K20" i="5" s="1"/>
  <c r="H21" i="5"/>
  <c r="J21" i="5" s="1"/>
  <c r="K21" i="5" s="1"/>
  <c r="H22" i="5"/>
  <c r="J22" i="5" s="1"/>
  <c r="H23" i="5"/>
  <c r="J23" i="5" s="1"/>
  <c r="H24" i="5"/>
  <c r="J24" i="5" s="1"/>
  <c r="K24" i="5" s="1"/>
  <c r="H25" i="5"/>
  <c r="J25" i="5" s="1"/>
  <c r="K25" i="5" s="1"/>
  <c r="H26" i="5"/>
  <c r="J26" i="5" s="1"/>
  <c r="H27" i="5"/>
  <c r="J27" i="5" s="1"/>
  <c r="H28" i="5"/>
  <c r="J28" i="5" s="1"/>
  <c r="K28" i="5" s="1"/>
  <c r="H29" i="5"/>
  <c r="J29" i="5" s="1"/>
  <c r="K29" i="5" s="1"/>
  <c r="H30" i="5"/>
  <c r="J30" i="5" s="1"/>
  <c r="H31" i="5"/>
  <c r="J31" i="5" s="1"/>
  <c r="H32" i="5"/>
  <c r="J32" i="5" s="1"/>
  <c r="K32" i="5" s="1"/>
  <c r="H33" i="5"/>
  <c r="J33" i="5" s="1"/>
  <c r="K33" i="5" s="1"/>
  <c r="H34" i="5"/>
  <c r="J34" i="5" s="1"/>
  <c r="H35" i="5"/>
  <c r="J35" i="5" s="1"/>
  <c r="H36" i="5"/>
  <c r="J36" i="5" s="1"/>
  <c r="K36" i="5" s="1"/>
  <c r="H37" i="5"/>
  <c r="J37" i="5" s="1"/>
  <c r="K37" i="5" s="1"/>
  <c r="H38" i="5"/>
  <c r="J38" i="5" s="1"/>
  <c r="H39" i="5"/>
  <c r="J39" i="5" s="1"/>
  <c r="H40" i="5"/>
  <c r="J40" i="5" s="1"/>
  <c r="K40" i="5" s="1"/>
  <c r="H41" i="5"/>
  <c r="J41" i="5" s="1"/>
  <c r="K41" i="5" s="1"/>
  <c r="H42" i="5"/>
  <c r="J42" i="5" s="1"/>
  <c r="H43" i="5"/>
  <c r="J43" i="5" s="1"/>
  <c r="H44" i="5"/>
  <c r="J44" i="5" s="1"/>
  <c r="K44" i="5" s="1"/>
  <c r="H45" i="5"/>
  <c r="J45" i="5" s="1"/>
  <c r="K45" i="5" s="1"/>
  <c r="H46" i="5"/>
  <c r="J46" i="5" s="1"/>
  <c r="H47" i="5"/>
  <c r="J47" i="5" s="1"/>
  <c r="H48" i="5"/>
  <c r="J48" i="5" s="1"/>
  <c r="K48" i="5" s="1"/>
  <c r="H49" i="5"/>
  <c r="J49" i="5" s="1"/>
  <c r="K49" i="5" s="1"/>
  <c r="H50" i="5"/>
  <c r="J50" i="5" s="1"/>
  <c r="H51" i="5"/>
  <c r="J51" i="5" s="1"/>
  <c r="H52" i="5"/>
  <c r="J52" i="5" s="1"/>
  <c r="K52" i="5" s="1"/>
  <c r="H53" i="5"/>
  <c r="J53" i="5" s="1"/>
  <c r="K53" i="5" s="1"/>
  <c r="H54" i="5"/>
  <c r="H55" i="5"/>
  <c r="J55" i="5" s="1"/>
  <c r="H56" i="5"/>
  <c r="J56" i="5" s="1"/>
  <c r="K56" i="5" s="1"/>
  <c r="H57" i="5"/>
  <c r="J57" i="5" s="1"/>
  <c r="K57" i="5" s="1"/>
  <c r="H58" i="5"/>
  <c r="J58" i="5" s="1"/>
  <c r="H59" i="5"/>
  <c r="J59" i="5" s="1"/>
  <c r="H60" i="5"/>
  <c r="J60" i="5" s="1"/>
  <c r="K60" i="5" s="1"/>
  <c r="H61" i="5"/>
  <c r="J61" i="5" s="1"/>
  <c r="K61" i="5" s="1"/>
  <c r="G4" i="8"/>
  <c r="G5" i="8"/>
  <c r="G6" i="8"/>
  <c r="G7" i="8"/>
  <c r="G8" i="8"/>
  <c r="G9" i="8"/>
  <c r="G10" i="8"/>
  <c r="K7" i="12" l="1"/>
  <c r="I10" i="12"/>
  <c r="K59" i="5"/>
  <c r="K55" i="5"/>
  <c r="K51" i="5"/>
  <c r="K47" i="5"/>
  <c r="K43" i="5"/>
  <c r="K39" i="5"/>
  <c r="K35" i="5"/>
  <c r="K31" i="5"/>
  <c r="K27" i="5"/>
  <c r="K23" i="5"/>
  <c r="K19" i="5"/>
  <c r="K15" i="5"/>
  <c r="K11" i="5"/>
  <c r="K58" i="5"/>
  <c r="K50" i="5"/>
  <c r="K46" i="5"/>
  <c r="K42" i="5"/>
  <c r="K38" i="5"/>
  <c r="K34" i="5"/>
  <c r="K30" i="5"/>
  <c r="K26" i="5"/>
  <c r="K22" i="5"/>
  <c r="K18" i="5"/>
  <c r="K14" i="5"/>
  <c r="K10" i="5"/>
  <c r="J10" i="12"/>
  <c r="K3" i="12"/>
  <c r="K10" i="12" s="1"/>
  <c r="I4" i="4"/>
  <c r="I5" i="4"/>
  <c r="I6" i="4"/>
  <c r="I7" i="4"/>
  <c r="I8" i="4"/>
  <c r="I9" i="4"/>
  <c r="I10" i="4"/>
  <c r="I11" i="4"/>
  <c r="H4" i="4"/>
  <c r="J4" i="4" s="1"/>
  <c r="K4" i="4" s="1"/>
  <c r="H5" i="4"/>
  <c r="J5" i="4" s="1"/>
  <c r="K5" i="4" s="1"/>
  <c r="H6" i="4"/>
  <c r="J6" i="4" s="1"/>
  <c r="K6" i="4" s="1"/>
  <c r="H7" i="4"/>
  <c r="J7" i="4" s="1"/>
  <c r="K7" i="4" s="1"/>
  <c r="H8" i="4"/>
  <c r="J8" i="4" s="1"/>
  <c r="K8" i="4" s="1"/>
  <c r="H9" i="4"/>
  <c r="J9" i="4" s="1"/>
  <c r="K9" i="4" s="1"/>
  <c r="H10" i="4"/>
  <c r="J10" i="4" s="1"/>
  <c r="H11" i="4"/>
  <c r="J11" i="4" s="1"/>
  <c r="H5" i="2"/>
  <c r="J5" i="2" s="1"/>
  <c r="H6" i="2"/>
  <c r="J6" i="2" s="1"/>
  <c r="H7" i="2"/>
  <c r="J7" i="2" s="1"/>
  <c r="H8" i="2"/>
  <c r="J8" i="2" s="1"/>
  <c r="H9" i="2"/>
  <c r="J9" i="2" s="1"/>
  <c r="H4" i="2"/>
  <c r="J4" i="2" s="1"/>
  <c r="H10" i="2"/>
  <c r="J10" i="2" s="1"/>
  <c r="H11" i="2"/>
  <c r="J11" i="2" s="1"/>
  <c r="H12" i="2"/>
  <c r="J12" i="2" s="1"/>
  <c r="H13" i="2"/>
  <c r="J13" i="2" s="1"/>
  <c r="H14" i="2"/>
  <c r="J14" i="2" s="1"/>
  <c r="H15" i="2"/>
  <c r="J15" i="2" s="1"/>
  <c r="H16" i="2"/>
  <c r="J16" i="2" s="1"/>
  <c r="H17" i="2"/>
  <c r="J17" i="2" s="1"/>
  <c r="H18" i="2"/>
  <c r="J18" i="2" s="1"/>
  <c r="H19" i="2"/>
  <c r="J19" i="2" s="1"/>
  <c r="H20" i="2"/>
  <c r="J20" i="2" s="1"/>
  <c r="H21" i="2"/>
  <c r="J21" i="2" s="1"/>
  <c r="H22" i="2"/>
  <c r="J22" i="2" s="1"/>
  <c r="H23" i="2"/>
  <c r="J23" i="2" s="1"/>
  <c r="H24" i="2"/>
  <c r="J24" i="2" s="1"/>
  <c r="H25" i="2"/>
  <c r="J25" i="2" s="1"/>
  <c r="H26" i="2"/>
  <c r="J26" i="2" s="1"/>
  <c r="H27" i="2"/>
  <c r="J27" i="2" s="1"/>
  <c r="H28" i="2"/>
  <c r="J28" i="2" s="1"/>
  <c r="H29" i="2"/>
  <c r="J29" i="2" s="1"/>
  <c r="H30" i="2"/>
  <c r="J30" i="2" s="1"/>
  <c r="H31" i="2"/>
  <c r="J31" i="2" s="1"/>
  <c r="H32" i="2"/>
  <c r="J32" i="2" s="1"/>
  <c r="H33" i="2"/>
  <c r="J33" i="2" s="1"/>
  <c r="H34" i="2"/>
  <c r="J34" i="2" s="1"/>
  <c r="H35" i="2"/>
  <c r="J35" i="2" s="1"/>
  <c r="I5" i="2"/>
  <c r="I6" i="2"/>
  <c r="I7" i="2"/>
  <c r="I8" i="2"/>
  <c r="I9" i="2"/>
  <c r="I4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" i="2"/>
  <c r="I37" i="1"/>
  <c r="I65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89" i="1"/>
  <c r="I54" i="1"/>
  <c r="I56" i="1"/>
  <c r="I57" i="1"/>
  <c r="I55" i="1"/>
  <c r="I58" i="1"/>
  <c r="I59" i="1"/>
  <c r="I60" i="1"/>
  <c r="I61" i="1"/>
  <c r="I62" i="1"/>
  <c r="I63" i="1"/>
  <c r="I64" i="1"/>
  <c r="I66" i="1"/>
  <c r="I67" i="1"/>
  <c r="I71" i="1"/>
  <c r="I72" i="1"/>
  <c r="I73" i="1"/>
  <c r="I74" i="1"/>
  <c r="I75" i="1"/>
  <c r="I76" i="1"/>
  <c r="I77" i="1"/>
  <c r="I78" i="1"/>
  <c r="I79" i="1"/>
  <c r="I94" i="1"/>
  <c r="I93" i="1"/>
  <c r="I80" i="1"/>
  <c r="I83" i="1"/>
  <c r="I84" i="1"/>
  <c r="I85" i="1"/>
  <c r="I86" i="1"/>
  <c r="I81" i="1"/>
  <c r="I82" i="1"/>
  <c r="I87" i="1"/>
  <c r="I88" i="1"/>
  <c r="I90" i="1"/>
  <c r="I96" i="1"/>
  <c r="I91" i="1"/>
  <c r="I92" i="1"/>
  <c r="I95" i="1"/>
  <c r="I97" i="1"/>
  <c r="I68" i="1"/>
  <c r="I69" i="1"/>
  <c r="I70" i="1"/>
  <c r="I4" i="1"/>
  <c r="I5" i="1"/>
  <c r="I6" i="1"/>
  <c r="I7" i="1"/>
  <c r="I8" i="1"/>
  <c r="I10" i="1"/>
  <c r="I11" i="1"/>
  <c r="I13" i="1"/>
  <c r="I14" i="1"/>
  <c r="I9" i="1"/>
  <c r="I15" i="1"/>
  <c r="I12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9" i="1"/>
  <c r="I36" i="1"/>
  <c r="I38" i="1"/>
  <c r="I3" i="1"/>
  <c r="H57" i="1"/>
  <c r="J57" i="1" s="1"/>
  <c r="K57" i="1" s="1"/>
  <c r="H37" i="1"/>
  <c r="J37" i="1" s="1"/>
  <c r="K37" i="1" s="1"/>
  <c r="K34" i="2" l="1"/>
  <c r="K30" i="2"/>
  <c r="K26" i="2"/>
  <c r="K18" i="2"/>
  <c r="K14" i="2"/>
  <c r="K7" i="2"/>
  <c r="K33" i="2"/>
  <c r="K25" i="2"/>
  <c r="K17" i="2"/>
  <c r="K6" i="2"/>
  <c r="K32" i="2"/>
  <c r="K28" i="2"/>
  <c r="K24" i="2"/>
  <c r="K20" i="2"/>
  <c r="K16" i="2"/>
  <c r="K12" i="2"/>
  <c r="K9" i="2"/>
  <c r="K5" i="2"/>
  <c r="K22" i="2"/>
  <c r="K10" i="2"/>
  <c r="K29" i="2"/>
  <c r="K21" i="2"/>
  <c r="K13" i="2"/>
  <c r="K4" i="2"/>
  <c r="K35" i="2"/>
  <c r="K31" i="2"/>
  <c r="K27" i="2"/>
  <c r="K23" i="2"/>
  <c r="K19" i="2"/>
  <c r="K15" i="2"/>
  <c r="K11" i="2"/>
  <c r="K8" i="2"/>
  <c r="K10" i="4"/>
  <c r="K11" i="4"/>
  <c r="I3" i="11"/>
  <c r="J3" i="11"/>
  <c r="J6" i="10"/>
  <c r="K6" i="10" s="1"/>
  <c r="I6" i="10"/>
  <c r="I5" i="10"/>
  <c r="J5" i="10"/>
  <c r="K5" i="10" s="1"/>
  <c r="J4" i="10"/>
  <c r="K4" i="10" s="1"/>
  <c r="I4" i="10"/>
  <c r="I3" i="10"/>
  <c r="I7" i="10" s="1"/>
  <c r="J3" i="10"/>
  <c r="K3" i="11" l="1"/>
  <c r="K14" i="11" s="1"/>
  <c r="I14" i="11"/>
  <c r="K3" i="10"/>
  <c r="K7" i="10" s="1"/>
  <c r="J7" i="10"/>
  <c r="J14" i="11"/>
  <c r="H89" i="1" l="1"/>
  <c r="J89" i="1" s="1"/>
  <c r="K89" i="1" s="1"/>
  <c r="F4" i="8" l="1"/>
  <c r="F5" i="8"/>
  <c r="F6" i="8"/>
  <c r="F7" i="8"/>
  <c r="F8" i="8"/>
  <c r="F9" i="8"/>
  <c r="F3" i="8"/>
  <c r="G4" i="7"/>
  <c r="G5" i="7"/>
  <c r="G6" i="7"/>
  <c r="G7" i="7"/>
  <c r="G8" i="7"/>
  <c r="G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3" i="7"/>
  <c r="F4" i="7"/>
  <c r="H4" i="7" s="1"/>
  <c r="F5" i="7"/>
  <c r="H5" i="7" s="1"/>
  <c r="F6" i="7"/>
  <c r="H6" i="7" s="1"/>
  <c r="F7" i="7"/>
  <c r="H7" i="7" s="1"/>
  <c r="I7" i="7" s="1"/>
  <c r="F8" i="7"/>
  <c r="H8" i="7" s="1"/>
  <c r="I8" i="7" s="1"/>
  <c r="F9" i="7"/>
  <c r="H9" i="7" s="1"/>
  <c r="I9" i="7" s="1"/>
  <c r="F10" i="7"/>
  <c r="H10" i="7" s="1"/>
  <c r="F11" i="7"/>
  <c r="H11" i="7" s="1"/>
  <c r="F12" i="7"/>
  <c r="H12" i="7" s="1"/>
  <c r="F13" i="7"/>
  <c r="H13" i="7" s="1"/>
  <c r="I13" i="7" s="1"/>
  <c r="F14" i="7"/>
  <c r="H14" i="7" s="1"/>
  <c r="I14" i="7" s="1"/>
  <c r="F15" i="7"/>
  <c r="H15" i="7" s="1"/>
  <c r="F16" i="7"/>
  <c r="H16" i="7" s="1"/>
  <c r="F17" i="7"/>
  <c r="H17" i="7" s="1"/>
  <c r="F18" i="7"/>
  <c r="H18" i="7" s="1"/>
  <c r="I18" i="7" s="1"/>
  <c r="F19" i="7"/>
  <c r="H19" i="7" s="1"/>
  <c r="I19" i="7" s="1"/>
  <c r="F20" i="7"/>
  <c r="H20" i="7" s="1"/>
  <c r="F21" i="7"/>
  <c r="H21" i="7" s="1"/>
  <c r="F22" i="7"/>
  <c r="H22" i="7" s="1"/>
  <c r="F3" i="7"/>
  <c r="H3" i="7" s="1"/>
  <c r="I22" i="7" l="1"/>
  <c r="I20" i="7"/>
  <c r="I17" i="7"/>
  <c r="I12" i="7"/>
  <c r="I11" i="7"/>
  <c r="I16" i="7"/>
  <c r="I5" i="7"/>
  <c r="I15" i="7"/>
  <c r="I21" i="7"/>
  <c r="I10" i="7"/>
  <c r="I6" i="7"/>
  <c r="I4" i="7"/>
  <c r="I3" i="7"/>
  <c r="G23" i="7"/>
  <c r="H23" i="7"/>
  <c r="I23" i="7" l="1"/>
  <c r="H9" i="8"/>
  <c r="I9" i="8" s="1"/>
  <c r="H8" i="8"/>
  <c r="I8" i="8" s="1"/>
  <c r="H7" i="8"/>
  <c r="I7" i="8" s="1"/>
  <c r="H6" i="8"/>
  <c r="I6" i="8" s="1"/>
  <c r="H5" i="8"/>
  <c r="I5" i="8" s="1"/>
  <c r="H4" i="8"/>
  <c r="I4" i="8" s="1"/>
  <c r="H3" i="8"/>
  <c r="I3" i="8" s="1"/>
  <c r="G3" i="8"/>
  <c r="H7" i="5" l="1"/>
  <c r="J7" i="5" s="1"/>
  <c r="K7" i="5" s="1"/>
  <c r="H6" i="5"/>
  <c r="J6" i="5" s="1"/>
  <c r="K6" i="5" s="1"/>
  <c r="H5" i="5"/>
  <c r="J5" i="5" s="1"/>
  <c r="K5" i="5" s="1"/>
  <c r="H4" i="5"/>
  <c r="J4" i="5" s="1"/>
  <c r="K4" i="5" s="1"/>
  <c r="I3" i="5"/>
  <c r="J3" i="5"/>
  <c r="I62" i="5" l="1"/>
  <c r="J62" i="5"/>
  <c r="K3" i="5"/>
  <c r="K62" i="5" l="1"/>
  <c r="I12" i="4"/>
  <c r="J3" i="4"/>
  <c r="H3" i="2"/>
  <c r="J3" i="2" s="1"/>
  <c r="H4" i="1"/>
  <c r="J4" i="1" s="1"/>
  <c r="K4" i="1" s="1"/>
  <c r="H5" i="1"/>
  <c r="J5" i="1" s="1"/>
  <c r="K5" i="1" s="1"/>
  <c r="H6" i="1"/>
  <c r="J6" i="1" s="1"/>
  <c r="K6" i="1" s="1"/>
  <c r="H7" i="1"/>
  <c r="J7" i="1" s="1"/>
  <c r="K7" i="1" s="1"/>
  <c r="H8" i="1"/>
  <c r="J8" i="1" s="1"/>
  <c r="K8" i="1" s="1"/>
  <c r="H10" i="1"/>
  <c r="J10" i="1" s="1"/>
  <c r="K10" i="1" s="1"/>
  <c r="H11" i="1"/>
  <c r="J11" i="1" s="1"/>
  <c r="K11" i="1" s="1"/>
  <c r="H13" i="1"/>
  <c r="J13" i="1" s="1"/>
  <c r="K13" i="1" s="1"/>
  <c r="H14" i="1"/>
  <c r="J14" i="1" s="1"/>
  <c r="K14" i="1" s="1"/>
  <c r="H9" i="1"/>
  <c r="J9" i="1" s="1"/>
  <c r="K9" i="1" s="1"/>
  <c r="H15" i="1"/>
  <c r="J15" i="1" s="1"/>
  <c r="K15" i="1" s="1"/>
  <c r="H12" i="1"/>
  <c r="J12" i="1" s="1"/>
  <c r="K12" i="1" s="1"/>
  <c r="H16" i="1"/>
  <c r="J16" i="1" s="1"/>
  <c r="K16" i="1" s="1"/>
  <c r="H17" i="1"/>
  <c r="J17" i="1" s="1"/>
  <c r="K17" i="1" s="1"/>
  <c r="H18" i="1"/>
  <c r="J18" i="1" s="1"/>
  <c r="K18" i="1" s="1"/>
  <c r="H19" i="1"/>
  <c r="J19" i="1" s="1"/>
  <c r="K19" i="1" s="1"/>
  <c r="H20" i="1"/>
  <c r="J20" i="1" s="1"/>
  <c r="K20" i="1" s="1"/>
  <c r="H21" i="1"/>
  <c r="J21" i="1" s="1"/>
  <c r="K21" i="1" s="1"/>
  <c r="H22" i="1"/>
  <c r="J22" i="1" s="1"/>
  <c r="K22" i="1" s="1"/>
  <c r="H23" i="1"/>
  <c r="J23" i="1" s="1"/>
  <c r="K23" i="1" s="1"/>
  <c r="H24" i="1"/>
  <c r="J24" i="1" s="1"/>
  <c r="K24" i="1" s="1"/>
  <c r="H25" i="1"/>
  <c r="J25" i="1" s="1"/>
  <c r="K25" i="1" s="1"/>
  <c r="H26" i="1"/>
  <c r="J26" i="1" s="1"/>
  <c r="K26" i="1" s="1"/>
  <c r="H27" i="1"/>
  <c r="J27" i="1" s="1"/>
  <c r="K27" i="1" s="1"/>
  <c r="H28" i="1"/>
  <c r="J28" i="1" s="1"/>
  <c r="K28" i="1" s="1"/>
  <c r="H29" i="1"/>
  <c r="J29" i="1" s="1"/>
  <c r="K29" i="1" s="1"/>
  <c r="H30" i="1"/>
  <c r="J30" i="1" s="1"/>
  <c r="K30" i="1" s="1"/>
  <c r="H31" i="1"/>
  <c r="J31" i="1" s="1"/>
  <c r="K31" i="1" s="1"/>
  <c r="H32" i="1"/>
  <c r="J32" i="1" s="1"/>
  <c r="K32" i="1" s="1"/>
  <c r="H33" i="1"/>
  <c r="J33" i="1" s="1"/>
  <c r="K33" i="1" s="1"/>
  <c r="H34" i="1"/>
  <c r="J34" i="1" s="1"/>
  <c r="K34" i="1" s="1"/>
  <c r="H35" i="1"/>
  <c r="J35" i="1" s="1"/>
  <c r="K35" i="1" s="1"/>
  <c r="H39" i="1"/>
  <c r="J39" i="1" s="1"/>
  <c r="K39" i="1" s="1"/>
  <c r="H36" i="1"/>
  <c r="J36" i="1" s="1"/>
  <c r="K36" i="1" s="1"/>
  <c r="H38" i="1"/>
  <c r="J38" i="1" s="1"/>
  <c r="K38" i="1" s="1"/>
  <c r="H65" i="1"/>
  <c r="J65" i="1" s="1"/>
  <c r="K65" i="1" s="1"/>
  <c r="H40" i="1"/>
  <c r="J40" i="1" s="1"/>
  <c r="K40" i="1" s="1"/>
  <c r="H41" i="1"/>
  <c r="J41" i="1" s="1"/>
  <c r="K41" i="1" s="1"/>
  <c r="H42" i="1"/>
  <c r="J42" i="1" s="1"/>
  <c r="K42" i="1" s="1"/>
  <c r="H43" i="1"/>
  <c r="J43" i="1" s="1"/>
  <c r="K43" i="1" s="1"/>
  <c r="H44" i="1"/>
  <c r="J44" i="1" s="1"/>
  <c r="K44" i="1" s="1"/>
  <c r="H45" i="1"/>
  <c r="J45" i="1" s="1"/>
  <c r="K45" i="1" s="1"/>
  <c r="H46" i="1"/>
  <c r="J46" i="1" s="1"/>
  <c r="K46" i="1" s="1"/>
  <c r="H47" i="1"/>
  <c r="J47" i="1" s="1"/>
  <c r="K47" i="1" s="1"/>
  <c r="H48" i="1"/>
  <c r="J48" i="1" s="1"/>
  <c r="K48" i="1" s="1"/>
  <c r="H49" i="1"/>
  <c r="J49" i="1" s="1"/>
  <c r="K49" i="1" s="1"/>
  <c r="H50" i="1"/>
  <c r="J50" i="1" s="1"/>
  <c r="K50" i="1" s="1"/>
  <c r="H51" i="1"/>
  <c r="J51" i="1" s="1"/>
  <c r="K51" i="1" s="1"/>
  <c r="H52" i="1"/>
  <c r="J52" i="1" s="1"/>
  <c r="K52" i="1" s="1"/>
  <c r="H53" i="1"/>
  <c r="J53" i="1" s="1"/>
  <c r="K53" i="1" s="1"/>
  <c r="H54" i="1"/>
  <c r="J54" i="1" s="1"/>
  <c r="K54" i="1" s="1"/>
  <c r="H56" i="1"/>
  <c r="J56" i="1" s="1"/>
  <c r="K56" i="1" s="1"/>
  <c r="H55" i="1"/>
  <c r="J55" i="1" s="1"/>
  <c r="K55" i="1" s="1"/>
  <c r="H58" i="1"/>
  <c r="J58" i="1" s="1"/>
  <c r="K58" i="1" s="1"/>
  <c r="H59" i="1"/>
  <c r="J59" i="1" s="1"/>
  <c r="K59" i="1" s="1"/>
  <c r="H60" i="1"/>
  <c r="J60" i="1" s="1"/>
  <c r="K60" i="1" s="1"/>
  <c r="H61" i="1"/>
  <c r="J61" i="1" s="1"/>
  <c r="K61" i="1" s="1"/>
  <c r="H62" i="1"/>
  <c r="J62" i="1" s="1"/>
  <c r="K62" i="1" s="1"/>
  <c r="H63" i="1"/>
  <c r="J63" i="1" s="1"/>
  <c r="K63" i="1" s="1"/>
  <c r="H64" i="1"/>
  <c r="J64" i="1" s="1"/>
  <c r="K64" i="1" s="1"/>
  <c r="H66" i="1"/>
  <c r="J66" i="1" s="1"/>
  <c r="K66" i="1" s="1"/>
  <c r="H67" i="1"/>
  <c r="J67" i="1" s="1"/>
  <c r="K67" i="1" s="1"/>
  <c r="H71" i="1"/>
  <c r="J71" i="1" s="1"/>
  <c r="K71" i="1" s="1"/>
  <c r="H72" i="1"/>
  <c r="J72" i="1" s="1"/>
  <c r="K72" i="1" s="1"/>
  <c r="H73" i="1"/>
  <c r="J73" i="1" s="1"/>
  <c r="K73" i="1" s="1"/>
  <c r="H74" i="1"/>
  <c r="J74" i="1" s="1"/>
  <c r="K74" i="1" s="1"/>
  <c r="H75" i="1"/>
  <c r="J75" i="1" s="1"/>
  <c r="K75" i="1" s="1"/>
  <c r="H76" i="1"/>
  <c r="J76" i="1" s="1"/>
  <c r="K76" i="1" s="1"/>
  <c r="H77" i="1"/>
  <c r="J77" i="1" s="1"/>
  <c r="K77" i="1" s="1"/>
  <c r="H78" i="1"/>
  <c r="J78" i="1" s="1"/>
  <c r="K78" i="1" s="1"/>
  <c r="H79" i="1"/>
  <c r="J79" i="1" s="1"/>
  <c r="K79" i="1" s="1"/>
  <c r="H94" i="1"/>
  <c r="J94" i="1" s="1"/>
  <c r="K94" i="1" s="1"/>
  <c r="H93" i="1"/>
  <c r="J93" i="1" s="1"/>
  <c r="K93" i="1" s="1"/>
  <c r="H80" i="1"/>
  <c r="J80" i="1" s="1"/>
  <c r="K80" i="1" s="1"/>
  <c r="H83" i="1"/>
  <c r="J83" i="1" s="1"/>
  <c r="K83" i="1" s="1"/>
  <c r="H84" i="1"/>
  <c r="J84" i="1" s="1"/>
  <c r="K84" i="1" s="1"/>
  <c r="H85" i="1"/>
  <c r="J85" i="1" s="1"/>
  <c r="K85" i="1" s="1"/>
  <c r="H86" i="1"/>
  <c r="J86" i="1" s="1"/>
  <c r="K86" i="1" s="1"/>
  <c r="H81" i="1"/>
  <c r="J81" i="1" s="1"/>
  <c r="K81" i="1" s="1"/>
  <c r="H82" i="1"/>
  <c r="J82" i="1" s="1"/>
  <c r="K82" i="1" s="1"/>
  <c r="H87" i="1"/>
  <c r="J87" i="1" s="1"/>
  <c r="K87" i="1" s="1"/>
  <c r="H88" i="1"/>
  <c r="J88" i="1" s="1"/>
  <c r="K88" i="1" s="1"/>
  <c r="H90" i="1"/>
  <c r="J90" i="1" s="1"/>
  <c r="K90" i="1" s="1"/>
  <c r="H96" i="1"/>
  <c r="J96" i="1" s="1"/>
  <c r="K96" i="1" s="1"/>
  <c r="H91" i="1"/>
  <c r="J91" i="1" s="1"/>
  <c r="K91" i="1" s="1"/>
  <c r="H92" i="1"/>
  <c r="J92" i="1" s="1"/>
  <c r="K92" i="1" s="1"/>
  <c r="H95" i="1"/>
  <c r="J95" i="1" s="1"/>
  <c r="K95" i="1" s="1"/>
  <c r="H97" i="1"/>
  <c r="J97" i="1" s="1"/>
  <c r="K97" i="1" s="1"/>
  <c r="H68" i="1"/>
  <c r="J68" i="1" s="1"/>
  <c r="K68" i="1" s="1"/>
  <c r="H69" i="1"/>
  <c r="J69" i="1" s="1"/>
  <c r="K69" i="1" s="1"/>
  <c r="H70" i="1"/>
  <c r="J70" i="1" s="1"/>
  <c r="K70" i="1" s="1"/>
  <c r="H3" i="1"/>
  <c r="J3" i="1" s="1"/>
  <c r="J12" i="4" l="1"/>
  <c r="K3" i="4"/>
  <c r="I36" i="2"/>
  <c r="J36" i="2"/>
  <c r="K3" i="2"/>
  <c r="I98" i="1"/>
  <c r="K3" i="1"/>
  <c r="J98" i="1" l="1"/>
  <c r="K98" i="1"/>
  <c r="K12" i="4"/>
  <c r="K36" i="2"/>
  <c r="G11" i="8"/>
  <c r="F10" i="8"/>
  <c r="H10" i="8" s="1"/>
  <c r="H11" i="8" l="1"/>
  <c r="I10" i="8"/>
  <c r="I11" i="8" s="1"/>
</calcChain>
</file>

<file path=xl/sharedStrings.xml><?xml version="1.0" encoding="utf-8"?>
<sst xmlns="http://schemas.openxmlformats.org/spreadsheetml/2006/main" count="616" uniqueCount="303">
  <si>
    <t xml:space="preserve">Załącznik nr1, Pakiet 1- Sukcesywne dostawy wyrobów medycznych i materiałów jednorazowych do Aresztu Śledczego w Poznaniu </t>
  </si>
  <si>
    <t>lp.</t>
  </si>
  <si>
    <t>opis</t>
  </si>
  <si>
    <t>nazwa produktu oferowanego przez wykonawcę</t>
  </si>
  <si>
    <t>j.m</t>
  </si>
  <si>
    <t>ilość</t>
  </si>
  <si>
    <t>cena jednostkowa netto</t>
  </si>
  <si>
    <t>VAT</t>
  </si>
  <si>
    <t>cena jednostkowa brutto</t>
  </si>
  <si>
    <t>wartość netto</t>
  </si>
  <si>
    <t>wartość brutto</t>
  </si>
  <si>
    <t>wartość vat</t>
  </si>
  <si>
    <t>Cewnik urologiczny TYP FOLEY dwudrożny 14FR/5 ML 1 SZT.</t>
  </si>
  <si>
    <t>szt.</t>
  </si>
  <si>
    <t>Cewnik urologiczny TYP FOLEY dwudrożny 16CH X 1 SZT</t>
  </si>
  <si>
    <t>Cewnik urologiczny TYP FOLEY dwudrożny 18FR/5 ML 1 SZT.</t>
  </si>
  <si>
    <t>szt</t>
  </si>
  <si>
    <t>Cewnik urologiczny TYP FOLEY dwudrożny 20FR/5 ML 1 SZT.</t>
  </si>
  <si>
    <t>Cewnik urologiczny TYP FOLEY dwudrożny 22FR/5 ML 1 SZT.</t>
  </si>
  <si>
    <t>Cewnik wąsy do podawania tlenu przez nos z drenem – sterylne, z drenem o długości min.200 cm, pojedynczo pakowane</t>
  </si>
  <si>
    <t>Filtr antybakteryjny do ssaków NEW HOSPIVAC 1 SZT</t>
  </si>
  <si>
    <t>op</t>
  </si>
  <si>
    <t>Gąbka do jamy ustnej niesterylna op 50szt</t>
  </si>
  <si>
    <t xml:space="preserve">Fartuch pełnobarierowy, jałowy, nieprzemakalny (pakowany w serwetę z 2 ręcznikami) rozmiar M 1 ZESTAW </t>
  </si>
  <si>
    <t>Igły do penów 30G 0,3x8mm op.100szt.</t>
  </si>
  <si>
    <t>op.</t>
  </si>
  <si>
    <t>Igły jednorazowe 0,5 mm x 25 mm/25G op. 100szt.</t>
  </si>
  <si>
    <t>Igły jednorazowe 0,7 mm x 40 mm/22G op. 100szt.</t>
  </si>
  <si>
    <t>Igły jednorazowe 0,8 mm x 40 mm/21G op. 100szt.</t>
  </si>
  <si>
    <t>Igły jednorazowe 0,9 mm x 40 mm/20G op. 100szt.</t>
  </si>
  <si>
    <t>Igły jednorazowe 1,2 mm x 40 mm/18G op. 100szt.</t>
  </si>
  <si>
    <t>Jednorazowe skalpele z trzonkiem . Ostrze wykonane ze stali węglowej, z wygrawerowanym rozmiarem na ostrzu lub trzonku. Pakowane indywidualnie, w kartoniku zbiorczym po 10 sztuk. Rozmiar 11</t>
  </si>
  <si>
    <t>Jednorazowe skalpele z trzonkiem . Ostrze wykonane ze stali węglowej, z wygrawerowanym rozmiarem na ostrzu lub trzonku. Pakowane indywidualnie, w kartoniku zbiorczym po 10 sztuk. Rozmiar 15</t>
  </si>
  <si>
    <t>Jednorazowe skalpele z trzonkiem . Ostrze wykonane ze stali węglowej, z wygrawerowanym rozmiarem na ostrzu lub trzonku. Pakowane indywidualnie, w kartoniku zbiorczym po 10 sztuk. Rozmiar 20</t>
  </si>
  <si>
    <t>Jednorazowe ubranie operacyjne, niejałowe, włókninowe min.35 g/ m², bluza z długim rękawem + spodnie, rozm. XL</t>
  </si>
  <si>
    <t xml:space="preserve">Jednorazowy komplet pościelowy medyczny, włókninowy min. 40g/m² niejałowy, poszwa 210 cm x 160 cm, poszewka 70 cm x 80 cm, prześcieradło 210 cm x 150 cm </t>
  </si>
  <si>
    <t>kpl.</t>
  </si>
  <si>
    <t>Kaniula dożylna 20G, przepływ 60-65 ml/min typu safe-ty , kolor różowy. Wykonana z FEP lub PTFE z min. dwoma paskami kontrastującymi w Rtg Bezpieczne kaniule dożylne. Igła z tylnym szlifem dla łatwego wprowadzania kaniuli. Igła zaopatrzona w specjalny automatyczny niemetalowy zatrzask samo zamykający się po wyjęciu igły z kaniuli zabezpieczający koniec igły przed przypadkowym zakłuciem i zachlapaniem się personelu. Port do dodatkowych wstrzyknięć zamykany przy pomocy koreczka typu Luer -Lock , zamykany ręcznie lub automatycznie. Zastawka anty zwrotna zapobiegająca zwrotnemu wypływowi krwi w momencie wkłucia.. Dla ułatwienia kolory muszą odpowiadać kodowi rozmiaru kaniuli zgodnie z normami ISO. Sterylna, pakowana pojedynczo w sztywne opakowanie typu blister. Na opakowaniu umieszczone: rozmiar, średnica, długość, przepływ, nr katalogowy, nr serii, data produkcji i data ważności</t>
  </si>
  <si>
    <t>Kaniula dożylna 22G, przepływ 36 ml/min. Typu safety, kolor niebieski. Wykonana z FEP lub PTFE z min. dwoma paskami kontrastującymi w Rtg Bezpieczne kaniule dożylne. Igła z tylnym szlifem dla łatwego wprowadzania kaniuli. Igła zaopatrzona w specjalny automatyczny niemetalowy zatrzask samo zamykający się po wyjęciu igły z kaniuli zabezpieczający koniec igły przed przypadkowym zakłuciem i zachlapaniem się personelu. Port do dodatkowych wstrzyknięć zamykany przy pomocy koreczka typu Luer -Lock , zamykany ręcznie lub automatycznie. Zastawka anty zwrotna zapobiegająca zwrotnemu wypływowi krwi w momencie wkłucia.. Dla ułatwienia kolory muszą odpowiadać kodowi rozmiaru kaniuli zgodnie z normami ISO. Sterylna, pakowana pojedynczo w sztywne opakowanie typu blister. Na opakowaniu umieszczone: rozmiar, średnica, długość, przepływ, nr katalogowy, nr serii, data produkcji i data ważności</t>
  </si>
  <si>
    <t>Kieliszki do leków jednorazowe z pokrywką 25ml -30 ml (plastik) op.90 szt.</t>
  </si>
  <si>
    <t xml:space="preserve">Koreczek do kaniul. Służy jako zatyczka kaniul, cewników, portów. Posiada jedno zakończenie męskie, jednorazowe, wyrób niepirogenny. Nie zawiera lateksu i ftalanów. Sterylny. </t>
  </si>
  <si>
    <t>Koreczki do dezynfekcji portów bezigłowych. Obudowa wykonana z polietylenu o dużej gęstości (HDPE) Wkład wypełniające wnętrze koreczka wykonany z przędzy PP/PE. Specjalny kształt gąbki umożliwia dokładne czyszczenie i dezynfekcję powierzchni portu. Gąbka( wkład) nasączona 2% chlorheksydyną i 70 # alkoholem izopropylowym o szerokim spektrum działania przeciw bakteriom, grzybom, pleśnią, prątkom, wirusom ( w tym HIV,HBV,HCV)Jednorazowego użytku, bez lateksu, bez ftalanów. Sterylny. op.100szt.</t>
  </si>
  <si>
    <t>Maseczka do sztucznego oddychania metodą usta-usta. Maska wyposażona w plastikowy ustnik z mechanizmem zawór zwrotny, który zabezpiecza przed kontaktem z wydzielinami poszkodowanego. Jednorazowego użytku.</t>
  </si>
  <si>
    <t>Maska tlenowa z nebulizatorem i drenem 2,1m. Wykonana z medycznego PCV, bez zawartości lateksu. Wyposażona w regulowana blaszkę na nos, gumkę mocującą, duże otwory boczne, obrotowy łącznik do nebulizatora. Nebulizator o pojemności 8ml (skalowany co 1ml, cyfrowo co 2ml). Rozłączany dren o przekroju gwiazdkowym z ośmioma wzdłużnymi paskami wzmacniającymi, zapobiegającymi zamknięciu światła drenu z uniwersalnymi łącznikami. Wyrób sterylny, opakowanie foliowe z napisami w j. polskim oraz instrukcją użycia. Rozmiary: XL*</t>
  </si>
  <si>
    <t>Nerka jednorazowa Pojemność: 700ml</t>
  </si>
  <si>
    <t>Nici chirurgiczne nr 2,0 z igłą atr.3/8 koła 19mm niewchłanialne dł 75cm op.10 szt</t>
  </si>
  <si>
    <t>Nici chirurgiczne nr 3,0 z igłą atr.3/8 koła 19mm niewchłanialne dł 75cm op.10 szt</t>
  </si>
  <si>
    <t>Nici chirurgiczne. nr 4,0 z igłą atr.3/8 koła 19mm niewchłanialne dł 75cm op.10 szt.</t>
  </si>
  <si>
    <t xml:space="preserve">Nieprzemakalny pokrowiec na kozetkę z folii CPE grubości 0,03mm z gumką wymiary 210x90x20. Opakowanie 100sztuk </t>
  </si>
  <si>
    <t xml:space="preserve">op. </t>
  </si>
  <si>
    <t>Oczyszczająca, nie zawierająca mydła pianka do skóry dla pacjentów z nietrzymaniem moczu oraz kału. Umożliwia wykonanie toalety po wypróżnieniu bez użycia wody. Neutralizuje nieprzyjemne zapachy, wpływając korzystnie na samopoczucie pacjenta i komfort pracy personelu, opiekuna Zawiera substancje nawilżające i pielęgnujące. Minimalizuje podrażnienia, tworzy warstwę hydrolipidową chroniącą skórę przed wilgocią i zabrudzeniami. Zawiera w składzie m.in. triklosan oraz dimetikon.  Odpowiednia formuła pianki wnika wewnątrz zabrudzenia, odsuwa je od skóry ułatwiając jej oczyszczenie. Opakowanie aluminiowe o pojemności 200 ml zakończone atomizerem umożliwia celowaną aplikację w miejsce zabrudzenia. Na opakowaniu nadrukowany skład oraz miejsce do opisu danych pacjenta oraz wskazówki dotyczące stosowania w języku polskim. Termin ważności: 24 m-ce od daty produkcji</t>
  </si>
  <si>
    <t>Papier do EKG Aspel A4/B56 rolka 112mm x 25m z nadrukiem, termoczuły, gładki, bezpyłowy</t>
  </si>
  <si>
    <t>Pojemnik na odpady medyczne (strzykawki) 5l Posiadające atest PZH, zaopatrzone w etykietę z międzynarodowym znakiem ostrzegawczym i instrukcją użytkowania. Kolor żółty z czerwonym wieczkiem i wlotem. Po zamknięciu szczelny</t>
  </si>
  <si>
    <t>Pojemniki na odpady medyczne (igły) 1L Posiadające atest PZH, zaopatrzone w etykietę z międzynarodowym znakiem ostrzegawczym i instrukcją użytkowania. Kolor żółty z czerwonym wieczkiem i wlotem. Po zamknięciu szczelny</t>
  </si>
  <si>
    <t>Port potrójny bezigłowy iniekcyjny z przedłużaczami, do użytku na min.7dni, przeźroczysta obudowa, niebieska, silikonowa membrana nie wystająca poza obręb portu, do min.140 aktywacji. Bez elementów metalowych, długość całkowita 21cm z przesuwnymi zaciskami na drenie. średnicach drenów: 1,2mmx2,5mm Opakowanie folia/papier</t>
  </si>
  <si>
    <t xml:space="preserve">Przedłużacz do pompy infuzyjnej 1,5m x 1 szt. </t>
  </si>
  <si>
    <t xml:space="preserve">Przedłużacz do pompy infuzyjnej bursztynowy 1,5m x 1 szt. </t>
  </si>
  <si>
    <t>Prześcieradło higieniczne papierowe,jednorazowe-rolka 50cm x 50m x 1szt.</t>
  </si>
  <si>
    <t>Rurka intubacyjna z mankietem niskociśnieniowym nr 7,0, opakowanie folia/papier,z czytelnym oznaczeniem znaczników głębokości Zamawiający wymaga aby oferowane rurki intubacyjne posiadały logo lub nazwę producenta na opakowaniu jednostkowym i zbiorczym Zamawiający wymaga aby oferowane rurki intubacyjne z mankietem niskociśnieniowym posiadały otwór Murphego oraz odłączany łącznik w standardowym rozmiarze 15mm, zgodny z ISO 5356-1</t>
  </si>
  <si>
    <t>Rurka intubacyjna z mankietem niskociśnieniowym nr 7,5, opakowanie folia/papier,z czytelnym oznaczeniem znaczników głębokości Zamawiający wymaga aby oferowane rurki intubacyjne posiadały logo lub nazwę producenta na opakowaniu jednostkowym i zbiorczym Zamawiający wymaga aby oferowane rurki intubacyjne z mankietem niskociśnieniowym posiadały otwór Murphego oraz odłączany łącznik w standardowym rozmiarze 15mm, zgodny z ISO 5356-1</t>
  </si>
  <si>
    <t>Rurka intubacyjna z mankietem niskociśnieniowym nr 8,0, opakowanie folia/papier,z czytelnym oznaczeniem znaczników głębokości Zamawiający wymaga aby oferowane rurki intubacyjne posiadały logo lub nazwę producenta na opakowaniu jednostkowym i zbiorczym Zamawiający wymaga aby oferowane rurki intubacyjne z mankietem niskociśnieniowym posiadały otwór Murphego oraz odłączany łącznik w standardowym rozmiarze 15mm, zgodny z ISO 5356-1</t>
  </si>
  <si>
    <t>Rurka ustno-gardlana nr 2 posiadająca kolorystyczny kod rozmiaru</t>
  </si>
  <si>
    <t>Rurka ustno-gardlana nr 3 posiadająca kolorystyczny kod rozmiaru</t>
  </si>
  <si>
    <t xml:space="preserve">szt. </t>
  </si>
  <si>
    <t>Rurka ustno-gardlana nr 4 posiadająca kolorystyczny kod rozmiaru</t>
  </si>
  <si>
    <t>serweta chirurgiczna jałowa 45cm 45cm z otworem 6 cm</t>
  </si>
  <si>
    <t>Staza jednorazowa, opakowanie zawiera 25 szt. Opasek. Staza bezlateksowa wykonana z szerokiego, rozciągliwego paska TPE ( termoplastyczny elastomer ) , długośc całkowita rolki 1125 mm. Dostępna w kolorze niebieskim i różowym. Wyrób klasy I niesterylnej. Opakowanie jednostkowe : dyspenser , który umożliwia wygodne dzielenie perforowanych opasek.</t>
  </si>
  <si>
    <t>Strzykawka trzyczęściowa jednorazowego użycia do pompy infuzyjnej 50(60)ml, czarna lub niebieska, niezmywalna skala, tłok i cylinder o wyraźnie kontrastujących kolorach, opakowanie folia/papier, Zamawiający wymaga aby oferowane strzykawki posiadały logo lub nazwę producenta na opakowaniu jednostkowym i zbiorczym. Zamawiający wymaga aby oferowane strzykawki do pomp infuzyjnych były typowymi strzykawkami perfuzyjnymi, przeznaczonymi do współpracy z pompami .</t>
  </si>
  <si>
    <t>worek do zbiórki moczu pojemność 2500ml z wieszakiem</t>
  </si>
  <si>
    <t>Zestaw drenów silikonowych do sterylizacji w autoklawach. Kpl.2 krótkich i 1 długi dren ,razem:1,7 m ,śr.6x10mm Do ssaków:New Aspiret/New Askir/New Emivac</t>
  </si>
  <si>
    <t>Zestaw rur silikonowych z łącznikiem do ssaków z serii New Hospivac 350</t>
  </si>
  <si>
    <t>żel do eeg 0,25 l</t>
  </si>
  <si>
    <t xml:space="preserve">Żel do USG I EKG 500g </t>
  </si>
  <si>
    <t>SUMA</t>
  </si>
  <si>
    <t>Pojemniki na odpady medyczne (igły) 2L Posiadające atest PZH, zaopatrzone w etykietę z międzynarodowym znakiem ostrzegawczym i instrukcją użytkowania. Po zamknięciu szczelny</t>
  </si>
  <si>
    <t>Prześcieradło higieniczne jednorazowe, włókninowe min 160 x 240cm (17g) opakowanie 10szt.</t>
  </si>
  <si>
    <t>Szpatułka drewniana medyczna op. 100szt.niejałowa</t>
  </si>
  <si>
    <t>Szpatułka drewniana medyczna op. 100szt. Jałowa</t>
  </si>
  <si>
    <t>Chusta trójkątna hypoalergiczna, niejałowa (wiskoza, bawełna lub włóknina) 1 szt.</t>
  </si>
  <si>
    <t>Gaza wyjałowiona 0,5m² 1szt.</t>
  </si>
  <si>
    <t>Gaza wyjałowiona 1m² 1 szt.</t>
  </si>
  <si>
    <t>Gazik włókninowy nasączony 70% alkoholem izopropylowym,dwuwarstwowy,posiadający właściwości odkażające i szerokie spectrum działania bakteriobójczego i grzybobójczego. Rozmiar 30mmx65mm po rozłożeniu, 30mmx32,5 w postaci złożonej. Opakowanie - torebka metalowo-papierowa. Pakowane po 2 szt. z perforacją umożliwiającą dzielenie, kartonik zbiorczy po 100szt.(50x2szt.)</t>
  </si>
  <si>
    <t>Koc ratunkowy z folii metalicznej PE, odporny na uszkodzenia, hypoalergiczny, niejałowy, kolor srebrno-złoty,  rozmiar 210 cm x 160 cm x 1 szt</t>
  </si>
  <si>
    <t xml:space="preserve">Kompres celulozowy z perforacją , płaty waty celulozowej w zwoju z regularną perforacją ułatwiającą odrywanie pojedynczych części w postaci małych kompresów, niejałowy, hypoalergiczny, biały 2 x rolka po 500szt. o rozmiarze 4cm x 5cm </t>
  </si>
  <si>
    <t>Dozownik do kompresów celulozowych</t>
  </si>
  <si>
    <t xml:space="preserve">Kompresy gazowe jał.10 x 10cm a 3szt 17 nitkowe 8 warstw z podwiniętymi brzegami do zabiegów nieinwazyjnych </t>
  </si>
  <si>
    <t>Kompresy gazowe jałowe 5 x 5cm  a 3szt 17 nitkowe 8 warstw z podwiniętymi brzegami do zabiegów nieinwazyjnych</t>
  </si>
  <si>
    <t>Kompresy gazowe jałowe 7,5 x 7,5cm a 3szt 17 nitkowe 8 warstw z podwiniętymi brzegami do zabiegów nieinwazyjnych</t>
  </si>
  <si>
    <t>Kompresy gazowe niejałowe 10x10cm a 100szt.13 nitkowe 8 warstw</t>
  </si>
  <si>
    <t>Kompresy gazowe niejałowe 5x5cm a 100szt.13 nitkowe 8 warstw</t>
  </si>
  <si>
    <t>Kompresy gazowe niejałowe 7,5x7,5cm a 100szt.13 nitkowe 8 warstw</t>
  </si>
  <si>
    <t>Lignina płaty op a 5kg</t>
  </si>
  <si>
    <t>Opaska elastyczna 10cm x 5m z zapinką 1 szt</t>
  </si>
  <si>
    <t>Opaska elastyczna 15cm x 5m z zapinką 1 szt.</t>
  </si>
  <si>
    <t>Opaska gipsowa 10cm x 3m nawinięta na plastikowy trzpień ułatwiający równomierne namakanie x1 szt.</t>
  </si>
  <si>
    <t>Opaska gipsowa 15cm x 3m nawinięta na plastikowy trzpień ułatwiający równomierne namakanie x1 szt.</t>
  </si>
  <si>
    <t>Opaska podtrzymująca dziana 10 cm x 4m1 szt.</t>
  </si>
  <si>
    <t>Opaska podtrzymująca dziana 15 cm x 4m 1 szt.</t>
  </si>
  <si>
    <t xml:space="preserve">Opatrunek samoprzylepny do zabezpieczania kaniul obwodowych wykonany z hydrofobowej włókniny z mikro perforacjami , posiada mini wkład chłonny włókninowy oraz nacięcie na port pionowy. Rozmiar 7,6x 5,1. Brzegi zaokrąglone. Pokryty hipoalergicznym klejem akrylowym. opatrunek posiada tylne zabezpieczenie z papieru sylikonowego. sterylizowany tlenkiem etylu. 100sztuk </t>
  </si>
  <si>
    <t>Paski do bezurazowego zamykania ran samoprzylepne,pokryte klejem akrylowym, hypoalergiczne, jałowe, przepuszczalne dla powietrza, wykonane z nylonowej włókniny spunbond rozmiar 38 mm x 6mm koperta po 6sztuk</t>
  </si>
  <si>
    <t>Paski do bezurazowego zamykania ran samoprzylepne,pokryte klejem akrylowym, hypoalergiczne, jałowe, przepuszczalne dla powietrza, wykonane z nylonowej włókniny spunbond rozmiar100 mm x 6mm x koperta po 10sztuk</t>
  </si>
  <si>
    <t>Plaster plastofix 20cm x 10m x 1 szt.</t>
  </si>
  <si>
    <t>Plaster tkaninowy 25mm x 5m op a 12sztuk</t>
  </si>
  <si>
    <t>Plaster tkaninowy z opatrunkiem 8cm x 5m x 1szt.</t>
  </si>
  <si>
    <t>Podkład chłonny 60 x 90 cm wykonany z pulpy celulozowej, część spodnia nieprzemakalna, podfoliowana x25szt.</t>
  </si>
  <si>
    <t xml:space="preserve">Wata  opatrunkowa, bawełniano-wiskozowa 200g </t>
  </si>
  <si>
    <t xml:space="preserve">Opatrunek hydrokoloidowy w postaci płytki zbudowanej z warstwy zewnętrznej ochronnej i wewnętrznej, kontaktowej z raną, samoprzylepny.  Rozmiar 15cm x 15cm 1szt. </t>
  </si>
  <si>
    <t>Opatrunek hydrokoloidowy w postaci płytki zbudowanej z warstwy zewnętrznej ochronnej i wewnętrznej, kontaktowej z raną, samoprzylepny. Rozmiar 10cm x 10cm 1szt.</t>
  </si>
  <si>
    <t>Opatrunek hydrowłóknisty zbudowany z włókien karboksymetylocelulozy sodowej z dodatkiem 1,2% jonów srebra. Samoprzylepny. Typu Aquacel Ag Extra Rozmiar 10cm x 10cm 1szt.</t>
  </si>
  <si>
    <t xml:space="preserve">Opatrunek hydrowłóknisty zbudowany z włókien karboksymetylocelulozy sodowej z dodatkiem 1,2% jonów srebra. Samoprzylepny. Typu Aquacel Ag Extra Rozmiar 20cm x 30cm 1szt. </t>
  </si>
  <si>
    <t>opatrunek piankowy hydrowłóknisty. Zbudowany z wodoodpornej błony poliuretanowej i wielowarstwowej części chłonnej (pianka poliuretanowa i warstwa kontaktowa z karboksycelulozy sodowej) rozmiar 10cmx10cm 1szt.</t>
  </si>
  <si>
    <t>opatrunek piankowy hydrowłóknisty. Zbudowany z wodoodpornej błony poliuretanowej i wielowarstwowej części chłonnej (pianka poliuretanowa i warstwa kontaktowa z karboksycelulozy sodowej) rozmiar 17,5cmx17,5cm 1szt.</t>
  </si>
  <si>
    <t>opatrunek piankowy hydrowłóknisty. Zbudowany z wodoodpornej błony poliuretanowej i wielowarstwowej części chłonnej (pianka poliuretanowa i warstwa kontaktowa z karboksycelulozy sodowej) rozmiar 21cmx21cm 1szt.</t>
  </si>
  <si>
    <t>cena netto</t>
  </si>
  <si>
    <t>vat</t>
  </si>
  <si>
    <t>AGATOS SZYBKOWIAŻACY (nr 2)</t>
  </si>
  <si>
    <t>AGATOS WOLNOWIAŻACY (nr 1)</t>
  </si>
  <si>
    <t>alvogyl</t>
  </si>
  <si>
    <t>AMALGAMAT 1*50KAPS.</t>
  </si>
  <si>
    <t>AMALGAMAT 2*50KAPS.</t>
  </si>
  <si>
    <t xml:space="preserve">CALCIPAST 2,1G </t>
  </si>
  <si>
    <t>CHLORAXID 2% PŁYN 200G</t>
  </si>
  <si>
    <t xml:space="preserve">COLTOSOL 38G </t>
  </si>
  <si>
    <t>Carident maść 5g</t>
  </si>
  <si>
    <t>DEVIPASTA  5 G PASTA</t>
  </si>
  <si>
    <t xml:space="preserve">DEXADENT maść </t>
  </si>
  <si>
    <t>ENDOGEL 5,5G (5ML)</t>
  </si>
  <si>
    <t>ESTELITE QUICK ZESTAW 1OP</t>
  </si>
  <si>
    <t xml:space="preserve">EUGENOL </t>
  </si>
  <si>
    <t xml:space="preserve">Endomethazon N </t>
  </si>
  <si>
    <t>FLUORMEX ŻEL 50G</t>
  </si>
  <si>
    <t>HERCULITE XRV E A2 KOMPOZYT OP 5G</t>
  </si>
  <si>
    <t>HERCULITE XRV E A3 KOMPOZYT OP 5G</t>
  </si>
  <si>
    <t xml:space="preserve">HYDROGUM 5 MASA 453G </t>
  </si>
  <si>
    <t xml:space="preserve">JODOFORM PROSZEK 30 G </t>
  </si>
  <si>
    <t>KALKA ZGRYZOWA PROSTA12x12 OP 80 SZT.</t>
  </si>
  <si>
    <t xml:space="preserve">KALTE-SPRAY AEROZOL 200ML </t>
  </si>
  <si>
    <t>KAMFENOL PŁYN 15G *wyceniono Kamfenol a'10g prod. Chema-Elektromet</t>
  </si>
  <si>
    <t>KROMOGLASS CEMENT 1OP</t>
  </si>
  <si>
    <t>KROMOPAN PROSZ. 450 G 1 TOREB.</t>
  </si>
  <si>
    <t>KUBKI JEDNORAZOWE 200ML * 100 SZT.</t>
  </si>
  <si>
    <t>Ketac fil Plus zestaw</t>
  </si>
  <si>
    <t>Indurent katalizator</t>
  </si>
  <si>
    <t xml:space="preserve">LIFE REGULAR SET 12G+12G </t>
  </si>
  <si>
    <t>MIAZGOCIAGI</t>
  </si>
  <si>
    <t>MICROBRUSCH pędzelki - aplikatory  op 100 SZT.</t>
  </si>
  <si>
    <t>NIPAS x 50 tabl.</t>
  </si>
  <si>
    <t>OPTIBOND SOLOPLUS 3ML</t>
  </si>
  <si>
    <t xml:space="preserve">OXYDENTIN 250G </t>
  </si>
  <si>
    <t>PASEK METALOWY ROLKA 1MB OP 10 SZT</t>
  </si>
  <si>
    <t>PASEK POLIESTROWY GŁADKI -1 szt.</t>
  </si>
  <si>
    <t>PASEK POLIESTROWY ŚCIERNY 1 OP</t>
  </si>
  <si>
    <t>PRIME-DENT bond chemoutw. 2x15G</t>
  </si>
  <si>
    <t>RĘKAW DO STERYLIZACJI 250MM/200M 1 SZT.</t>
  </si>
  <si>
    <t>RĘKAW DO STERYLIZACJI 50MM/200M 1 SZT.</t>
  </si>
  <si>
    <t>Septanest 4% 1:100 000</t>
  </si>
  <si>
    <t>Sączki papierowe Absorbent Paper Points NR 20 /200szt.-żółty *wyceniono sączki DIADENT</t>
  </si>
  <si>
    <t>Sączki papierowe Absorbent Paper Points NR 25 /200szt.-czerwony *wyceniono sączki DIADENT</t>
  </si>
  <si>
    <t>TAMPON KOLAGENOWY STOMAT. OP 32 SZT</t>
  </si>
  <si>
    <t>THYMODENTIN  100 G SUBST.</t>
  </si>
  <si>
    <t>WAŁECZKI STOMATOLOGICZNE   1 OP</t>
  </si>
  <si>
    <t>WKŁADY DO SPLUWACZKI 50SZT.</t>
  </si>
  <si>
    <t>WOSK MODELOWY MIĘKKI</t>
  </si>
  <si>
    <t xml:space="preserve">WOSK MODELOWY TWARDY </t>
  </si>
  <si>
    <t>WYTRAWIACZ do wytrawiania szkliwa i zębiny OP 10ML</t>
  </si>
  <si>
    <t>ĆWIEK GUTAPERKOWY META 120/OP</t>
  </si>
  <si>
    <t>ŚLINOCIĄGI 100SZT.</t>
  </si>
  <si>
    <t>Elektroda do Holtera Ford o wymiarach 55mm x 41mm op a 50szt.</t>
  </si>
  <si>
    <t>Czepek pielęgniarski z włóknin polipropylenowej 18g/m2 niejałowy OP 100SZT*</t>
  </si>
  <si>
    <t>Jednorazowy, sterylny worek do wykonywania wlewów czyszczących. Skalowany w mililitrach. Całkowita pojemność min.1750ml. Wykonany z PCV jakości medycznej. Długość cewnika min.120cm. Cewnik zakończony miękką wyobloną końcówką z jednym otworem bocznym.  Dodatkowo wyposażony w zacisk ułatwiający podaż środka czyszczącego.</t>
  </si>
  <si>
    <t>Kaniula dożylna 18G, przepływ 100 ml/min., typu safe-ty, kolor zielony. Wykonana z FEP lub PTFE z min. dwoma paskami kontrastującymi w Rtg Bezpieczne kaniule dożylne. Igła z tylnym szlifem dla łatwego wprowadzania kaniuli. Igła zaopatrzona w specjalny automatyczny niemetalowy zatrzask samo zamykający się po wyjęciu igły z kaniuli zabezpieczający koniec igły przed przypadkowym zakłuciem i zachlapaniem się personelu. Port do dodatkowych wstrzyknięć zamykany przy pomocy koreczka typu Luer -Lock , zamykany ręcznie lub automatycznie. Zastawka anty zwrotna zapobiegająca zwrotnemu wypływowi krwi w momencie wkłucia.. Dla ułatwienia kolory muszą odpowiadać kodowi rozmiaru kaniuli zgodnie z normami ISO. Sterylna, pakowana pojedynczo w sztywne opakowanie typu blister. Na opakowaniu umieszczone: rozmiar, średnica, długość, przepływ, nr katalogowy, nr serii, data produkcji i data ważności.</t>
  </si>
  <si>
    <t>Maska ochronna przeznaczona do specjalistycznych placówek medycznych,filtrująca najdrobniejsze cząsteczki znajdujące się w wydychanym powietrzu w tym - prątki TBC, sklasyfikowana zgodnie z FFP3 klasą filtracji zapewniającą maksymalną ochronę kontaktu z mikrobami. Maska o anatomicznym kształcie z możliwością formowania do kształtu twarzy i nosa, z gumą mocującą maskę wokół głowy. Warstwa zewnętrzna wykonana z wodoodpornej włókniny polipropylenu,wnętrze wykonane z miękkiej antyalergicznej włókniny polipropylenowej przyjaznej dla skóry.</t>
  </si>
  <si>
    <t>myjka do mycia ciała w formie półokrągłej rękawicy dwuwarstwowej, jednorazowa, nasączona jednostronnie środkami myjącymi o neutralnym PH 5,5, wykonana z jednej strony (części myjącej) z poliestru, z drugiej strony z włókniny, obie warstwy myjki nie podfoliowane, w rozmiarze 14 cm x 20 cm, gramaturze 90g/m2, produkowaną zgodnie z wymaganiami ISO 22716:2007 oraz ISO 9001:2015, w opakowaniu a’10 sztuk.</t>
  </si>
  <si>
    <t>Pieluchomajtki op. 15 szt. Rozmiar L</t>
  </si>
  <si>
    <t>Pieluchomajtki op. 15 szt. Rozmiar M</t>
  </si>
  <si>
    <t>Pieluchomajtki op. 15 szt. Rozmiar XL</t>
  </si>
  <si>
    <t>Podpaski higieniczne z paskiem klejącym, stabilizującym podpaskę. op. 20 szt. normal*</t>
  </si>
  <si>
    <t>Przyrząd do przetaczania krwi i preparatów krwi typ TS, sterylny, z komorą odpowietrzającą o długości min. 5,9cm,, wyposażoną w filtr jałowy, niepirogenny, nietoksyczny,komora kroplowa wykonaną z medycznego PCV, typu Luer, bez igły i łącznika. Logo lub nazwę producenta na opakowaniu jednostkowym i zbiorczym.</t>
  </si>
  <si>
    <t>Przyrząd do przetaczania płynów infuzyjnych typ IS, sterylny, z komorą odpowietrzającą o długosci min. 5,9cm,, wyposażoną w filtr jałowy, niepirogenny, nietoksyczny,komora kroplowa wykonaną z medycznego PCV, typu Luer, bez igły i łącznika. Logo lub nazwę producenta na opakowaniu jednostkowym i zbiorczym..</t>
  </si>
  <si>
    <t>serweta operacyjna bawełniana 2-warstowowa 75cm x 50cm, jałowa</t>
  </si>
  <si>
    <t>Serweta samoprzylepna dwuwarstwowa  w rozmiarze 75 cm x 90 cm (włóknina + laminat) z otworem w centralnej części serwety otwór Ø 7 cm, przylepny  .Warstwa włókniny pochłania wysięk, warstwa laminatu zapobiega przemakaniu. Serweta wykonana z chłonnego i nieprzemakalnego laminatu dwuwarstwowego o gramaturze 60 g/m2. Chłonność serwety: 600 %. Sterylizowane radiacyjnie. Opakowanie folia-papier wyposażone w informację o kierunku o otwierania oraz 4 etykiety samoprzylepne typu TAG służące do archiwizacji danych. Na każdej etykiecie samoprzylepnej,  znajdują się następujące informacje : numer ref., data ważności, nr serii, dane wytwórcy oraz kod kreskowy. Spełnia wymogi aktualnej normy PN-EN 13795.</t>
  </si>
  <si>
    <t>Strzykawka trzyczęściowa, jednorazowa sterylna 10ml, przezroczysty cylider, kontrastujący tłok, zakończenie stożkowe typu luer,kryza ograniczająca zabezpieczająca przed przypadkowym wysunięciem tłoka, skala co 0,5ml, przedłużona skala uwzględniająca 10% rozszerzenia, apirogenne, nietoksyczna, nie zawiera lateksu, nie zawiera ftalanów. Opakowanie po 100sztuk.</t>
  </si>
  <si>
    <t>Strzykawka trzyczęściowa, jednorazowa sterylna 20ml, przezroczysty cylider, kontrastujący tłok, zakończenie stożkowe typu luer,kryza ograniczająca zabezpieczająca przed przypadkowym wysunięciem tłoka, skala co 1ml, przedłużona skala uwzględniająca 10% rozszerzenia, apirogenne, nietoksyczna, nie zawiera lateksu, nie zawiera ftalanów. Opakowanie po 50sztuk.</t>
  </si>
  <si>
    <t>Strzykawka trzyczęściowa, jednorazowa sterylna 2ml, przezroczysty cylider, kontrastujący tłok, zakończenie stożkowe typu luer,kryza ograniczająca zabezpieczająca przed przypadkowym wysunięciem tłoka, skala co 0,1ml, przedłużona skala uwzględniająca 10% rozszerzenia, apirogenne, nietoksyczna, nie zawiera lateksu, nie zawiera ftalanów. Opakowanie po 100sztuk.</t>
  </si>
  <si>
    <t>Strzykawka trzyczęściowa, jednorazowa sterylna 5ml, przezroczysty cylider, kontrastujący tłok, zakończenie stożkowe typu luer,kryza ograniczająca zabezpieczająca przed przypadkowym wysunięciem tłoka, skala co 0,2ml, przedłużona skala uwzględniająca 10% rozszerzenia, apirogenne, nietoksyczna, nie zawiera lateksu, nie zawiera ftalanów. Opakowanie po 100sztuk.</t>
  </si>
  <si>
    <t>Strzykawka jednorazowa typu Janeta 100ml z długim łącznikiem Luer, sterylna, niepirogenna , czarna lub niebieska, niezmywalna skala, tłok i cylinder o wyraźnie kontrastujących kolorach,opakowanie folia/papier.</t>
  </si>
  <si>
    <t>Żel do miejscowego znieczulenia błon śluzowych z dodatkiem preparatu antyseptycznego, odkażający i znieczulający powierzchniowo, tworzący wewnątrz cewki moczowej cienką warstwę ułatwiającą wprowadzenie cewnika, wziernika lub endoskopu. Posiadający w swoim składzie 2 % Lidokainę oraz chlorheksydynę 0,05 % zabezpieczający przed zakażeniami dróg moczowych i uszkodzeniami spowodowanymi wprowadzeniem cewnika lub endoskopu. Przeźroczysty, nie powodujący zanieczyszczenia powierzchni optycznych endoskopów. Pakowany w sterylne, jednorazowego użycia dozowniki w formie strzykawki (ampułkostrzykawki) zabezpieczonej gumowym korkiem -11 ml dla mężczyzn. Sterylizowany parą wodną</t>
  </si>
  <si>
    <t>Rękawice chirurgiczne lateksowe, sterylne, bezpudrowe z rolowanym mankietem, z wewnętrzną warstwa polimerowaną, lekko chlorowaną. Z zewnątrz na całej powierzchni rękawicy warstwa antypoślizgowa. Grubość na palcu 0,23 mm, dłoni 0,20 mm, mankiecie 0,18mm, długość 280-300mm, rozciągliwość przed starzeniem min 750%, siła zrywająca 19N. Zgodne z normą ASTM D3577, EN 455, odporne na przenikanie wirusów zgodnie z normą ASTM F1671. Odporne na przenikanie substancji chemicznych oraz cytostatyków zgodnie z normą EN 374. Zgodne z normą EN 420. Pozbawione tiuramów potwierdzone badaniami z jednostki niezależnej. AQL 1. Kolor naturalnego lateksu. Opakowanie wewnętrzne papierowe z oznaczeniem prawej i lewej dłoni oraz rozmiarem rękawic. Opakowanie zewnętrzne foliowe. Opakowanie zbiorcze w formie dyspensera po 50 par. Rozmiar 7,0</t>
  </si>
  <si>
    <t>Rękawice chirurgiczne lateksowe, sterylne, bezpudrowe z rolowanym mankietem, z wewnętrzną warstwa polimerowaną, lekko chlorowaną. Z zewnątrz na całej powierzchni rękawicy warstwa antypoślizgowa. Grubość na palcu 0,23 mm, dłoni 0,20 mm, mankiecie 0,18mm, długość 280-300mm, rozciągliwość przed starzeniem min 750%, siła zrywająca 19N. Zgodne z normą ASTM D3577, EN 455, odporne na przenikanie wirusów zgodnie z normą ASTM F1671. Odporne na przenikanie substancji chemicznych oraz cytostatyków zgodnie z normą EN 374. Zgodne z normą EN 420. Pozbawione tiuramów potwierdzone badaniami z jednostki niezależnej. AQL 1. Kolor naturalnego lateksu. Opakowanie wewnętrzne papierowe z oznaczeniem prawej i lewej dłoni oraz rozmiarem rękawic. Opakowanie zewnętrzne foliowe. Opakowanie zbiorcze w formie dyspensera po 50 par. Rozmiar 7,5</t>
  </si>
  <si>
    <t>Rękawice chirurgiczne lateksowe, sterylne, bezpudrowe z rolowanym mankietem, z wewnętrzną warstwa polimerowaną, lekko chlorowaną. Z zewnątrz na całej powierzchni rękawicy warstwa antypoślizgowa. Grubość na palcu 0,23 mm, dłoni 0,20 mm, mankiecie 0,18mm, długość 280-300mm, rozciągliwość przed starzeniem min 750%, siła zrywająca 19N. Zgodne z normą ASTM D3577, EN 455, odporne na przenikanie wirusów zgodnie z normą ASTM F1671. Odporne na przenikanie substancji chemicznych oraz cytostatyków zgodnie z normą EN 374. Zgodne z normą EN 420. Pozbawione tiuramów potwierdzone badaniami z jednostki niezależnej. AQL 1. Kolor naturalnego lateksu. Opakowanie wewnętrzne papierowe z oznaczeniem prawej i lewej dłoni oraz rozmiarem rękawic. Opakowanie zewnętrzne foliowe. Opakowanie zbiorcze w formie dyspensera po 50 par. Rozmiar 8,5</t>
  </si>
  <si>
    <t>Siatka elastyczna do podtrzymywania opatrunków  (podudzie,ramię) o dużej elastyczności , nieulegająca pofałdowaniu, nie zsuwająca się, nie przekręcająca, z możliwością przecięcia w dowolnym miejscu i kierunku,nie strzępiąca się, przepuszczająca powietrze, o dł. 10mb w stanie swobodnym</t>
  </si>
  <si>
    <t>Siatka opatrunkowa , elastyczna w formie rękawa, rozciągliwa ,elastyczna,dobrze dopasowująca się do kształtu ciała,łatwa i szybka w użyciu (dłoń,stopa)koloru białego, dł.1 mb w stanie spoczynku x 1 szt.</t>
  </si>
  <si>
    <t>Siatka opatrunkowa , elastyczna w formie rękawa, rozciągliwa ,elastyczna,dobrze dopasowująca się do kształtu ciała,łatwa i szybka w użyciu (głowa,udo,biodro)koloru białego, dł.1 mb w stanie spoczynku x 1szt.</t>
  </si>
  <si>
    <t>PLASTIDENTIN 10g</t>
  </si>
  <si>
    <t>RĘKAW DO STERYLIZACJI 120MM/200M 1 SZT</t>
  </si>
  <si>
    <t>Lp</t>
  </si>
  <si>
    <t>cena brutto</t>
  </si>
  <si>
    <t>Paski do glumetru iXell op a 50szt.</t>
  </si>
  <si>
    <t>Prawidłowa wartość brutto</t>
  </si>
  <si>
    <t>Prawidłowa wartość VAT</t>
  </si>
  <si>
    <t>Aqua calcis (Rec.) 1l</t>
  </si>
  <si>
    <t>Euceryna bezwodna S (podłoże maściowe)</t>
  </si>
  <si>
    <t>Glicerol 85% płyn 1kg</t>
  </si>
  <si>
    <t xml:space="preserve">Hascobaza (Rec.) 1 kg </t>
  </si>
  <si>
    <t>Oleum Rapae (Rec.) płyn 1 l</t>
  </si>
  <si>
    <t>Spiritus salicylowy płyn 800 g 2%</t>
  </si>
  <si>
    <t>Spiritus skażony hibitanem 0.5% 1000ml</t>
  </si>
  <si>
    <t xml:space="preserve">Spiritus vini 70% op.1l </t>
  </si>
  <si>
    <t>Wazelina biała 1 kg</t>
  </si>
  <si>
    <t>Wazelina żółta (Rec.) podłoże 1 kg</t>
  </si>
  <si>
    <t>Suma</t>
  </si>
  <si>
    <t>Glucosum (Rec.) subst. 100g</t>
  </si>
  <si>
    <t>Hydrocortisonum (Rec.) subst. 25 g</t>
  </si>
  <si>
    <t>Sulfur praecipitatum (Rec.) subst. 50 g</t>
  </si>
  <si>
    <t>Urea pura (Rec.) subst. 50 g</t>
  </si>
  <si>
    <t>Zincum oxydatum (Rec.) subst. 1 kg</t>
  </si>
  <si>
    <t xml:space="preserve">LP </t>
  </si>
  <si>
    <t>PRODUKT</t>
  </si>
  <si>
    <t>ILOŚĆ</t>
  </si>
  <si>
    <t>CENA NETTO</t>
  </si>
  <si>
    <t>CENA BRUTTO</t>
  </si>
  <si>
    <t>WARTOŚĆ BRUTTO</t>
  </si>
  <si>
    <t>Rękawice nitrylowe rozmiar S opakowanie 200sztuk</t>
  </si>
  <si>
    <t>Rękawice nitrylowe rozmiar S opakowanie 50sztuk</t>
  </si>
  <si>
    <t>Rękawice nitrylowe rozmiar M opakowanie 50sztuk</t>
  </si>
  <si>
    <t>Rękawice nitrylowe rozmiar L opakowanie 50sztuk</t>
  </si>
  <si>
    <t>uchwyt safe done</t>
  </si>
  <si>
    <t>uchwyt naścienny typu SafeDon z możliwością pojedyńczego wyjmowania rękawic od spodu opakowania jedynie za mankiet bez ryzyka kontaminacji opakowania i pozostałych rękawic</t>
  </si>
  <si>
    <t>patrunek nasycony maścią zawierającą 10% jodopowidonu (PVP-1). Zawiera również glikol polietylenowy i wodę oczyszczoną. 9x5cm x 9,5cm 1szt.</t>
  </si>
  <si>
    <t>Acidum salicylicum (Rec.) subst. 250G</t>
  </si>
  <si>
    <t>Rękawice nitrylowe rozmiar M opakowanie 200sztuk</t>
  </si>
  <si>
    <t>Rękawice nitrylowe rozmiar L opakowanie  200sztuk</t>
  </si>
  <si>
    <t>Rękawice nitrylowe rozmiar xL opakowanie  200sztuk</t>
  </si>
  <si>
    <t>Rękawice nitrylowe, bezpudrowe, niesterylne, o obniżonej grubości, chlorowane od wewnątrz, kolor niebieski, tekstura na końcach palców, grubość na palcu 0,08mm +/-0,01mm, na dłoni 0,07+/- 0,01 mm, na mankiecie 0,06+/-0,01mm, AQL 1.0, średnia siła zrywu przed starzeniem min 6,7N wg EN 455 - potwierdzone badaniami z jednostki niezależnej. Zgodne z normami EN ISO 374-1, EN 374-2, EN 16523-1, EN 374-4 oraz odporne
na przenikanie bakterii, grzybów i wirusów zgodnie z EN ISO 374-5. Przebadane na min. 9 cytostatyków wg. ASTM D6978 potwierdzone badaniami z jednostki niezależnej. Rękawice zarejestrowane jako wyrób medyczny klasy I i środek ochrony indywidualnej kat. III. Dopuszczone do kontaktu z żywnością - potwierdzone piktogramem na opakowaniu oraz badaniami z jednostki niezależnej. Pozbawione dodatków chemicznych: MBT, ZMBT, BHT, BHA, TMTD - potwierdzone badaniem metodą HPLC z jednostki niezależnej. Opakowania umożliwiające wyjmowanie rękawic od góry lub od frontu opakowania zawsze za mankiet, w celu ograniczenia kontaminacji. Rozmiary S-XL kodowane kolorystycznie na opakowaniu.
Pakowane po 50 szt. Kompatybilne z uchwytami z trwałego tworzywa z możliwości mocowania do ściany, na wózki zabiegowe oraz do profili typu szyna Modura.</t>
  </si>
  <si>
    <t>Acidum boricum (Rec.) subst. 250G</t>
  </si>
  <si>
    <t>Benzocainum (Rec.) subst. 10 g</t>
  </si>
  <si>
    <t>Oleum ricini (Rec.) płyn  l</t>
  </si>
  <si>
    <t xml:space="preserve">Talcum (Rec.) 1000g </t>
  </si>
  <si>
    <t>Kaczka jednorazowa z pulpy:Pojemność: 875 ml</t>
  </si>
  <si>
    <t>Wkładki na nietrzymanie moczu dla mężczyzn. Wysoki poziom chłonności. Opakowanie 20szt.</t>
  </si>
  <si>
    <t>Port bezigłowy do iniekcji posiadający podzielną membranę wykonaną z medycznego silikonu, otwierającą i zamykającą się automatycznie. Tworzy zamknięty system zapobiegający wypływowi krwi lub płynu, a także przedostaniu się powietrza do światła żyły. Pozwala wielokrotne pobierać i/ lub dodawać lek. Wykonany z 3 zespolonych ze sobą elementów, całkowicie pozbawionych lateksu oraz DEHP. Z jednej strony zakończony żeńskim łącznikiem Luer-Lock wykonanym z poliwęglanu odpornego na działanie lipidów, z drugiej męskim adapterem Luer-Lock również z poliwęglanu odpornego na lipidy. Zapewnia szczelność, bezpieczeństwo, wysoki przepływ oraz jego prostu tor. Użytkowanie do min.100 aktywacji (min.7 dni). 1szt.</t>
  </si>
  <si>
    <t>torebki do sterylizacji 135x250/200</t>
  </si>
  <si>
    <t>torebki do sterylizacji 90x260/50</t>
  </si>
  <si>
    <t>aplikator gąbkowy</t>
  </si>
  <si>
    <t>Preparat alkoholowy do higienicznej i chirurgicznej dezynfekcji rąk, skóry oraz pola zabiegowego. Spektrum B, Tbc, F, V(HIV, HBV, HCV,Polio,Adeno). Zawierający etanol i substancje pielęgnujące. Niezawierający chlorheksydyny, triclosanu, nadtlenku wodoru. Op. 700ml</t>
  </si>
  <si>
    <t xml:space="preserve">AHD </t>
  </si>
  <si>
    <t>Preparat alkoholowy do higienicznej i chirurgicznej dezynfekcji rąk, skóry oraz pola zabiegowego. Spektrum B, Tbc, F, V(HIV, HBV, HCV,Polio,Adeno). Zawierający etanol i substancje pielęgnujące. Niezawierający chlorheksydyny, triclosanu, nadtlenku wodoru. Op. 250 ml z atomizerem</t>
  </si>
  <si>
    <t>Preparat myjący o pH 5,5 przeznaczony do higienicznego i chirurgicznego mycia rąk, przebadany wg EN 1499. Bez zawartości barwników, konserwantów, chlorheksydyny oraz pochodnych fenolowych. Konfekcjonowany w dwuwarstwowe worki o pojemności 700 ml, wykonane z PE, PP, PA z trójdzielną zastawką zapobiegającą zasysaniu powietrza i zanieczyszczeń.</t>
  </si>
  <si>
    <t>Sterisol soap</t>
  </si>
  <si>
    <t>Dozownik do preparatu w poz. 3</t>
  </si>
  <si>
    <t>dozownik</t>
  </si>
  <si>
    <t>Jednorazowe chusteczki włókninowe, służące do profesjonalnego zastosowania w placówkach służby zdrowia, o wymiarach 20x20 cm, odporne na rozdarcia, nie strzępiące się i nie pozostawiające włókien.</t>
  </si>
  <si>
    <t>Jednoskładnikowy preparat do szybkiej dezynfekcji wyrobów medycznych oraz małych i trudnodostępnych powierzchni oparty  o etanol. Spektrum działania B, Tbc, F, V ( HIV, HBV, HCV, Rotavirus i Adenowirus). Preparat gotowy do użycia, opakowanie  1l ze spryskiwaczem</t>
  </si>
  <si>
    <t>Jednoskładnikowy preparat do szybkiej dezynfekcji wyrobów medycznych oraz małych i trudnodostępnych powierzchni oparty  o etanol. Spektrum działania B, Tbc, F, V ( HIV, HBV, HCV, Rotavirus i Adenowirus). Preparat gotowy do użycia, opakowanie  5l</t>
  </si>
  <si>
    <t>Preparat do mycia i dezynfekcji powierzchni oraz wyposażenia pomieszceń. Spektrum:B,F,Tbc,V (BVDV, Vaccinia, Rota), aktywny wobec Legionella pneumophila. Stężenie: do 0,5% z możliwością rozszerzena spektrum o Adenowirusy i Norowirusy Czas działania: do 15min. z możliwością rozszerzenia spektrum o Adenowirus i Norowirus? Bez zawartości aldehydów, substancji utleniających oraz pochodnych fenolowych. Substancja aktywna czwartorzędowe związki amonowe. Opakowanie 5 litrów z pompką dozującą. Możliwość stosowania w obecności pacjentów oraz na oddziałach noworodkowych.</t>
  </si>
  <si>
    <t>Preparat na bazie aktywnego chloru w postaci tabletek, do mycia i dezynfekcji powierzchni. Możliwość stosowania do powierzchni mających kontakt z żywnością. Spectrum B, F,Tbc (avium, terrae), V(Polio,Adeno,HIV,HBV,HCV), S(Clostridium Difficile) . Działanie wobec Clostridium Difficile w warunkach brudnych w stężeniu do 2000 ppm w czasie do 15 minut. Opakowanie 200 tabletek.</t>
  </si>
  <si>
    <t>Preparat na bazie nadtleneku wodoru w postaci piany do dezynfekcji delikatnych powierzchni,mebli i wyposażenia , o właściwościach myjących,wykazujący działanie na bakterie ( w tym S. aureus, P. aeruginosa, E. hirae, MRSA), wirusy (Polio, Adeno, Vaccinia), na tbc, Butelka o poj. 750ml wyposażona w zintegrowaną końcówkę spieniającą.</t>
  </si>
  <si>
    <t>Preparat w postaci koncentratu bez substancji utleniających, aldehydów, chloru, pochodnych fenolowych, zawierający propionian didecylodimetyloamoniowy, kompleks trójenzymatyczny (amylazy, lipazy, proteazy). Spektrum B, Tbc, F i V (HIV, HBV, HCV) w czasie do 10 minut. Stężenie roztworu roboczego 0,5%. Opakowanie 5l</t>
  </si>
  <si>
    <t>Fartuch flizelinowy jednorazowy niejałowy op. 10szt.</t>
  </si>
  <si>
    <t>Filtr bakteriologiczny typu Barr-vent S</t>
  </si>
  <si>
    <t>maski medyczne  z gumką wykonane z niepylącej, minimum trójwarstwowej włókniny, klasyfikowane do masek typu II wg normy PN-EN 14683 spełniające wymagania funkcjonalne zawarte w normie PN-EN 14683 w zakresie skuteczności filtracji bakteryjnej BFE (3.0µm) ≥ 98% oraz ciśnienia różnicowego (zdolności oddechowej) na poziomie &lt;3,0 (mmH2O/cm2). opakowanie 50 szt.</t>
  </si>
  <si>
    <t>Maska tlenowa bez nebulizatora, sterylna, przeznaczona do podawania tlenu z precyzyjną regulacją stężenia ze średnią koncentracją tlenu. Wykonana z przezroczystego, nietoksycznego PVC. Wyposażona w dren o długości 210 cm zakończony uniwersalnymi łącznikami - dren o przekroju gwiazdkowym jest odporny na zagięcia.</t>
  </si>
  <si>
    <t xml:space="preserve">Przyrząd do pobierania leków z filtrem bakteryjnym Mini -Spike zielony </t>
  </si>
  <si>
    <t>Nakłuwacz jednorazowy, sterylny, aktywowany za pomocą przycisku, sterylizowany promieniami Gamma, igła o średnicy 0,8mm(21G), ostrze trzypłaszczyznowe, głębokość nakłucia 2,4mm op. 100 szt.</t>
  </si>
  <si>
    <t>Nakłuwacz jednorazowy, sterylny, aktywowany za pomocą przycisku, sterylizowany promieniami Gamma, nożyk o średnicy 1,5mm (23G), głębokość nakłucia 1,5mm op. 100 szt.</t>
  </si>
  <si>
    <t>Pojemniki na odpady medyczne (igły) 700ml Posiadające atest PZH, zaopatrzone w etykietę z międzynarodowym znakiem ostrzegawczym i instrukcją użytkowania. Po zamknięciu szczelny</t>
  </si>
  <si>
    <t>Precyzyjny regulator przepływu -przeznaczony do jednorazowego podawania z końcówką luer lock typ żeński i luer lock typ męski oraz z portem iniekcyjnym Y . W skład regulatora wchodzą: 50cm rurka z przezroczystego PCV o niskiej pamięci kształtu, port iniekcyjny Y wykonany z izoprenu (niezawierający lateksu) męska luer lock wykonany z ABS z zatyczką z polietylenu, bez ftalanów, żeńska końcówka luer lock pcv z z tyczką z polietylenu skala nadrukowana na białym tworzywie ABS i silikonie (podwójna skala-pierwsza od 5-250ml/h używana do określania płynów o lepkości &lt; 10%, druga skala od 5-200ml/h używana do określania płynów o lepkości od10%do40%</t>
  </si>
  <si>
    <t>Zgłębnik żołądkowy sterylna CH/FR 10/80 dł 800mm</t>
  </si>
  <si>
    <t>Zgłębnik dwunastniczy  sterylna CH/FR 18 dł 1500mm</t>
  </si>
  <si>
    <t>opaska podgipsowa 10cmx3m, op. a'12 szt.</t>
  </si>
  <si>
    <t>opaska podgipsowa 15cmx3m, op. a'6 szt.</t>
  </si>
  <si>
    <r>
      <t xml:space="preserve">Opatrunek </t>
    </r>
    <r>
      <rPr>
        <sz val="9"/>
        <color rgb="FF191919"/>
        <rFont val="Arial"/>
        <family val="2"/>
        <charset val="238"/>
      </rPr>
      <t>antyseptyczny, sterylny</t>
    </r>
    <r>
      <rPr>
        <sz val="9"/>
        <color rgb="FF191919"/>
        <rFont val="Arial"/>
        <family val="2"/>
        <charset val="238"/>
      </rPr>
      <t>,</t>
    </r>
    <r>
      <rPr>
        <sz val="9"/>
        <color rgb="FF191919"/>
        <rFont val="Arial"/>
        <family val="2"/>
        <charset val="238"/>
      </rPr>
      <t> z luźno utkanej gazy nasączonej miękką parafiną z 0,5% chlorheksydyną. Rozmiar 10x10 cm 1 szt.</t>
    </r>
  </si>
  <si>
    <t>Gluco chex2%</t>
  </si>
  <si>
    <t>Tupfer z gazy stożek 18x18 cm op.200szt</t>
  </si>
  <si>
    <t xml:space="preserve">Przykładowa nazwa </t>
  </si>
  <si>
    <t>produkt oferowany</t>
  </si>
  <si>
    <t>,</t>
  </si>
  <si>
    <t>Preparat do manualnego mycia i dezynfekcji narzędzi, endoskopów i wyrobów medycznych. Spektrum B,Y,V, (HIV, HBV, HCV, Herpes, Corona)Opakownie 1l</t>
  </si>
  <si>
    <t>inkrustowane chlorem suche chusteczki do mycia i dezynfekcji powierzchni oraz usuwania plam krwi. Wykazują szerokie spektrum biobójcze: bakterio-; prątko-; grzybo-; wiruso-; (Polio, Adeno, Noro) i sporobójcze (B. subtilis, C. difficile, C. difficile R027, C. sporogenes i C. perfringens). przebadane zgodnie z normą EN 16615. Czas działania: min. 5 min. opakowanie 25 szt</t>
  </si>
  <si>
    <t>Preparat w proszku na bazie aktywnego tlenu do mycia i dezynfekcji wyrobów medycznych (instrumenty termolabilne, narzędzia)oraz powierzchni(w tym mających kontakt z żywnością). Preparat na bazie nadwęglanu sodu  oraz substancji antykorozyjnych. Nie wymaga aktywatora. Możliwość przygotowania preparatu w różnych stężeniach:2%,1% i 0,5%. W kazdym stężeniu wymagane spectrum B,Tbc,F,V,S(tlenowe i beztlenowe).Czas działania w stężeniu 2% do 15min. Opakowanie 2kg</t>
  </si>
  <si>
    <t>Preparat w koncentracie do renowacji wyrobów medycznych wykonanych ze stali nierdzewnej, usuwający pozostałości protein, warstwę tlenku żelaza, wszystkie utlenione przebarwienia, a także pozostałości mineralne, zawierający substancje aktywne: kwas fosforowy, niejonowe związki powierzchniowo-czynne. Opakowanie 12 kg( 8,7l)</t>
  </si>
  <si>
    <t>Rękawiczki do szybkiego i delikatnego mycia oraz pielęgnacji skóry bez użycia wody z zawartością allantoiny, gotowe i łatwe do użycia, nie wymaga spłukiwania, bez zawartości mydła, posiada przyjemny zapach, pH neutralne dla skóry przebadany dermatologicznie opakowanie 10 szt</t>
  </si>
  <si>
    <t xml:space="preserve">Gotowe do użycia chusteczki, przeznaczone do dezynfekcji powierzchni oraz wyrobów medycznych wrażliwych na działanie alkoholu (plexiglas, głowice USG, inkubatory) – wymagane dopuszczenie producenta głowic USG. Nie zawierające w składzie alkoholu, aldehydów, związków utleniających. Oparte o mieszaninę różnych czwartorzędowych związków amoniowych. Pojedyncza chusteczka o wymiarach min. 20 x 20 cm. Opakowanie – tuba zawierająca min. 200 szt, chusteczek odrywanych pojedynczo. Spektrum działania: B, F, V (HIV, HBV, HCV – BVDV, Vaccinia, Rota, Papova) do 1min., Tbc (M. Terrae – EN 14348) do 15 min. Możliwość użycia w pionie żywieniowym. Wyrób medyczny kl. IIA op. box 200 szt.
</t>
  </si>
  <si>
    <t xml:space="preserve">Gotowe do użycia chusteczki, przeznaczone do dezynfekcji powierzchni oraz wyrobów medycznych wrażliwych na działanie alkoholu (plexiglas, głowice USG, inkubatory) – wymagane dopuszczenie producenta głowic USG. Nie zawierające w składzie alkoholu, aldehydów, związków utleniających. Oparte o mieszaninę różnych czwartorzędowych związków amoniowych. Pojedyncza chusteczka o wymiarach min. 20 x 20 cm. Opakowanie – tuba zawierająca min. 200 szt, chusteczek odrywanych pojedynczo. Spektrum działania: B, F, V (HIV, HBV, HCV – BVDV, Vaccinia, Rota, Papova) do 1min., Tbc (M. Terrae – EN 14348) do 15 min. Możliwość użycia w pionie żywieniowym. Wyrób medyczny kl. IIA, opakowanie uzupełniajace 200szt.
</t>
  </si>
  <si>
    <t xml:space="preserve">Gotowe do użycia chusteczki przeznaczone do dezynfekcji powierzchni oraz wyrobów medycznych odpornych na działanie alkoholu. Zawierające w składzie min. 2 alkohole alifatyczne (w tym etanol). Nie zawierające związków amoniowych, aldehydów i innych.. Chusteczka o wymiarach min. 14x18 cm i pH 6-7.  Opakowanie (tuba) zawierające min. 150 chusteczek. Możliwość stosowania do powierzchni wykonanych z poliwęglanu
Spektrum działania: B (w tym MRSA), F (Candida Albicans, Aspergillus Niger), Tbc(M.terrae+avium lub tuberculosis), V (Rota, Vaccinia, BVDV, Noro) w czasie do 1 min.. Możliwość rozszerzenia spektrum o wirus Polio. Możliwość użycia w pionie żywieniowym.  Wyrób medyczny kl. IIA op. box 150 szt.
</t>
  </si>
  <si>
    <t xml:space="preserve">Gotowe do użycia chusteczki przeznaczone do dezynfekcji powierzchni oraz wyrobów medycznych odpornych na działanie alkoholu. Zawierające w składzie min. 2 alkohole alifatyczne (w tym etanol). Nie zawierające związków amoniowych, aldehydów i innych.. Chusteczka o wymiarach min. 14x18 cm i pH 6-7.  Opakowanie (tuba) zawierające min. 150 chusteczek. Możliwość stosowania do powierzchni wykonanych z poliwęglanu
Spektrum działania: B (w tym MRSA), F (Candida Albicans, Aspergillus Niger), Tbc(M.terrae+avium lub tuberculosis), V (Rota, Vaccinia, BVDV, Noro) w czasie do 1 min.. Możliwość rozszerzenia spektrum o wirus Polio. Możliwość użycia w pionie żywieniowym.  Wyrób medyczny kl. IIA, opakowanie uzupełniajace 150 szt.
</t>
  </si>
  <si>
    <t>Preparat na bazie dichlorowodorku octenidyny, do antyseptyki błon śluzowych i ran, gotowy do użycia, bezbarwny                                     i bezbolesny, działający na B, F, V w czasie do 1 min. Z możliwością zastosowania w leczeniu ran przewlekłych, odleżyn                        i owrzodzeń op. 1000ml</t>
  </si>
  <si>
    <t>Preparat na bazie dichlorowodorku octenidyny, do antyseptyki błon śluzowych i ran, gotowy do użycia, bezbarwny i bezbolesny, działający na B, F, V w czasie do 1 min. Z możliwością zastosowania w leczeniu ran przewlekłych, odleżyn i owrzodzeń op. 250 ml</t>
  </si>
  <si>
    <t>LP</t>
  </si>
  <si>
    <t>Załacznik nr1 Pakiet 8 Sukcesywne dostawy środków do dezynfekcji skóry do Aresztu Śledczego w Poznaniu</t>
  </si>
  <si>
    <t>Załącznik nr1 Pakiet 9 Sukcesywne dostawy środków do dezynfekcji powierzchni do Aresztu Śledczego w Poznaniu</t>
  </si>
  <si>
    <t>Załacznik Nr 1 Pakiet 10 Sukcesywne dostawy  chusteczek dezynfekcyjnych do Aresztu Śledczego w Poznaniu</t>
  </si>
  <si>
    <t xml:space="preserve">Zobowiązujemy się do wystawiania faktur za dostarczony asortyment z terminem płatności ……... dni </t>
  </si>
  <si>
    <t>(NALEŻY WSKAZAĆ!!! ZGODNIE Z KRYTERIUM OCENY OFERT W SWZ - 21/30 DNI)</t>
  </si>
  <si>
    <t>Wymagania dla poz 1-4: Rękawice nitrylowe, bezpudrowe, niesterylne, chlorowane od wewnątrz, tekstura na końcach palców, grubość na palcu 0,10mm +/-0,01mm,  na dłoni 0,07+/- 0,01 mm, na mankiecie 0,06+/- 0,01 mm, AQL  1,0, siła zrywu min 6N wg EN 455. Zgodne z normami EN ISO 374-1, EN 374-2, EN 16523-1, EN 374-4 oraz odporne na przenikanie bakterii, grzybów i wirusów zgodnie z EN ISO 374-5. Odporne na przenikanie min. 15 substancji chemicznych na min. 6 poziomie wg. EN 16523-1, przebadany na min. 4 alkohole, w tym min. 2 o stężeniu min. 90% na min. 1 poziomie, min. 4 kwasy (organiczne i nieorganiczne), 3 aldehydy, jodopowidon i chlorheksydyna – poziom 6, 10% fenol na min. 1 poziomie  oraz przebadane na min. 12 cytostatyków z min. 10 na 5 poziomie odporności wg. ASTM D6978 potwierdzone badaniami z jednostki niezależnej. Rękawice zarejestrowane jako wyrób medyczny klasy I zgodnie z Dyrektywą o wyrobach Medycznych 93/42/EWG i środek ochrony indywidualnej kat. III zgodnie z Rozporządzeniem (UE) 2016/425. Dopuszczone do kontaktu z żywnością - potwierdzone piktogramem na opakowaniu oraz badaniami z jednostki niezależnej. Pozbawione dodatków chemicznych: MBT, ZMBT, BHT, BHA, TMTD - potwierdzone badaniem metodą HPLC z jednostki niezależnej. Rozmiary S-XL kodowane kolorystycznie na opakowaniu.  Opakowania umożliwiające wyjmowanie rękawic od spodu opakowania zawsze za mankiet, w celu ograniczenia kontaminacji. Kompatybilne z uchwytami pojedynczymi i potrójnymi z trwałego tworzywa o właściwościach antybakteryjnych, odpornego na środki dezynfekcyjne, mocowanymi do ściany oraz uchwytami metalowymi pojedynczymi na szynę Modura, kodowanymi kolorystycznie do rozmiaru S,M,L. Rozmiary S-XL kodowane kolorystycznie na opakowaniu.  Pakowane po 200 szt.</t>
  </si>
  <si>
    <t>WARTOŚĆ VAT</t>
  </si>
  <si>
    <t>WARTOŚĆ NETTO</t>
  </si>
  <si>
    <t xml:space="preserve">Załącznik nr1, Pakiet 2- Sukcesywne dostawy materiałów opatrunków do Aresztu Śledczego w Poznaniu </t>
  </si>
  <si>
    <t>Załacznik nr1, Pakiet 3- Sukcesywne dostawy opatrunków do Aresztu Śledczego w Poznaniu</t>
  </si>
  <si>
    <t>Załącznik nr1, Pakiet 4- Sukcesywne dostawy materiałów stomatologicznych do Aresztu Śledczego w Poznaniu</t>
  </si>
  <si>
    <t>Załącznik nr1, Pakiet 5 Sukcesywne dostawy pasków ixell do Aresztu Śledczego w Poznaniu</t>
  </si>
  <si>
    <t>Załącznik nr1, Pakiet 6 Sukcesywne dostawy substancji recepturowych do Aresztu Śledczego w Poznaniu</t>
  </si>
  <si>
    <t>Załącznik nr1 Pakiet 7 Sukcesywne dostawy rękawiczek nitrylowych do Aresztu Śledczego w Poznaniu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</si>
</sst>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zł&quot;;[Red]\-#,##0.00\ &quot;zł&quot;"/>
    <numFmt numFmtId="164" formatCode="#,##0.00\ &quot;zł&quot;"/>
  </numFmts>
  <fonts count="30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7.5"/>
      <color rgb="FF000000"/>
      <name val="Arial"/>
      <family val="2"/>
      <charset val="238"/>
    </font>
    <font>
      <sz val="10"/>
      <color rgb="FF11111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sz val="9"/>
      <name val="SansSerif"/>
    </font>
    <font>
      <sz val="9"/>
      <name val="SansSerif"/>
      <charset val="238"/>
    </font>
    <font>
      <sz val="9"/>
      <name val="Czcionka tekstu podstawowego"/>
      <family val="2"/>
      <charset val="238"/>
    </font>
    <font>
      <sz val="10"/>
      <name val="Arial"/>
      <family val="2"/>
      <charset val="238"/>
    </font>
    <font>
      <sz val="7.5"/>
      <name val="Arial"/>
      <family val="2"/>
      <charset val="238"/>
    </font>
    <font>
      <sz val="11"/>
      <name val="Calibri"/>
      <family val="2"/>
      <charset val="238"/>
      <scheme val="minor"/>
    </font>
    <font>
      <sz val="10"/>
      <color rgb="FF000000"/>
      <name val="Liberation Sans"/>
    </font>
    <font>
      <sz val="10"/>
      <color theme="1"/>
      <name val="Liberation Sans"/>
    </font>
    <font>
      <b/>
      <sz val="10"/>
      <color theme="1"/>
      <name val="Liberation Sans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9"/>
      <color rgb="FF000000"/>
      <name val="Calibri"/>
      <family val="2"/>
      <charset val="238"/>
    </font>
    <font>
      <sz val="9"/>
      <color rgb="FF000000"/>
      <name val="Czcionka tekstu podstawowego"/>
      <family val="2"/>
      <charset val="238"/>
    </font>
    <font>
      <sz val="9"/>
      <name val="Calibri"/>
      <family val="2"/>
      <charset val="238"/>
    </font>
    <font>
      <sz val="11"/>
      <name val="Arial"/>
      <charset val="1"/>
    </font>
    <font>
      <sz val="11"/>
      <name val="Arial"/>
      <charset val="238"/>
    </font>
    <font>
      <sz val="9"/>
      <color rgb="FF191919"/>
      <name val="Arial"/>
      <family val="2"/>
      <charset val="238"/>
    </font>
    <font>
      <sz val="11"/>
      <name val="Calibri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FFFF00"/>
      </patternFill>
    </fill>
    <fill>
      <patternFill patternType="solid">
        <fgColor theme="0"/>
        <bgColor rgb="FFFFFFCC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7" fillId="0" borderId="0" applyFont="0" applyFill="0" applyBorder="0" applyAlignment="0" applyProtection="0"/>
    <xf numFmtId="0" fontId="15" fillId="0" borderId="0"/>
  </cellStyleXfs>
  <cellXfs count="22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0" fillId="0" borderId="1" xfId="0" applyBorder="1"/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8" fontId="2" fillId="2" borderId="1" xfId="0" applyNumberFormat="1" applyFont="1" applyFill="1" applyBorder="1" applyAlignment="1">
      <alignment horizontal="center"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8" fontId="2" fillId="0" borderId="1" xfId="0" applyNumberFormat="1" applyFont="1" applyBorder="1" applyAlignment="1">
      <alignment horizontal="center" vertical="center" wrapText="1"/>
    </xf>
    <xf numFmtId="8" fontId="1" fillId="2" borderId="1" xfId="0" applyNumberFormat="1" applyFont="1" applyFill="1" applyBorder="1" applyAlignment="1">
      <alignment horizontal="center" vertical="center" wrapText="1"/>
    </xf>
    <xf numFmtId="8" fontId="2" fillId="2" borderId="1" xfId="0" applyNumberFormat="1" applyFont="1" applyFill="1" applyBorder="1" applyAlignment="1">
      <alignment horizontal="right" vertical="center" wrapText="1"/>
    </xf>
    <xf numFmtId="9" fontId="1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wrapText="1"/>
    </xf>
    <xf numFmtId="0" fontId="6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center" vertical="center" wrapText="1"/>
    </xf>
    <xf numFmtId="8" fontId="2" fillId="3" borderId="1" xfId="0" applyNumberFormat="1" applyFont="1" applyFill="1" applyBorder="1" applyAlignment="1">
      <alignment horizontal="center" vertical="center" wrapText="1"/>
    </xf>
    <xf numFmtId="9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/>
    <xf numFmtId="8" fontId="1" fillId="0" borderId="1" xfId="0" applyNumberFormat="1" applyFont="1" applyBorder="1" applyAlignment="1">
      <alignment horizontal="right" vertical="center" wrapText="1"/>
    </xf>
    <xf numFmtId="8" fontId="4" fillId="2" borderId="1" xfId="0" applyNumberFormat="1" applyFont="1" applyFill="1" applyBorder="1" applyAlignment="1">
      <alignment horizontal="center" vertical="center" wrapText="1"/>
    </xf>
    <xf numFmtId="8" fontId="3" fillId="0" borderId="1" xfId="0" applyNumberFormat="1" applyFont="1" applyBorder="1" applyAlignment="1">
      <alignment horizontal="right" vertical="center" wrapText="1"/>
    </xf>
    <xf numFmtId="0" fontId="8" fillId="4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9" fontId="9" fillId="0" borderId="1" xfId="1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horizontal="justify" vertical="center" wrapText="1"/>
    </xf>
    <xf numFmtId="0" fontId="10" fillId="4" borderId="1" xfId="0" applyFont="1" applyFill="1" applyBorder="1" applyAlignment="1">
      <alignment horizontal="center" vertical="center" wrapText="1"/>
    </xf>
    <xf numFmtId="164" fontId="10" fillId="4" borderId="1" xfId="0" applyNumberFormat="1" applyFont="1" applyFill="1" applyBorder="1" applyAlignment="1">
      <alignment horizontal="center" vertical="center"/>
    </xf>
    <xf numFmtId="9" fontId="10" fillId="4" borderId="1" xfId="1" applyFont="1" applyFill="1" applyBorder="1" applyAlignment="1">
      <alignment horizontal="center" vertical="center"/>
    </xf>
    <xf numFmtId="0" fontId="10" fillId="4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justify" vertical="center" wrapText="1"/>
    </xf>
    <xf numFmtId="0" fontId="10" fillId="0" borderId="0" xfId="0" applyFont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/>
    </xf>
    <xf numFmtId="164" fontId="9" fillId="0" borderId="1" xfId="0" applyNumberFormat="1" applyFont="1" applyBorder="1" applyAlignment="1">
      <alignment horizontal="center" vertical="center"/>
    </xf>
    <xf numFmtId="0" fontId="8" fillId="4" borderId="1" xfId="0" applyFont="1" applyFill="1" applyBorder="1" applyAlignment="1">
      <alignment vertical="center"/>
    </xf>
    <xf numFmtId="0" fontId="9" fillId="0" borderId="1" xfId="0" applyFont="1" applyBorder="1" applyAlignment="1">
      <alignment horizontal="left" vertical="center" wrapText="1"/>
    </xf>
    <xf numFmtId="0" fontId="10" fillId="4" borderId="1" xfId="0" applyFont="1" applyFill="1" applyBorder="1"/>
    <xf numFmtId="0" fontId="10" fillId="4" borderId="1" xfId="0" applyFont="1" applyFill="1" applyBorder="1" applyAlignment="1">
      <alignment horizontal="justify" vertical="top" wrapText="1"/>
    </xf>
    <xf numFmtId="9" fontId="10" fillId="4" borderId="1" xfId="0" applyNumberFormat="1" applyFont="1" applyFill="1" applyBorder="1" applyAlignment="1">
      <alignment horizontal="center" vertical="center"/>
    </xf>
    <xf numFmtId="2" fontId="10" fillId="4" borderId="1" xfId="0" applyNumberFormat="1" applyFont="1" applyFill="1" applyBorder="1"/>
    <xf numFmtId="4" fontId="10" fillId="4" borderId="1" xfId="0" applyNumberFormat="1" applyFont="1" applyFill="1" applyBorder="1"/>
    <xf numFmtId="0" fontId="10" fillId="0" borderId="1" xfId="0" applyFont="1" applyBorder="1"/>
    <xf numFmtId="4" fontId="10" fillId="0" borderId="1" xfId="0" applyNumberFormat="1" applyFont="1" applyBorder="1"/>
    <xf numFmtId="4" fontId="11" fillId="0" borderId="1" xfId="0" applyNumberFormat="1" applyFont="1" applyBorder="1"/>
    <xf numFmtId="0" fontId="9" fillId="0" borderId="1" xfId="0" applyFont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top" wrapText="1"/>
    </xf>
    <xf numFmtId="0" fontId="12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 wrapText="1"/>
    </xf>
    <xf numFmtId="164" fontId="13" fillId="0" borderId="1" xfId="0" applyNumberFormat="1" applyFont="1" applyBorder="1" applyAlignment="1">
      <alignment horizontal="right" vertical="center" wrapText="1"/>
    </xf>
    <xf numFmtId="164" fontId="14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right" vertical="top" wrapText="1"/>
    </xf>
    <xf numFmtId="8" fontId="1" fillId="3" borderId="1" xfId="0" applyNumberFormat="1" applyFont="1" applyFill="1" applyBorder="1" applyAlignment="1">
      <alignment horizontal="right" vertical="center" wrapText="1"/>
    </xf>
    <xf numFmtId="9" fontId="1" fillId="3" borderId="1" xfId="0" applyNumberFormat="1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6" fillId="2" borderId="1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8" fontId="15" fillId="2" borderId="1" xfId="0" applyNumberFormat="1" applyFont="1" applyFill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8" fontId="15" fillId="0" borderId="1" xfId="0" applyNumberFormat="1" applyFont="1" applyBorder="1" applyAlignment="1">
      <alignment horizontal="right" vertical="center" wrapText="1"/>
    </xf>
    <xf numFmtId="0" fontId="17" fillId="0" borderId="1" xfId="0" applyFont="1" applyBorder="1"/>
    <xf numFmtId="0" fontId="15" fillId="0" borderId="6" xfId="0" applyFont="1" applyBorder="1" applyAlignment="1">
      <alignment horizontal="center" wrapText="1"/>
    </xf>
    <xf numFmtId="0" fontId="22" fillId="0" borderId="6" xfId="0" applyFont="1" applyBorder="1" applyAlignment="1">
      <alignment horizontal="center" wrapText="1"/>
    </xf>
    <xf numFmtId="4" fontId="15" fillId="0" borderId="6" xfId="0" applyNumberFormat="1" applyFont="1" applyBorder="1" applyAlignment="1">
      <alignment horizontal="center" wrapText="1"/>
    </xf>
    <xf numFmtId="2" fontId="15" fillId="0" borderId="6" xfId="0" applyNumberFormat="1" applyFont="1" applyBorder="1" applyAlignment="1">
      <alignment horizontal="center" wrapText="1"/>
    </xf>
    <xf numFmtId="0" fontId="22" fillId="0" borderId="1" xfId="0" applyFont="1" applyBorder="1"/>
    <xf numFmtId="0" fontId="11" fillId="0" borderId="1" xfId="0" applyFont="1" applyBorder="1" applyAlignment="1" applyProtection="1">
      <alignment horizontal="left" vertical="top" wrapText="1"/>
    </xf>
    <xf numFmtId="0" fontId="11" fillId="0" borderId="1" xfId="0" applyFont="1" applyBorder="1" applyAlignment="1" applyProtection="1">
      <alignment horizontal="right" vertical="top" wrapText="1"/>
    </xf>
    <xf numFmtId="4" fontId="15" fillId="0" borderId="1" xfId="0" applyNumberFormat="1" applyFont="1" applyBorder="1" applyAlignment="1" applyProtection="1">
      <alignment horizontal="left" vertical="top" wrapText="1"/>
    </xf>
    <xf numFmtId="4" fontId="22" fillId="0" borderId="1" xfId="0" applyNumberFormat="1" applyFont="1" applyBorder="1"/>
    <xf numFmtId="0" fontId="22" fillId="0" borderId="0" xfId="0" applyFont="1"/>
    <xf numFmtId="0" fontId="15" fillId="0" borderId="0" xfId="0" applyFont="1" applyAlignment="1">
      <alignment wrapText="1"/>
    </xf>
    <xf numFmtId="9" fontId="22" fillId="0" borderId="1" xfId="0" applyNumberFormat="1" applyFont="1" applyBorder="1"/>
    <xf numFmtId="4" fontId="22" fillId="0" borderId="0" xfId="0" applyNumberFormat="1" applyFont="1"/>
    <xf numFmtId="4" fontId="0" fillId="0" borderId="1" xfId="0" applyNumberFormat="1" applyBorder="1"/>
    <xf numFmtId="4" fontId="0" fillId="0" borderId="0" xfId="0" applyNumberFormat="1"/>
    <xf numFmtId="0" fontId="12" fillId="0" borderId="0" xfId="0" applyFont="1" applyFill="1" applyBorder="1" applyAlignment="1">
      <alignment horizontal="left" vertical="top" wrapText="1"/>
    </xf>
    <xf numFmtId="164" fontId="13" fillId="0" borderId="0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5" fillId="3" borderId="1" xfId="0" applyFont="1" applyFill="1" applyBorder="1" applyAlignment="1">
      <alignment horizontal="left" vertical="center" wrapText="1"/>
    </xf>
    <xf numFmtId="0" fontId="16" fillId="3" borderId="1" xfId="0" applyFont="1" applyFill="1" applyBorder="1" applyAlignment="1">
      <alignment horizontal="center" vertical="center" wrapText="1"/>
    </xf>
    <xf numFmtId="0" fontId="15" fillId="3" borderId="1" xfId="0" applyFont="1" applyFill="1" applyBorder="1" applyAlignment="1">
      <alignment horizontal="center" vertical="center" wrapText="1"/>
    </xf>
    <xf numFmtId="8" fontId="15" fillId="3" borderId="1" xfId="0" applyNumberFormat="1" applyFont="1" applyFill="1" applyBorder="1" applyAlignment="1">
      <alignment horizontal="center" vertical="center" wrapText="1"/>
    </xf>
    <xf numFmtId="9" fontId="15" fillId="3" borderId="1" xfId="0" applyNumberFormat="1" applyFont="1" applyFill="1" applyBorder="1" applyAlignment="1">
      <alignment horizontal="center" vertical="center" wrapText="1"/>
    </xf>
    <xf numFmtId="8" fontId="15" fillId="3" borderId="1" xfId="0" applyNumberFormat="1" applyFont="1" applyFill="1" applyBorder="1" applyAlignment="1">
      <alignment horizontal="right" vertical="center" wrapText="1"/>
    </xf>
    <xf numFmtId="0" fontId="17" fillId="3" borderId="1" xfId="0" applyFont="1" applyFill="1" applyBorder="1"/>
    <xf numFmtId="9" fontId="15" fillId="2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/>
    <xf numFmtId="0" fontId="23" fillId="4" borderId="1" xfId="0" applyFont="1" applyFill="1" applyBorder="1" applyAlignment="1">
      <alignment horizontal="justify" vertical="top"/>
    </xf>
    <xf numFmtId="0" fontId="24" fillId="0" borderId="1" xfId="0" applyFont="1" applyBorder="1" applyAlignment="1"/>
    <xf numFmtId="2" fontId="24" fillId="0" borderId="1" xfId="0" applyNumberFormat="1" applyFont="1" applyBorder="1" applyAlignment="1"/>
    <xf numFmtId="4" fontId="24" fillId="0" borderId="1" xfId="0" applyNumberFormat="1" applyFont="1" applyBorder="1" applyAlignment="1"/>
    <xf numFmtId="0" fontId="23" fillId="4" borderId="1" xfId="0" applyFont="1" applyFill="1" applyBorder="1" applyAlignment="1">
      <alignment horizontal="left" vertical="top" wrapText="1"/>
    </xf>
    <xf numFmtId="0" fontId="23" fillId="4" borderId="1" xfId="0" applyFont="1" applyFill="1" applyBorder="1" applyAlignment="1">
      <alignment wrapText="1"/>
    </xf>
    <xf numFmtId="0" fontId="10" fillId="4" borderId="1" xfId="0" applyFont="1" applyFill="1" applyBorder="1" applyAlignment="1">
      <alignment horizontal="justify" vertical="top"/>
    </xf>
    <xf numFmtId="2" fontId="2" fillId="0" borderId="1" xfId="0" applyNumberFormat="1" applyFont="1" applyBorder="1" applyAlignment="1">
      <alignment wrapText="1"/>
    </xf>
    <xf numFmtId="0" fontId="10" fillId="4" borderId="1" xfId="0" applyFont="1" applyFill="1" applyBorder="1" applyAlignment="1">
      <alignment horizontal="center" vertical="top" wrapText="1"/>
    </xf>
    <xf numFmtId="0" fontId="10" fillId="4" borderId="1" xfId="0" applyFont="1" applyFill="1" applyBorder="1" applyAlignment="1">
      <alignment horizontal="center" vertical="top"/>
    </xf>
    <xf numFmtId="0" fontId="26" fillId="0" borderId="1" xfId="0" applyFont="1" applyBorder="1" applyAlignment="1">
      <alignment horizontal="left" vertical="top"/>
    </xf>
    <xf numFmtId="2" fontId="10" fillId="0" borderId="1" xfId="0" applyNumberFormat="1" applyFont="1" applyBorder="1"/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 vertical="top"/>
    </xf>
    <xf numFmtId="2" fontId="15" fillId="0" borderId="1" xfId="0" applyNumberFormat="1" applyFont="1" applyBorder="1" applyAlignment="1">
      <alignment wrapText="1"/>
    </xf>
    <xf numFmtId="2" fontId="27" fillId="0" borderId="1" xfId="0" applyNumberFormat="1" applyFont="1" applyBorder="1" applyAlignment="1">
      <alignment wrapText="1"/>
    </xf>
    <xf numFmtId="0" fontId="10" fillId="6" borderId="1" xfId="0" applyFont="1" applyFill="1" applyBorder="1" applyAlignment="1">
      <alignment horizontal="justify" vertical="top"/>
    </xf>
    <xf numFmtId="0" fontId="10" fillId="3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/>
    </xf>
    <xf numFmtId="0" fontId="26" fillId="3" borderId="1" xfId="0" applyFont="1" applyFill="1" applyBorder="1" applyAlignment="1">
      <alignment horizontal="left" vertical="top"/>
    </xf>
    <xf numFmtId="0" fontId="27" fillId="3" borderId="0" xfId="0" applyFont="1" applyFill="1" applyAlignment="1">
      <alignment wrapText="1"/>
    </xf>
    <xf numFmtId="0" fontId="10" fillId="6" borderId="1" xfId="0" applyFont="1" applyFill="1" applyBorder="1" applyAlignment="1">
      <alignment horizontal="center" vertical="top" wrapText="1"/>
    </xf>
    <xf numFmtId="0" fontId="10" fillId="3" borderId="1" xfId="0" applyFont="1" applyFill="1" applyBorder="1" applyAlignment="1">
      <alignment horizontal="center" vertical="top"/>
    </xf>
    <xf numFmtId="0" fontId="26" fillId="3" borderId="1" xfId="0" applyFont="1" applyFill="1" applyBorder="1" applyAlignment="1">
      <alignment horizontal="left" vertical="top" wrapText="1"/>
    </xf>
    <xf numFmtId="2" fontId="10" fillId="0" borderId="6" xfId="0" applyNumberFormat="1" applyFont="1" applyBorder="1"/>
    <xf numFmtId="0" fontId="15" fillId="0" borderId="1" xfId="0" applyFont="1" applyBorder="1" applyAlignment="1">
      <alignment horizontal="left" vertical="center" wrapText="1"/>
    </xf>
    <xf numFmtId="0" fontId="11" fillId="4" borderId="1" xfId="0" applyFont="1" applyFill="1" applyBorder="1" applyAlignment="1">
      <alignment vertical="center" wrapText="1"/>
    </xf>
    <xf numFmtId="0" fontId="11" fillId="5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11" fillId="4" borderId="1" xfId="0" applyFont="1" applyFill="1" applyBorder="1" applyAlignment="1">
      <alignment horizontal="justify" vertical="center" wrapText="1"/>
    </xf>
    <xf numFmtId="0" fontId="11" fillId="4" borderId="1" xfId="0" applyFont="1" applyFill="1" applyBorder="1" applyAlignment="1">
      <alignment horizontal="center" vertical="center" wrapText="1"/>
    </xf>
    <xf numFmtId="164" fontId="11" fillId="4" borderId="1" xfId="0" applyNumberFormat="1" applyFont="1" applyFill="1" applyBorder="1" applyAlignment="1">
      <alignment horizontal="center" vertical="center"/>
    </xf>
    <xf numFmtId="9" fontId="11" fillId="4" borderId="1" xfId="1" applyFont="1" applyFill="1" applyBorder="1" applyAlignment="1">
      <alignment horizontal="center" vertical="center"/>
    </xf>
    <xf numFmtId="0" fontId="17" fillId="0" borderId="0" xfId="0" applyFont="1"/>
    <xf numFmtId="0" fontId="11" fillId="0" borderId="0" xfId="0" applyFont="1" applyAlignment="1">
      <alignment horizontal="center" vertical="center" wrapText="1"/>
    </xf>
    <xf numFmtId="164" fontId="13" fillId="0" borderId="1" xfId="0" applyNumberFormat="1" applyFont="1" applyBorder="1" applyAlignment="1">
      <alignment horizontal="center" vertical="center" wrapText="1"/>
    </xf>
    <xf numFmtId="9" fontId="13" fillId="0" borderId="1" xfId="0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left" vertical="top" wrapText="1"/>
    </xf>
    <xf numFmtId="164" fontId="13" fillId="0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0" fontId="0" fillId="3" borderId="0" xfId="0" applyFill="1"/>
    <xf numFmtId="0" fontId="12" fillId="3" borderId="0" xfId="0" applyFont="1" applyFill="1" applyBorder="1" applyAlignment="1">
      <alignment horizontal="center" vertical="center" wrapText="1"/>
    </xf>
    <xf numFmtId="4" fontId="24" fillId="0" borderId="7" xfId="0" applyNumberFormat="1" applyFont="1" applyFill="1" applyBorder="1" applyAlignment="1"/>
    <xf numFmtId="9" fontId="23" fillId="0" borderId="1" xfId="0" applyNumberFormat="1" applyFont="1" applyBorder="1" applyAlignment="1">
      <alignment horizontal="right"/>
    </xf>
    <xf numFmtId="9" fontId="25" fillId="4" borderId="1" xfId="0" applyNumberFormat="1" applyFont="1" applyFill="1" applyBorder="1" applyAlignment="1">
      <alignment horizontal="right"/>
    </xf>
    <xf numFmtId="9" fontId="23" fillId="4" borderId="1" xfId="0" applyNumberFormat="1" applyFont="1" applyFill="1" applyBorder="1" applyAlignment="1">
      <alignment horizontal="right"/>
    </xf>
    <xf numFmtId="9" fontId="11" fillId="4" borderId="1" xfId="0" applyNumberFormat="1" applyFont="1" applyFill="1" applyBorder="1" applyAlignment="1">
      <alignment vertical="top"/>
    </xf>
    <xf numFmtId="9" fontId="10" fillId="0" borderId="1" xfId="0" applyNumberFormat="1" applyFont="1" applyBorder="1" applyAlignment="1">
      <alignment vertical="top"/>
    </xf>
    <xf numFmtId="0" fontId="10" fillId="4" borderId="5" xfId="0" applyFont="1" applyFill="1" applyBorder="1" applyAlignment="1">
      <alignment horizontal="left" wrapText="1"/>
    </xf>
    <xf numFmtId="0" fontId="21" fillId="0" borderId="1" xfId="0" applyFont="1" applyBorder="1" applyAlignment="1">
      <alignment horizontal="left" vertical="top"/>
    </xf>
    <xf numFmtId="2" fontId="24" fillId="4" borderId="1" xfId="0" applyNumberFormat="1" applyFont="1" applyFill="1" applyBorder="1"/>
    <xf numFmtId="0" fontId="24" fillId="0" borderId="1" xfId="0" applyFont="1" applyBorder="1"/>
    <xf numFmtId="0" fontId="10" fillId="4" borderId="5" xfId="0" applyFont="1" applyFill="1" applyBorder="1" applyAlignment="1">
      <alignment horizontal="left" vertical="top" wrapText="1"/>
    </xf>
    <xf numFmtId="0" fontId="24" fillId="0" borderId="1" xfId="0" applyFont="1" applyBorder="1" applyAlignment="1">
      <alignment wrapText="1"/>
    </xf>
    <xf numFmtId="0" fontId="29" fillId="0" borderId="1" xfId="0" applyFont="1" applyBorder="1" applyAlignment="1">
      <alignment horizontal="left" vertical="top"/>
    </xf>
    <xf numFmtId="4" fontId="24" fillId="0" borderId="1" xfId="0" applyNumberFormat="1" applyFont="1" applyBorder="1"/>
    <xf numFmtId="9" fontId="24" fillId="4" borderId="1" xfId="0" applyNumberFormat="1" applyFont="1" applyFill="1" applyBorder="1"/>
    <xf numFmtId="9" fontId="24" fillId="0" borderId="1" xfId="0" applyNumberFormat="1" applyFont="1" applyBorder="1"/>
    <xf numFmtId="0" fontId="10" fillId="0" borderId="1" xfId="0" applyFont="1" applyBorder="1" applyAlignment="1">
      <alignment wrapText="1"/>
    </xf>
    <xf numFmtId="0" fontId="2" fillId="2" borderId="0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10" fillId="6" borderId="1" xfId="0" applyFont="1" applyFill="1" applyBorder="1" applyAlignment="1">
      <alignment horizontal="center" vertical="center"/>
    </xf>
    <xf numFmtId="0" fontId="11" fillId="6" borderId="1" xfId="0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0" fontId="20" fillId="0" borderId="1" xfId="0" applyFont="1" applyBorder="1" applyAlignment="1">
      <alignment horizontal="center" vertical="top" wrapText="1"/>
    </xf>
    <xf numFmtId="0" fontId="19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wrapText="1"/>
    </xf>
    <xf numFmtId="0" fontId="19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right" wrapText="1"/>
    </xf>
    <xf numFmtId="9" fontId="19" fillId="0" borderId="1" xfId="0" applyNumberFormat="1" applyFont="1" applyBorder="1" applyAlignment="1">
      <alignment horizontal="right" wrapText="1"/>
    </xf>
    <xf numFmtId="4" fontId="19" fillId="0" borderId="1" xfId="0" applyNumberFormat="1" applyFont="1" applyBorder="1" applyAlignment="1">
      <alignment horizontal="right" wrapText="1"/>
    </xf>
    <xf numFmtId="4" fontId="18" fillId="0" borderId="1" xfId="0" applyNumberFormat="1" applyFont="1" applyBorder="1" applyAlignment="1">
      <alignment horizontal="right" wrapText="1"/>
    </xf>
    <xf numFmtId="4" fontId="19" fillId="0" borderId="1" xfId="0" applyNumberFormat="1" applyFont="1" applyBorder="1" applyAlignment="1">
      <alignment horizontal="right" vertical="center" wrapText="1"/>
    </xf>
    <xf numFmtId="0" fontId="18" fillId="0" borderId="1" xfId="0" applyFont="1" applyBorder="1" applyAlignment="1">
      <alignment horizontal="right" vertical="center" wrapText="1"/>
    </xf>
    <xf numFmtId="0" fontId="19" fillId="0" borderId="1" xfId="0" applyFont="1" applyBorder="1" applyAlignment="1">
      <alignment horizontal="right" vertical="center" wrapText="1"/>
    </xf>
    <xf numFmtId="0" fontId="11" fillId="3" borderId="1" xfId="0" applyFont="1" applyFill="1" applyBorder="1" applyAlignment="1" applyProtection="1">
      <alignment horizontal="right" vertical="top" wrapText="1"/>
    </xf>
    <xf numFmtId="0" fontId="0" fillId="0" borderId="8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11" xfId="0" applyBorder="1" applyAlignment="1"/>
    <xf numFmtId="0" fontId="0" fillId="0" borderId="12" xfId="0" applyBorder="1" applyAlignment="1"/>
    <xf numFmtId="0" fontId="0" fillId="0" borderId="13" xfId="0" applyBorder="1" applyAlignment="1"/>
    <xf numFmtId="0" fontId="12" fillId="0" borderId="0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right" vertical="center" wrapText="1"/>
    </xf>
    <xf numFmtId="0" fontId="2" fillId="2" borderId="1" xfId="0" applyFont="1" applyFill="1" applyBorder="1" applyAlignment="1">
      <alignment horizontal="center" vertical="top" wrapText="1"/>
    </xf>
    <xf numFmtId="9" fontId="2" fillId="2" borderId="1" xfId="0" applyNumberFormat="1" applyFont="1" applyFill="1" applyBorder="1" applyAlignment="1">
      <alignment horizontal="right" vertical="center" wrapText="1"/>
    </xf>
    <xf numFmtId="0" fontId="0" fillId="0" borderId="0" xfId="0" applyBorder="1" applyAlignment="1"/>
    <xf numFmtId="0" fontId="0" fillId="0" borderId="0" xfId="0" applyBorder="1"/>
    <xf numFmtId="0" fontId="2" fillId="0" borderId="1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10" fillId="0" borderId="3" xfId="0" applyFont="1" applyBorder="1" applyAlignment="1">
      <alignment horizontal="right" wrapText="1"/>
    </xf>
    <xf numFmtId="0" fontId="10" fillId="0" borderId="4" xfId="0" applyFont="1" applyBorder="1" applyAlignment="1">
      <alignment horizontal="right" wrapText="1"/>
    </xf>
    <xf numFmtId="0" fontId="10" fillId="0" borderId="5" xfId="0" applyFont="1" applyBorder="1" applyAlignment="1">
      <alignment horizontal="right" wrapText="1"/>
    </xf>
    <xf numFmtId="0" fontId="8" fillId="4" borderId="1" xfId="0" applyFont="1" applyFill="1" applyBorder="1" applyAlignment="1">
      <alignment horizontal="left" wrapText="1"/>
    </xf>
    <xf numFmtId="0" fontId="10" fillId="4" borderId="1" xfId="0" applyFont="1" applyFill="1" applyBorder="1" applyAlignment="1">
      <alignment horizontal="right" wrapText="1"/>
    </xf>
    <xf numFmtId="0" fontId="2" fillId="4" borderId="3" xfId="0" applyFont="1" applyFill="1" applyBorder="1" applyAlignment="1">
      <alignment horizontal="left" wrapText="1"/>
    </xf>
    <xf numFmtId="0" fontId="2" fillId="4" borderId="4" xfId="0" applyFont="1" applyFill="1" applyBorder="1" applyAlignment="1">
      <alignment horizontal="left" wrapText="1"/>
    </xf>
    <xf numFmtId="0" fontId="2" fillId="4" borderId="5" xfId="0" applyFont="1" applyFill="1" applyBorder="1" applyAlignment="1">
      <alignment horizontal="left" wrapText="1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left" vertical="center" wrapText="1"/>
    </xf>
    <xf numFmtId="0" fontId="19" fillId="0" borderId="1" xfId="0" applyFont="1" applyBorder="1" applyAlignment="1">
      <alignment horizontal="right" vertical="center" wrapText="1"/>
    </xf>
    <xf numFmtId="0" fontId="18" fillId="0" borderId="1" xfId="0" applyFont="1" applyBorder="1" applyAlignment="1">
      <alignment horizontal="left" wrapText="1"/>
    </xf>
    <xf numFmtId="0" fontId="15" fillId="0" borderId="1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0" fontId="11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top" wrapText="1"/>
    </xf>
    <xf numFmtId="0" fontId="15" fillId="3" borderId="3" xfId="0" applyFont="1" applyFill="1" applyBorder="1" applyAlignment="1"/>
    <xf numFmtId="0" fontId="15" fillId="3" borderId="4" xfId="0" applyFont="1" applyFill="1" applyBorder="1" applyAlignment="1"/>
    <xf numFmtId="0" fontId="15" fillId="3" borderId="5" xfId="0" applyFont="1" applyFill="1" applyBorder="1" applyAlignment="1"/>
    <xf numFmtId="0" fontId="0" fillId="0" borderId="3" xfId="0" applyFont="1" applyBorder="1" applyAlignment="1">
      <alignment horizontal="left"/>
    </xf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10" fillId="0" borderId="1" xfId="0" applyFont="1" applyBorder="1" applyAlignment="1">
      <alignment horizontal="right" wrapText="1"/>
    </xf>
    <xf numFmtId="0" fontId="0" fillId="0" borderId="3" xfId="0" applyFont="1" applyBorder="1" applyAlignment="1">
      <alignment horizontal="left" wrapText="1"/>
    </xf>
    <xf numFmtId="0" fontId="0" fillId="0" borderId="4" xfId="0" applyFont="1" applyBorder="1" applyAlignment="1">
      <alignment horizontal="left" wrapText="1"/>
    </xf>
    <xf numFmtId="0" fontId="0" fillId="0" borderId="5" xfId="0" applyFont="1" applyBorder="1" applyAlignment="1">
      <alignment horizontal="left" wrapText="1"/>
    </xf>
    <xf numFmtId="0" fontId="10" fillId="0" borderId="1" xfId="0" applyFont="1" applyBorder="1" applyAlignment="1">
      <alignment horizontal="right"/>
    </xf>
  </cellXfs>
  <cellStyles count="3">
    <cellStyle name="Normalny" xfId="0" builtinId="0"/>
    <cellStyle name="Normalny 2" xfId="2"/>
    <cellStyle name="Procentowy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88" zoomScale="101" workbookViewId="0">
      <selection activeCell="B38" sqref="B38"/>
    </sheetView>
  </sheetViews>
  <sheetFormatPr defaultRowHeight="15"/>
  <cols>
    <col min="1" max="1" width="11.7109375" style="2" customWidth="1"/>
    <col min="2" max="2" width="44.28515625" style="2" customWidth="1"/>
    <col min="3" max="3" width="32.7109375" style="2" customWidth="1"/>
    <col min="4" max="4" width="4.85546875" style="2" customWidth="1"/>
    <col min="5" max="5" width="8.42578125" style="24" customWidth="1"/>
    <col min="6" max="6" width="15.7109375" style="2" customWidth="1"/>
    <col min="7" max="7" width="6.140625" style="2" customWidth="1"/>
    <col min="8" max="8" width="11" style="2" customWidth="1"/>
    <col min="9" max="9" width="14.7109375" style="2" customWidth="1"/>
    <col min="10" max="10" width="14.5703125" style="2" customWidth="1"/>
    <col min="11" max="11" width="13.140625" style="2" customWidth="1"/>
    <col min="12" max="16384" width="9.140625" style="2"/>
  </cols>
  <sheetData>
    <row r="1" spans="1:11">
      <c r="A1" s="193" t="s">
        <v>0</v>
      </c>
      <c r="B1" s="193"/>
      <c r="C1" s="193"/>
      <c r="D1" s="193"/>
      <c r="E1" s="193"/>
      <c r="F1" s="193"/>
      <c r="G1" s="193"/>
      <c r="H1" s="1"/>
      <c r="I1" s="1"/>
      <c r="J1" s="1"/>
      <c r="K1" s="1"/>
    </row>
    <row r="2" spans="1:11" ht="38.25">
      <c r="A2" s="3" t="s">
        <v>1</v>
      </c>
      <c r="B2" s="4" t="s">
        <v>2</v>
      </c>
      <c r="C2" s="4" t="s">
        <v>3</v>
      </c>
      <c r="D2" s="4" t="s">
        <v>4</v>
      </c>
      <c r="E2" s="126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</row>
    <row r="3" spans="1:11" ht="25.5">
      <c r="A3" s="3">
        <v>1</v>
      </c>
      <c r="B3" s="5" t="s">
        <v>12</v>
      </c>
      <c r="C3" s="6"/>
      <c r="D3" s="3" t="s">
        <v>13</v>
      </c>
      <c r="E3" s="19">
        <v>30</v>
      </c>
      <c r="F3" s="8"/>
      <c r="G3" s="9">
        <v>0.08</v>
      </c>
      <c r="H3" s="25">
        <f t="shared" ref="H3:H34" si="0">ROUND(F3+F3*G3,2)</f>
        <v>0</v>
      </c>
      <c r="I3" s="8">
        <f t="shared" ref="I3:I34" si="1">E3*F3</f>
        <v>0</v>
      </c>
      <c r="J3" s="25">
        <f t="shared" ref="J3:J34" si="2">E3*H3</f>
        <v>0</v>
      </c>
      <c r="K3" s="25">
        <f t="shared" ref="K3:K34" si="3">J3-I3</f>
        <v>0</v>
      </c>
    </row>
    <row r="4" spans="1:11" ht="25.5">
      <c r="A4" s="3">
        <v>2</v>
      </c>
      <c r="B4" s="5" t="s">
        <v>14</v>
      </c>
      <c r="C4" s="6"/>
      <c r="D4" s="7" t="s">
        <v>13</v>
      </c>
      <c r="E4" s="19">
        <v>60</v>
      </c>
      <c r="F4" s="8"/>
      <c r="G4" s="9">
        <v>0.08</v>
      </c>
      <c r="H4" s="25">
        <f t="shared" si="0"/>
        <v>0</v>
      </c>
      <c r="I4" s="8">
        <f t="shared" si="1"/>
        <v>0</v>
      </c>
      <c r="J4" s="25">
        <f t="shared" si="2"/>
        <v>0</v>
      </c>
      <c r="K4" s="25">
        <f t="shared" si="3"/>
        <v>0</v>
      </c>
    </row>
    <row r="5" spans="1:11" ht="25.5">
      <c r="A5" s="3">
        <v>3</v>
      </c>
      <c r="B5" s="5" t="s">
        <v>15</v>
      </c>
      <c r="C5" s="6"/>
      <c r="D5" s="7" t="s">
        <v>13</v>
      </c>
      <c r="E5" s="19">
        <v>120</v>
      </c>
      <c r="F5" s="8"/>
      <c r="G5" s="9">
        <v>0.08</v>
      </c>
      <c r="H5" s="25">
        <f t="shared" si="0"/>
        <v>0</v>
      </c>
      <c r="I5" s="8">
        <f t="shared" si="1"/>
        <v>0</v>
      </c>
      <c r="J5" s="25">
        <f t="shared" si="2"/>
        <v>0</v>
      </c>
      <c r="K5" s="25">
        <f t="shared" si="3"/>
        <v>0</v>
      </c>
    </row>
    <row r="6" spans="1:11" ht="25.5">
      <c r="A6" s="3">
        <v>4</v>
      </c>
      <c r="B6" s="5" t="s">
        <v>17</v>
      </c>
      <c r="C6" s="6"/>
      <c r="D6" s="7" t="s">
        <v>13</v>
      </c>
      <c r="E6" s="19">
        <v>80</v>
      </c>
      <c r="F6" s="8"/>
      <c r="G6" s="9">
        <v>0.08</v>
      </c>
      <c r="H6" s="25">
        <f t="shared" si="0"/>
        <v>0</v>
      </c>
      <c r="I6" s="8">
        <f t="shared" si="1"/>
        <v>0</v>
      </c>
      <c r="J6" s="25">
        <f t="shared" si="2"/>
        <v>0</v>
      </c>
      <c r="K6" s="25">
        <f t="shared" si="3"/>
        <v>0</v>
      </c>
    </row>
    <row r="7" spans="1:11" ht="25.5">
      <c r="A7" s="3">
        <v>5</v>
      </c>
      <c r="B7" s="5" t="s">
        <v>18</v>
      </c>
      <c r="C7" s="6"/>
      <c r="D7" s="7" t="s">
        <v>13</v>
      </c>
      <c r="E7" s="19">
        <v>80</v>
      </c>
      <c r="F7" s="8"/>
      <c r="G7" s="9">
        <v>0.08</v>
      </c>
      <c r="H7" s="25">
        <f t="shared" si="0"/>
        <v>0</v>
      </c>
      <c r="I7" s="8">
        <f t="shared" si="1"/>
        <v>0</v>
      </c>
      <c r="J7" s="25">
        <f t="shared" si="2"/>
        <v>0</v>
      </c>
      <c r="K7" s="25">
        <f t="shared" si="3"/>
        <v>0</v>
      </c>
    </row>
    <row r="8" spans="1:11" ht="38.25">
      <c r="A8" s="3">
        <v>6</v>
      </c>
      <c r="B8" s="11" t="s">
        <v>19</v>
      </c>
      <c r="C8" s="10"/>
      <c r="D8" s="7" t="s">
        <v>13</v>
      </c>
      <c r="E8" s="19">
        <v>40</v>
      </c>
      <c r="F8" s="8"/>
      <c r="G8" s="9">
        <v>0.08</v>
      </c>
      <c r="H8" s="25">
        <f t="shared" si="0"/>
        <v>0</v>
      </c>
      <c r="I8" s="8">
        <f t="shared" si="1"/>
        <v>0</v>
      </c>
      <c r="J8" s="25">
        <f t="shared" si="2"/>
        <v>0</v>
      </c>
      <c r="K8" s="25">
        <f t="shared" si="3"/>
        <v>0</v>
      </c>
    </row>
    <row r="9" spans="1:11" ht="25.5">
      <c r="A9" s="3">
        <v>7</v>
      </c>
      <c r="B9" s="88" t="s">
        <v>168</v>
      </c>
      <c r="C9" s="10"/>
      <c r="D9" s="7" t="s">
        <v>21</v>
      </c>
      <c r="E9" s="19">
        <v>3</v>
      </c>
      <c r="F9" s="8"/>
      <c r="G9" s="9">
        <v>0.08</v>
      </c>
      <c r="H9" s="25">
        <f t="shared" si="0"/>
        <v>0</v>
      </c>
      <c r="I9" s="8">
        <f t="shared" si="1"/>
        <v>0</v>
      </c>
      <c r="J9" s="25">
        <f t="shared" si="2"/>
        <v>0</v>
      </c>
      <c r="K9" s="25">
        <f t="shared" si="3"/>
        <v>0</v>
      </c>
    </row>
    <row r="10" spans="1:11" s="95" customFormat="1" ht="25.5">
      <c r="A10" s="3">
        <v>8</v>
      </c>
      <c r="B10" s="11" t="s">
        <v>167</v>
      </c>
      <c r="C10" s="10"/>
      <c r="D10" s="7" t="s">
        <v>21</v>
      </c>
      <c r="E10" s="19">
        <v>100</v>
      </c>
      <c r="F10" s="8"/>
      <c r="G10" s="9">
        <v>0.08</v>
      </c>
      <c r="H10" s="25">
        <f t="shared" si="0"/>
        <v>0</v>
      </c>
      <c r="I10" s="8">
        <f t="shared" si="1"/>
        <v>0</v>
      </c>
      <c r="J10" s="25">
        <f t="shared" si="2"/>
        <v>0</v>
      </c>
      <c r="K10" s="25">
        <f t="shared" si="3"/>
        <v>0</v>
      </c>
    </row>
    <row r="11" spans="1:11" s="70" customFormat="1" ht="25.5">
      <c r="A11" s="3">
        <v>9</v>
      </c>
      <c r="B11" s="89" t="s">
        <v>258</v>
      </c>
      <c r="C11" s="90"/>
      <c r="D11" s="91" t="s">
        <v>13</v>
      </c>
      <c r="E11" s="91">
        <v>10</v>
      </c>
      <c r="F11" s="92"/>
      <c r="G11" s="93">
        <v>0.08</v>
      </c>
      <c r="H11" s="94">
        <f t="shared" si="0"/>
        <v>0</v>
      </c>
      <c r="I11" s="8">
        <f t="shared" si="1"/>
        <v>0</v>
      </c>
      <c r="J11" s="25">
        <f t="shared" si="2"/>
        <v>0</v>
      </c>
      <c r="K11" s="25">
        <f t="shared" si="3"/>
        <v>0</v>
      </c>
    </row>
    <row r="12" spans="1:11" s="24" customFormat="1" ht="38.25">
      <c r="A12" s="3">
        <v>10</v>
      </c>
      <c r="B12" s="123" t="s">
        <v>23</v>
      </c>
      <c r="C12" s="65"/>
      <c r="D12" s="66" t="s">
        <v>21</v>
      </c>
      <c r="E12" s="91">
        <v>20</v>
      </c>
      <c r="F12" s="67"/>
      <c r="G12" s="68">
        <v>0.08</v>
      </c>
      <c r="H12" s="69">
        <f t="shared" si="0"/>
        <v>0</v>
      </c>
      <c r="I12" s="8">
        <f t="shared" si="1"/>
        <v>0</v>
      </c>
      <c r="J12" s="25">
        <f t="shared" si="2"/>
        <v>0</v>
      </c>
      <c r="K12" s="25">
        <f t="shared" si="3"/>
        <v>0</v>
      </c>
    </row>
    <row r="13" spans="1:11" ht="25.5">
      <c r="A13" s="3">
        <v>11</v>
      </c>
      <c r="B13" s="123" t="s">
        <v>20</v>
      </c>
      <c r="C13" s="65"/>
      <c r="D13" s="66" t="s">
        <v>13</v>
      </c>
      <c r="E13" s="91">
        <v>5</v>
      </c>
      <c r="F13" s="67"/>
      <c r="G13" s="68">
        <v>0.23</v>
      </c>
      <c r="H13" s="69">
        <f t="shared" si="0"/>
        <v>0</v>
      </c>
      <c r="I13" s="8">
        <f t="shared" si="1"/>
        <v>0</v>
      </c>
      <c r="J13" s="25">
        <f t="shared" si="2"/>
        <v>0</v>
      </c>
      <c r="K13" s="25">
        <f t="shared" si="3"/>
        <v>0</v>
      </c>
    </row>
    <row r="14" spans="1:11" s="95" customFormat="1">
      <c r="A14" s="3">
        <v>12</v>
      </c>
      <c r="B14" s="20" t="s">
        <v>259</v>
      </c>
      <c r="C14" s="21"/>
      <c r="D14" s="160" t="s">
        <v>13</v>
      </c>
      <c r="E14" s="19">
        <v>10</v>
      </c>
      <c r="F14" s="22"/>
      <c r="G14" s="23">
        <v>0.08</v>
      </c>
      <c r="H14" s="62">
        <f t="shared" si="0"/>
        <v>0</v>
      </c>
      <c r="I14" s="8">
        <f t="shared" si="1"/>
        <v>0</v>
      </c>
      <c r="J14" s="25">
        <f t="shared" si="2"/>
        <v>0</v>
      </c>
      <c r="K14" s="25">
        <f t="shared" si="3"/>
        <v>0</v>
      </c>
    </row>
    <row r="15" spans="1:11" s="70" customFormat="1">
      <c r="A15" s="3">
        <v>13</v>
      </c>
      <c r="B15" s="89" t="s">
        <v>22</v>
      </c>
      <c r="C15" s="90"/>
      <c r="D15" s="91" t="s">
        <v>21</v>
      </c>
      <c r="E15" s="91">
        <v>1</v>
      </c>
      <c r="F15" s="92"/>
      <c r="G15" s="93">
        <v>0.08</v>
      </c>
      <c r="H15" s="94">
        <f t="shared" si="0"/>
        <v>0</v>
      </c>
      <c r="I15" s="8">
        <f t="shared" si="1"/>
        <v>0</v>
      </c>
      <c r="J15" s="25">
        <f t="shared" si="2"/>
        <v>0</v>
      </c>
      <c r="K15" s="25">
        <f t="shared" si="3"/>
        <v>0</v>
      </c>
    </row>
    <row r="16" spans="1:11">
      <c r="A16" s="3">
        <v>14</v>
      </c>
      <c r="B16" s="11" t="s">
        <v>24</v>
      </c>
      <c r="C16" s="10"/>
      <c r="D16" s="7" t="s">
        <v>25</v>
      </c>
      <c r="E16" s="19">
        <v>15</v>
      </c>
      <c r="F16" s="8"/>
      <c r="G16" s="9">
        <v>0.08</v>
      </c>
      <c r="H16" s="25">
        <f t="shared" si="0"/>
        <v>0</v>
      </c>
      <c r="I16" s="8">
        <f t="shared" si="1"/>
        <v>0</v>
      </c>
      <c r="J16" s="25">
        <f t="shared" si="2"/>
        <v>0</v>
      </c>
      <c r="K16" s="25">
        <f t="shared" si="3"/>
        <v>0</v>
      </c>
    </row>
    <row r="17" spans="1:11" ht="25.5">
      <c r="A17" s="3">
        <v>15</v>
      </c>
      <c r="B17" s="11" t="s">
        <v>26</v>
      </c>
      <c r="C17" s="10"/>
      <c r="D17" s="7" t="s">
        <v>25</v>
      </c>
      <c r="E17" s="19">
        <v>50</v>
      </c>
      <c r="F17" s="8"/>
      <c r="G17" s="9">
        <v>0.08</v>
      </c>
      <c r="H17" s="25">
        <f t="shared" si="0"/>
        <v>0</v>
      </c>
      <c r="I17" s="8">
        <f t="shared" si="1"/>
        <v>0</v>
      </c>
      <c r="J17" s="25">
        <f t="shared" si="2"/>
        <v>0</v>
      </c>
      <c r="K17" s="25">
        <f t="shared" si="3"/>
        <v>0</v>
      </c>
    </row>
    <row r="18" spans="1:11" ht="25.5">
      <c r="A18" s="3">
        <v>16</v>
      </c>
      <c r="B18" s="11" t="s">
        <v>27</v>
      </c>
      <c r="C18" s="10"/>
      <c r="D18" s="7" t="s">
        <v>25</v>
      </c>
      <c r="E18" s="19">
        <v>35</v>
      </c>
      <c r="F18" s="8"/>
      <c r="G18" s="9">
        <v>0.08</v>
      </c>
      <c r="H18" s="25">
        <f t="shared" si="0"/>
        <v>0</v>
      </c>
      <c r="I18" s="8">
        <f t="shared" si="1"/>
        <v>0</v>
      </c>
      <c r="J18" s="25">
        <f t="shared" si="2"/>
        <v>0</v>
      </c>
      <c r="K18" s="25">
        <f t="shared" si="3"/>
        <v>0</v>
      </c>
    </row>
    <row r="19" spans="1:11" ht="25.5">
      <c r="A19" s="3">
        <v>17</v>
      </c>
      <c r="B19" s="11" t="s">
        <v>28</v>
      </c>
      <c r="C19" s="10"/>
      <c r="D19" s="7" t="s">
        <v>25</v>
      </c>
      <c r="E19" s="19">
        <v>150</v>
      </c>
      <c r="F19" s="8"/>
      <c r="G19" s="9">
        <v>0.08</v>
      </c>
      <c r="H19" s="25">
        <f t="shared" si="0"/>
        <v>0</v>
      </c>
      <c r="I19" s="8">
        <f t="shared" si="1"/>
        <v>0</v>
      </c>
      <c r="J19" s="25">
        <f t="shared" si="2"/>
        <v>0</v>
      </c>
      <c r="K19" s="25">
        <f t="shared" si="3"/>
        <v>0</v>
      </c>
    </row>
    <row r="20" spans="1:11" ht="25.5">
      <c r="A20" s="3">
        <v>18</v>
      </c>
      <c r="B20" s="11" t="s">
        <v>29</v>
      </c>
      <c r="C20" s="10"/>
      <c r="D20" s="7" t="s">
        <v>25</v>
      </c>
      <c r="E20" s="19">
        <v>30</v>
      </c>
      <c r="F20" s="8"/>
      <c r="G20" s="9">
        <v>0.08</v>
      </c>
      <c r="H20" s="25">
        <f t="shared" si="0"/>
        <v>0</v>
      </c>
      <c r="I20" s="8">
        <f t="shared" si="1"/>
        <v>0</v>
      </c>
      <c r="J20" s="25">
        <f t="shared" si="2"/>
        <v>0</v>
      </c>
      <c r="K20" s="25">
        <f t="shared" si="3"/>
        <v>0</v>
      </c>
    </row>
    <row r="21" spans="1:11" ht="25.5">
      <c r="A21" s="3">
        <v>19</v>
      </c>
      <c r="B21" s="11" t="s">
        <v>30</v>
      </c>
      <c r="C21" s="10"/>
      <c r="D21" s="7" t="s">
        <v>25</v>
      </c>
      <c r="E21" s="19">
        <v>90</v>
      </c>
      <c r="F21" s="8"/>
      <c r="G21" s="9">
        <v>0.08</v>
      </c>
      <c r="H21" s="25">
        <f t="shared" si="0"/>
        <v>0</v>
      </c>
      <c r="I21" s="8">
        <f t="shared" si="1"/>
        <v>0</v>
      </c>
      <c r="J21" s="25">
        <f t="shared" si="2"/>
        <v>0</v>
      </c>
      <c r="K21" s="25">
        <f t="shared" si="3"/>
        <v>0</v>
      </c>
    </row>
    <row r="22" spans="1:11" ht="63.75">
      <c r="A22" s="3">
        <v>20</v>
      </c>
      <c r="B22" s="11" t="s">
        <v>31</v>
      </c>
      <c r="C22" s="10"/>
      <c r="D22" s="7" t="s">
        <v>25</v>
      </c>
      <c r="E22" s="19">
        <v>10</v>
      </c>
      <c r="F22" s="8"/>
      <c r="G22" s="9">
        <v>0.08</v>
      </c>
      <c r="H22" s="25">
        <f t="shared" si="0"/>
        <v>0</v>
      </c>
      <c r="I22" s="8">
        <f t="shared" si="1"/>
        <v>0</v>
      </c>
      <c r="J22" s="25">
        <f t="shared" si="2"/>
        <v>0</v>
      </c>
      <c r="K22" s="25">
        <f t="shared" si="3"/>
        <v>0</v>
      </c>
    </row>
    <row r="23" spans="1:11" ht="63.75">
      <c r="A23" s="3">
        <v>21</v>
      </c>
      <c r="B23" s="11" t="s">
        <v>32</v>
      </c>
      <c r="C23" s="10"/>
      <c r="D23" s="7" t="s">
        <v>25</v>
      </c>
      <c r="E23" s="19">
        <v>30</v>
      </c>
      <c r="F23" s="8"/>
      <c r="G23" s="9">
        <v>0.08</v>
      </c>
      <c r="H23" s="25">
        <f t="shared" si="0"/>
        <v>0</v>
      </c>
      <c r="I23" s="8">
        <f t="shared" si="1"/>
        <v>0</v>
      </c>
      <c r="J23" s="25">
        <f t="shared" si="2"/>
        <v>0</v>
      </c>
      <c r="K23" s="25">
        <f t="shared" si="3"/>
        <v>0</v>
      </c>
    </row>
    <row r="24" spans="1:11" ht="63.75">
      <c r="A24" s="3">
        <v>22</v>
      </c>
      <c r="B24" s="11" t="s">
        <v>33</v>
      </c>
      <c r="C24" s="10"/>
      <c r="D24" s="7" t="s">
        <v>25</v>
      </c>
      <c r="E24" s="19">
        <v>10</v>
      </c>
      <c r="F24" s="8"/>
      <c r="G24" s="9">
        <v>0.08</v>
      </c>
      <c r="H24" s="25">
        <f t="shared" si="0"/>
        <v>0</v>
      </c>
      <c r="I24" s="8">
        <f t="shared" si="1"/>
        <v>0</v>
      </c>
      <c r="J24" s="25">
        <f t="shared" si="2"/>
        <v>0</v>
      </c>
      <c r="K24" s="25">
        <f t="shared" si="3"/>
        <v>0</v>
      </c>
    </row>
    <row r="25" spans="1:11" ht="38.25">
      <c r="A25" s="3">
        <v>23</v>
      </c>
      <c r="B25" s="5" t="s">
        <v>34</v>
      </c>
      <c r="C25" s="10"/>
      <c r="D25" s="3" t="s">
        <v>13</v>
      </c>
      <c r="E25" s="19">
        <v>3000</v>
      </c>
      <c r="F25" s="12"/>
      <c r="G25" s="9">
        <v>0.08</v>
      </c>
      <c r="H25" s="25">
        <f t="shared" si="0"/>
        <v>0</v>
      </c>
      <c r="I25" s="8">
        <f t="shared" si="1"/>
        <v>0</v>
      </c>
      <c r="J25" s="25">
        <f t="shared" si="2"/>
        <v>0</v>
      </c>
      <c r="K25" s="25">
        <f t="shared" si="3"/>
        <v>0</v>
      </c>
    </row>
    <row r="26" spans="1:11" ht="51">
      <c r="A26" s="3">
        <v>24</v>
      </c>
      <c r="B26" s="11" t="s">
        <v>35</v>
      </c>
      <c r="C26" s="10"/>
      <c r="D26" s="7" t="s">
        <v>36</v>
      </c>
      <c r="E26" s="19">
        <v>1200</v>
      </c>
      <c r="F26" s="8"/>
      <c r="G26" s="9">
        <v>0.08</v>
      </c>
      <c r="H26" s="25">
        <f t="shared" si="0"/>
        <v>0</v>
      </c>
      <c r="I26" s="8">
        <f t="shared" si="1"/>
        <v>0</v>
      </c>
      <c r="J26" s="25">
        <f t="shared" si="2"/>
        <v>0</v>
      </c>
      <c r="K26" s="25">
        <f t="shared" si="3"/>
        <v>0</v>
      </c>
    </row>
    <row r="27" spans="1:11" s="95" customFormat="1" ht="102">
      <c r="A27" s="3">
        <v>25</v>
      </c>
      <c r="B27" s="89" t="s">
        <v>169</v>
      </c>
      <c r="C27" s="90"/>
      <c r="D27" s="91" t="s">
        <v>13</v>
      </c>
      <c r="E27" s="91">
        <v>30</v>
      </c>
      <c r="F27" s="92"/>
      <c r="G27" s="93">
        <v>0.08</v>
      </c>
      <c r="H27" s="94">
        <f t="shared" si="0"/>
        <v>0</v>
      </c>
      <c r="I27" s="8">
        <f t="shared" si="1"/>
        <v>0</v>
      </c>
      <c r="J27" s="25">
        <f t="shared" si="2"/>
        <v>0</v>
      </c>
      <c r="K27" s="25">
        <f t="shared" si="3"/>
        <v>0</v>
      </c>
    </row>
    <row r="28" spans="1:11" ht="75" customHeight="1">
      <c r="A28" s="3">
        <v>26</v>
      </c>
      <c r="B28" s="11" t="s">
        <v>238</v>
      </c>
      <c r="C28" s="10"/>
      <c r="D28" s="7" t="s">
        <v>25</v>
      </c>
      <c r="E28" s="19">
        <v>1</v>
      </c>
      <c r="F28" s="8"/>
      <c r="G28" s="9">
        <v>0.08</v>
      </c>
      <c r="H28" s="25">
        <f t="shared" si="0"/>
        <v>0</v>
      </c>
      <c r="I28" s="8">
        <f t="shared" si="1"/>
        <v>0</v>
      </c>
      <c r="J28" s="25">
        <f t="shared" si="2"/>
        <v>0</v>
      </c>
      <c r="K28" s="25">
        <f t="shared" si="3"/>
        <v>0</v>
      </c>
    </row>
    <row r="29" spans="1:11" ht="255">
      <c r="A29" s="3">
        <v>27</v>
      </c>
      <c r="B29" s="11" t="s">
        <v>170</v>
      </c>
      <c r="C29" s="6"/>
      <c r="D29" s="7" t="s">
        <v>13</v>
      </c>
      <c r="E29" s="19">
        <v>400</v>
      </c>
      <c r="F29" s="8"/>
      <c r="G29" s="9">
        <v>0.08</v>
      </c>
      <c r="H29" s="25">
        <f t="shared" si="0"/>
        <v>0</v>
      </c>
      <c r="I29" s="8">
        <f t="shared" si="1"/>
        <v>0</v>
      </c>
      <c r="J29" s="25">
        <f t="shared" si="2"/>
        <v>0</v>
      </c>
      <c r="K29" s="25">
        <f t="shared" si="3"/>
        <v>0</v>
      </c>
    </row>
    <row r="30" spans="1:11" ht="255">
      <c r="A30" s="3">
        <v>28</v>
      </c>
      <c r="B30" s="11" t="s">
        <v>37</v>
      </c>
      <c r="C30" s="6"/>
      <c r="D30" s="7" t="s">
        <v>13</v>
      </c>
      <c r="E30" s="19">
        <v>900</v>
      </c>
      <c r="F30" s="8"/>
      <c r="G30" s="9">
        <v>0.08</v>
      </c>
      <c r="H30" s="25">
        <f t="shared" si="0"/>
        <v>0</v>
      </c>
      <c r="I30" s="8">
        <f t="shared" si="1"/>
        <v>0</v>
      </c>
      <c r="J30" s="25">
        <f t="shared" si="2"/>
        <v>0</v>
      </c>
      <c r="K30" s="25">
        <f t="shared" si="3"/>
        <v>0</v>
      </c>
    </row>
    <row r="31" spans="1:11" ht="255">
      <c r="A31" s="3">
        <v>29</v>
      </c>
      <c r="B31" s="11" t="s">
        <v>38</v>
      </c>
      <c r="C31" s="6"/>
      <c r="D31" s="7" t="s">
        <v>13</v>
      </c>
      <c r="E31" s="19">
        <v>600</v>
      </c>
      <c r="F31" s="8"/>
      <c r="G31" s="9">
        <v>0.08</v>
      </c>
      <c r="H31" s="25">
        <f t="shared" si="0"/>
        <v>0</v>
      </c>
      <c r="I31" s="8">
        <f t="shared" si="1"/>
        <v>0</v>
      </c>
      <c r="J31" s="25">
        <f t="shared" si="2"/>
        <v>0</v>
      </c>
      <c r="K31" s="25">
        <f t="shared" si="3"/>
        <v>0</v>
      </c>
    </row>
    <row r="32" spans="1:11" ht="25.5">
      <c r="A32" s="3">
        <v>30</v>
      </c>
      <c r="B32" s="11" t="s">
        <v>39</v>
      </c>
      <c r="C32" s="10"/>
      <c r="D32" s="7" t="s">
        <v>25</v>
      </c>
      <c r="E32" s="19">
        <v>5200</v>
      </c>
      <c r="F32" s="8"/>
      <c r="G32" s="9">
        <v>0.08</v>
      </c>
      <c r="H32" s="25">
        <f t="shared" si="0"/>
        <v>0</v>
      </c>
      <c r="I32" s="8">
        <f t="shared" si="1"/>
        <v>0</v>
      </c>
      <c r="J32" s="25">
        <f t="shared" si="2"/>
        <v>0</v>
      </c>
      <c r="K32" s="25">
        <f t="shared" si="3"/>
        <v>0</v>
      </c>
    </row>
    <row r="33" spans="1:11" ht="51">
      <c r="A33" s="3">
        <v>31</v>
      </c>
      <c r="B33" s="11" t="s">
        <v>40</v>
      </c>
      <c r="C33" s="10"/>
      <c r="D33" s="7" t="s">
        <v>13</v>
      </c>
      <c r="E33" s="19">
        <v>1000</v>
      </c>
      <c r="F33" s="13"/>
      <c r="G33" s="9">
        <v>0.08</v>
      </c>
      <c r="H33" s="25">
        <f t="shared" si="0"/>
        <v>0</v>
      </c>
      <c r="I33" s="8">
        <f t="shared" si="1"/>
        <v>0</v>
      </c>
      <c r="J33" s="25">
        <f t="shared" si="2"/>
        <v>0</v>
      </c>
      <c r="K33" s="25">
        <f t="shared" si="3"/>
        <v>0</v>
      </c>
    </row>
    <row r="34" spans="1:11" s="95" customFormat="1" ht="153">
      <c r="A34" s="3">
        <v>32</v>
      </c>
      <c r="B34" s="89" t="s">
        <v>41</v>
      </c>
      <c r="C34" s="90"/>
      <c r="D34" s="91" t="s">
        <v>25</v>
      </c>
      <c r="E34" s="91">
        <v>3</v>
      </c>
      <c r="F34" s="92"/>
      <c r="G34" s="93">
        <v>0.08</v>
      </c>
      <c r="H34" s="94">
        <f t="shared" si="0"/>
        <v>0</v>
      </c>
      <c r="I34" s="8">
        <f t="shared" si="1"/>
        <v>0</v>
      </c>
      <c r="J34" s="25">
        <f t="shared" si="2"/>
        <v>0</v>
      </c>
      <c r="K34" s="25">
        <f t="shared" si="3"/>
        <v>0</v>
      </c>
    </row>
    <row r="35" spans="1:11" ht="63.75">
      <c r="A35" s="3">
        <v>33</v>
      </c>
      <c r="B35" s="11" t="s">
        <v>42</v>
      </c>
      <c r="C35" s="10"/>
      <c r="D35" s="7" t="s">
        <v>13</v>
      </c>
      <c r="E35" s="19">
        <v>10</v>
      </c>
      <c r="F35" s="13"/>
      <c r="G35" s="9">
        <v>0.08</v>
      </c>
      <c r="H35" s="25">
        <f t="shared" ref="H35:H66" si="4">ROUND(F35+F35*G35,2)</f>
        <v>0</v>
      </c>
      <c r="I35" s="8">
        <f t="shared" ref="I35:I66" si="5">E35*F35</f>
        <v>0</v>
      </c>
      <c r="J35" s="25">
        <f t="shared" ref="J35:J66" si="6">E35*H35</f>
        <v>0</v>
      </c>
      <c r="K35" s="25">
        <f t="shared" ref="K35:K66" si="7">J35-I35</f>
        <v>0</v>
      </c>
    </row>
    <row r="36" spans="1:11" ht="165.75">
      <c r="A36" s="3">
        <v>34</v>
      </c>
      <c r="B36" s="89" t="s">
        <v>171</v>
      </c>
      <c r="C36" s="90"/>
      <c r="D36" s="91" t="s">
        <v>13</v>
      </c>
      <c r="E36" s="91">
        <v>30</v>
      </c>
      <c r="F36" s="92"/>
      <c r="G36" s="93">
        <v>0.08</v>
      </c>
      <c r="H36" s="94">
        <f t="shared" si="4"/>
        <v>0</v>
      </c>
      <c r="I36" s="8">
        <f t="shared" si="5"/>
        <v>0</v>
      </c>
      <c r="J36" s="25">
        <f t="shared" si="6"/>
        <v>0</v>
      </c>
      <c r="K36" s="25">
        <f t="shared" si="7"/>
        <v>0</v>
      </c>
    </row>
    <row r="37" spans="1:11" s="95" customFormat="1" ht="84.75">
      <c r="A37" s="3">
        <v>35</v>
      </c>
      <c r="B37" s="158" t="s">
        <v>261</v>
      </c>
      <c r="C37" s="10"/>
      <c r="D37" s="3"/>
      <c r="E37" s="19">
        <v>20</v>
      </c>
      <c r="F37" s="12"/>
      <c r="G37" s="9">
        <v>0.08</v>
      </c>
      <c r="H37" s="25">
        <f t="shared" si="4"/>
        <v>0</v>
      </c>
      <c r="I37" s="8">
        <f t="shared" si="5"/>
        <v>0</v>
      </c>
      <c r="J37" s="25">
        <f t="shared" si="6"/>
        <v>0</v>
      </c>
      <c r="K37" s="25">
        <f t="shared" si="7"/>
        <v>0</v>
      </c>
    </row>
    <row r="38" spans="1:11" ht="153">
      <c r="A38" s="3">
        <v>36</v>
      </c>
      <c r="B38" s="5" t="s">
        <v>43</v>
      </c>
      <c r="C38" s="10"/>
      <c r="D38" s="3" t="s">
        <v>13</v>
      </c>
      <c r="E38" s="19">
        <v>30</v>
      </c>
      <c r="F38" s="12"/>
      <c r="G38" s="9">
        <v>0.08</v>
      </c>
      <c r="H38" s="25">
        <f t="shared" si="4"/>
        <v>0</v>
      </c>
      <c r="I38" s="8">
        <f t="shared" si="5"/>
        <v>0</v>
      </c>
      <c r="J38" s="25">
        <f t="shared" si="6"/>
        <v>0</v>
      </c>
      <c r="K38" s="25">
        <f t="shared" si="7"/>
        <v>0</v>
      </c>
    </row>
    <row r="39" spans="1:11" ht="121.5" customHeight="1">
      <c r="A39" s="3">
        <v>37</v>
      </c>
      <c r="B39" s="159" t="s">
        <v>260</v>
      </c>
      <c r="C39" s="10"/>
      <c r="D39" s="7" t="s">
        <v>25</v>
      </c>
      <c r="E39" s="19">
        <v>100</v>
      </c>
      <c r="F39" s="8"/>
      <c r="G39" s="9">
        <v>0.08</v>
      </c>
      <c r="H39" s="25">
        <f t="shared" si="4"/>
        <v>0</v>
      </c>
      <c r="I39" s="8">
        <f t="shared" si="5"/>
        <v>0</v>
      </c>
      <c r="J39" s="25">
        <f t="shared" si="6"/>
        <v>0</v>
      </c>
      <c r="K39" s="25">
        <f t="shared" si="7"/>
        <v>0</v>
      </c>
    </row>
    <row r="40" spans="1:11" ht="114.75">
      <c r="A40" s="3">
        <v>38</v>
      </c>
      <c r="B40" s="20" t="s">
        <v>172</v>
      </c>
      <c r="C40" s="21"/>
      <c r="D40" s="19" t="s">
        <v>25</v>
      </c>
      <c r="E40" s="19">
        <v>100</v>
      </c>
      <c r="F40" s="22"/>
      <c r="G40" s="63">
        <v>0.23</v>
      </c>
      <c r="H40" s="62">
        <f t="shared" si="4"/>
        <v>0</v>
      </c>
      <c r="I40" s="8">
        <f t="shared" si="5"/>
        <v>0</v>
      </c>
      <c r="J40" s="25">
        <f t="shared" si="6"/>
        <v>0</v>
      </c>
      <c r="K40" s="25">
        <f t="shared" si="7"/>
        <v>0</v>
      </c>
    </row>
    <row r="41" spans="1:11" s="24" customFormat="1" ht="150" customHeight="1">
      <c r="A41" s="3">
        <v>39</v>
      </c>
      <c r="B41" s="11" t="s">
        <v>263</v>
      </c>
      <c r="C41" s="10"/>
      <c r="D41" s="7" t="s">
        <v>25</v>
      </c>
      <c r="E41" s="19">
        <v>20</v>
      </c>
      <c r="F41" s="8"/>
      <c r="G41" s="9">
        <v>0.08</v>
      </c>
      <c r="H41" s="25">
        <f t="shared" si="4"/>
        <v>0</v>
      </c>
      <c r="I41" s="8">
        <f t="shared" si="5"/>
        <v>0</v>
      </c>
      <c r="J41" s="25">
        <f t="shared" si="6"/>
        <v>0</v>
      </c>
      <c r="K41" s="25">
        <f t="shared" si="7"/>
        <v>0</v>
      </c>
    </row>
    <row r="42" spans="1:11" ht="51">
      <c r="A42" s="3">
        <v>40</v>
      </c>
      <c r="B42" s="11" t="s">
        <v>264</v>
      </c>
      <c r="C42" s="10"/>
      <c r="D42" s="7" t="s">
        <v>25</v>
      </c>
      <c r="E42" s="19">
        <v>20</v>
      </c>
      <c r="F42" s="8"/>
      <c r="G42" s="9">
        <v>0.08</v>
      </c>
      <c r="H42" s="25">
        <f t="shared" si="4"/>
        <v>0</v>
      </c>
      <c r="I42" s="8">
        <f t="shared" si="5"/>
        <v>0</v>
      </c>
      <c r="J42" s="25">
        <f t="shared" si="6"/>
        <v>0</v>
      </c>
      <c r="K42" s="25">
        <f t="shared" si="7"/>
        <v>0</v>
      </c>
    </row>
    <row r="43" spans="1:11">
      <c r="A43" s="3">
        <v>41</v>
      </c>
      <c r="B43" s="64" t="s">
        <v>44</v>
      </c>
      <c r="C43" s="65"/>
      <c r="D43" s="66" t="s">
        <v>25</v>
      </c>
      <c r="E43" s="91">
        <v>1</v>
      </c>
      <c r="F43" s="67"/>
      <c r="G43" s="68">
        <v>0.08</v>
      </c>
      <c r="H43" s="69">
        <f t="shared" si="4"/>
        <v>0</v>
      </c>
      <c r="I43" s="8">
        <f t="shared" si="5"/>
        <v>0</v>
      </c>
      <c r="J43" s="25">
        <f t="shared" si="6"/>
        <v>0</v>
      </c>
      <c r="K43" s="25">
        <f t="shared" si="7"/>
        <v>0</v>
      </c>
    </row>
    <row r="44" spans="1:11" s="70" customFormat="1" ht="25.5">
      <c r="A44" s="3">
        <v>42</v>
      </c>
      <c r="B44" s="11" t="s">
        <v>45</v>
      </c>
      <c r="C44" s="10"/>
      <c r="D44" s="7" t="s">
        <v>25</v>
      </c>
      <c r="E44" s="19">
        <v>5</v>
      </c>
      <c r="F44" s="14"/>
      <c r="G44" s="9">
        <v>0.08</v>
      </c>
      <c r="H44" s="25">
        <f t="shared" si="4"/>
        <v>0</v>
      </c>
      <c r="I44" s="8">
        <f t="shared" si="5"/>
        <v>0</v>
      </c>
      <c r="J44" s="25">
        <f t="shared" si="6"/>
        <v>0</v>
      </c>
      <c r="K44" s="25">
        <f t="shared" si="7"/>
        <v>0</v>
      </c>
    </row>
    <row r="45" spans="1:11" ht="25.5">
      <c r="A45" s="3">
        <v>43</v>
      </c>
      <c r="B45" s="11" t="s">
        <v>46</v>
      </c>
      <c r="C45" s="10"/>
      <c r="D45" s="7" t="s">
        <v>25</v>
      </c>
      <c r="E45" s="19">
        <v>10</v>
      </c>
      <c r="F45" s="14"/>
      <c r="G45" s="9">
        <v>0.08</v>
      </c>
      <c r="H45" s="25">
        <f t="shared" si="4"/>
        <v>0</v>
      </c>
      <c r="I45" s="8">
        <f t="shared" si="5"/>
        <v>0</v>
      </c>
      <c r="J45" s="25">
        <f t="shared" si="6"/>
        <v>0</v>
      </c>
      <c r="K45" s="25">
        <f t="shared" si="7"/>
        <v>0</v>
      </c>
    </row>
    <row r="46" spans="1:11" ht="25.5">
      <c r="A46" s="3">
        <v>44</v>
      </c>
      <c r="B46" s="11" t="s">
        <v>47</v>
      </c>
      <c r="C46" s="10"/>
      <c r="D46" s="7" t="s">
        <v>25</v>
      </c>
      <c r="E46" s="19">
        <v>5</v>
      </c>
      <c r="F46" s="14"/>
      <c r="G46" s="9">
        <v>0.08</v>
      </c>
      <c r="H46" s="25">
        <f t="shared" si="4"/>
        <v>0</v>
      </c>
      <c r="I46" s="8">
        <f t="shared" si="5"/>
        <v>0</v>
      </c>
      <c r="J46" s="25">
        <f t="shared" si="6"/>
        <v>0</v>
      </c>
      <c r="K46" s="25">
        <f t="shared" si="7"/>
        <v>0</v>
      </c>
    </row>
    <row r="47" spans="1:11" ht="38.25">
      <c r="A47" s="3">
        <v>45</v>
      </c>
      <c r="B47" s="89" t="s">
        <v>48</v>
      </c>
      <c r="C47" s="90"/>
      <c r="D47" s="91" t="s">
        <v>49</v>
      </c>
      <c r="E47" s="91">
        <v>2</v>
      </c>
      <c r="F47" s="92"/>
      <c r="G47" s="93">
        <v>0.23</v>
      </c>
      <c r="H47" s="94">
        <f t="shared" si="4"/>
        <v>0</v>
      </c>
      <c r="I47" s="8">
        <f t="shared" si="5"/>
        <v>0</v>
      </c>
      <c r="J47" s="25">
        <f t="shared" si="6"/>
        <v>0</v>
      </c>
      <c r="K47" s="25">
        <f t="shared" si="7"/>
        <v>0</v>
      </c>
    </row>
    <row r="48" spans="1:11" s="95" customFormat="1" ht="255">
      <c r="A48" s="3">
        <v>46</v>
      </c>
      <c r="B48" s="11" t="s">
        <v>50</v>
      </c>
      <c r="C48" s="10"/>
      <c r="D48" s="7" t="s">
        <v>25</v>
      </c>
      <c r="E48" s="19">
        <v>20</v>
      </c>
      <c r="F48" s="8"/>
      <c r="G48" s="15">
        <v>0.23</v>
      </c>
      <c r="H48" s="25">
        <f t="shared" si="4"/>
        <v>0</v>
      </c>
      <c r="I48" s="8">
        <f t="shared" si="5"/>
        <v>0</v>
      </c>
      <c r="J48" s="25">
        <f t="shared" si="6"/>
        <v>0</v>
      </c>
      <c r="K48" s="25">
        <f t="shared" si="7"/>
        <v>0</v>
      </c>
    </row>
    <row r="49" spans="1:11" ht="25.5">
      <c r="A49" s="3">
        <v>47</v>
      </c>
      <c r="B49" s="64" t="s">
        <v>51</v>
      </c>
      <c r="C49" s="65"/>
      <c r="D49" s="66" t="s">
        <v>13</v>
      </c>
      <c r="E49" s="91">
        <v>40</v>
      </c>
      <c r="F49" s="67"/>
      <c r="G49" s="68">
        <v>0.08</v>
      </c>
      <c r="H49" s="69">
        <f t="shared" si="4"/>
        <v>0</v>
      </c>
      <c r="I49" s="8">
        <f t="shared" si="5"/>
        <v>0</v>
      </c>
      <c r="J49" s="25">
        <f t="shared" si="6"/>
        <v>0</v>
      </c>
      <c r="K49" s="25">
        <f t="shared" si="7"/>
        <v>0</v>
      </c>
    </row>
    <row r="50" spans="1:11" s="70" customFormat="1">
      <c r="A50" s="3">
        <v>48</v>
      </c>
      <c r="B50" s="16" t="s">
        <v>173</v>
      </c>
      <c r="C50" s="6"/>
      <c r="D50" s="7" t="s">
        <v>21</v>
      </c>
      <c r="E50" s="19">
        <v>60</v>
      </c>
      <c r="F50" s="12"/>
      <c r="G50" s="9">
        <v>0.05</v>
      </c>
      <c r="H50" s="25">
        <f t="shared" si="4"/>
        <v>0</v>
      </c>
      <c r="I50" s="8">
        <f t="shared" si="5"/>
        <v>0</v>
      </c>
      <c r="J50" s="25">
        <f t="shared" si="6"/>
        <v>0</v>
      </c>
      <c r="K50" s="25">
        <f t="shared" si="7"/>
        <v>0</v>
      </c>
    </row>
    <row r="51" spans="1:11" ht="52.5" customHeight="1">
      <c r="A51" s="3">
        <v>49</v>
      </c>
      <c r="B51" s="11" t="s">
        <v>174</v>
      </c>
      <c r="C51" s="6"/>
      <c r="D51" s="7" t="s">
        <v>21</v>
      </c>
      <c r="E51" s="19">
        <v>50</v>
      </c>
      <c r="F51" s="12"/>
      <c r="G51" s="9">
        <v>0.05</v>
      </c>
      <c r="H51" s="25">
        <f t="shared" si="4"/>
        <v>0</v>
      </c>
      <c r="I51" s="8">
        <f t="shared" si="5"/>
        <v>0</v>
      </c>
      <c r="J51" s="25">
        <f t="shared" si="6"/>
        <v>0</v>
      </c>
      <c r="K51" s="25">
        <f t="shared" si="7"/>
        <v>0</v>
      </c>
    </row>
    <row r="52" spans="1:11" ht="15" customHeight="1">
      <c r="A52" s="3">
        <v>50</v>
      </c>
      <c r="B52" s="11" t="s">
        <v>175</v>
      </c>
      <c r="C52" s="6"/>
      <c r="D52" s="7" t="s">
        <v>21</v>
      </c>
      <c r="E52" s="19">
        <v>120</v>
      </c>
      <c r="F52" s="8"/>
      <c r="G52" s="9">
        <v>0.05</v>
      </c>
      <c r="H52" s="25">
        <f t="shared" si="4"/>
        <v>0</v>
      </c>
      <c r="I52" s="8">
        <f t="shared" si="5"/>
        <v>0</v>
      </c>
      <c r="J52" s="25">
        <f t="shared" si="6"/>
        <v>0</v>
      </c>
      <c r="K52" s="25">
        <f t="shared" si="7"/>
        <v>0</v>
      </c>
    </row>
    <row r="53" spans="1:11" ht="15" customHeight="1">
      <c r="A53" s="3">
        <v>51</v>
      </c>
      <c r="B53" s="64" t="s">
        <v>176</v>
      </c>
      <c r="C53" s="65"/>
      <c r="D53" s="66" t="s">
        <v>25</v>
      </c>
      <c r="E53" s="91">
        <v>30</v>
      </c>
      <c r="F53" s="67"/>
      <c r="G53" s="68">
        <v>0.08</v>
      </c>
      <c r="H53" s="69">
        <f t="shared" si="4"/>
        <v>0</v>
      </c>
      <c r="I53" s="8">
        <f t="shared" si="5"/>
        <v>0</v>
      </c>
      <c r="J53" s="25">
        <f t="shared" si="6"/>
        <v>0</v>
      </c>
      <c r="K53" s="25">
        <f t="shared" si="7"/>
        <v>0</v>
      </c>
    </row>
    <row r="54" spans="1:11" s="70" customFormat="1" ht="63.75">
      <c r="A54" s="3">
        <v>52</v>
      </c>
      <c r="B54" s="11" t="s">
        <v>52</v>
      </c>
      <c r="C54" s="10"/>
      <c r="D54" s="7" t="s">
        <v>25</v>
      </c>
      <c r="E54" s="19">
        <v>200</v>
      </c>
      <c r="F54" s="8"/>
      <c r="G54" s="9">
        <v>0.23</v>
      </c>
      <c r="H54" s="25">
        <f t="shared" si="4"/>
        <v>0</v>
      </c>
      <c r="I54" s="8">
        <f t="shared" si="5"/>
        <v>0</v>
      </c>
      <c r="J54" s="25">
        <f t="shared" si="6"/>
        <v>0</v>
      </c>
      <c r="K54" s="25">
        <f t="shared" si="7"/>
        <v>0</v>
      </c>
    </row>
    <row r="55" spans="1:11" s="70" customFormat="1" ht="34.5" customHeight="1">
      <c r="A55" s="3">
        <v>53</v>
      </c>
      <c r="B55" s="11" t="s">
        <v>53</v>
      </c>
      <c r="C55" s="10"/>
      <c r="D55" s="17" t="s">
        <v>25</v>
      </c>
      <c r="E55" s="19">
        <v>150</v>
      </c>
      <c r="F55" s="8"/>
      <c r="G55" s="9">
        <v>0.23</v>
      </c>
      <c r="H55" s="25">
        <f t="shared" si="4"/>
        <v>0</v>
      </c>
      <c r="I55" s="8">
        <f t="shared" si="5"/>
        <v>0</v>
      </c>
      <c r="J55" s="25">
        <f t="shared" si="6"/>
        <v>0</v>
      </c>
      <c r="K55" s="25">
        <f t="shared" si="7"/>
        <v>0</v>
      </c>
    </row>
    <row r="56" spans="1:11" ht="51">
      <c r="A56" s="3">
        <v>54</v>
      </c>
      <c r="B56" s="11" t="s">
        <v>74</v>
      </c>
      <c r="C56" s="10"/>
      <c r="D56" s="17" t="s">
        <v>25</v>
      </c>
      <c r="E56" s="19">
        <v>100</v>
      </c>
      <c r="F56" s="8"/>
      <c r="G56" s="9">
        <v>0.23</v>
      </c>
      <c r="H56" s="25">
        <f t="shared" si="4"/>
        <v>0</v>
      </c>
      <c r="I56" s="8">
        <f t="shared" si="5"/>
        <v>0</v>
      </c>
      <c r="J56" s="25">
        <f t="shared" si="6"/>
        <v>0</v>
      </c>
      <c r="K56" s="25">
        <f t="shared" si="7"/>
        <v>0</v>
      </c>
    </row>
    <row r="57" spans="1:11" ht="51">
      <c r="A57" s="3">
        <v>55</v>
      </c>
      <c r="B57" s="11" t="s">
        <v>265</v>
      </c>
      <c r="C57" s="10"/>
      <c r="D57" s="17" t="s">
        <v>21</v>
      </c>
      <c r="E57" s="19">
        <v>10</v>
      </c>
      <c r="F57" s="8"/>
      <c r="G57" s="9">
        <v>0.23</v>
      </c>
      <c r="H57" s="25">
        <f t="shared" si="4"/>
        <v>0</v>
      </c>
      <c r="I57" s="8">
        <f t="shared" si="5"/>
        <v>0</v>
      </c>
      <c r="J57" s="25">
        <f t="shared" si="6"/>
        <v>0</v>
      </c>
      <c r="K57" s="25">
        <f t="shared" si="7"/>
        <v>0</v>
      </c>
    </row>
    <row r="58" spans="1:11" ht="204">
      <c r="A58" s="3">
        <v>56</v>
      </c>
      <c r="B58" s="64" t="s">
        <v>240</v>
      </c>
      <c r="C58" s="65"/>
      <c r="D58" s="66" t="s">
        <v>13</v>
      </c>
      <c r="E58" s="91">
        <v>300</v>
      </c>
      <c r="F58" s="67"/>
      <c r="G58" s="96">
        <v>0.08</v>
      </c>
      <c r="H58" s="69">
        <f t="shared" si="4"/>
        <v>0</v>
      </c>
      <c r="I58" s="8">
        <f t="shared" si="5"/>
        <v>0</v>
      </c>
      <c r="J58" s="25">
        <f t="shared" si="6"/>
        <v>0</v>
      </c>
      <c r="K58" s="25">
        <f t="shared" si="7"/>
        <v>0</v>
      </c>
    </row>
    <row r="59" spans="1:11" ht="102">
      <c r="A59" s="3">
        <v>57</v>
      </c>
      <c r="B59" s="11" t="s">
        <v>54</v>
      </c>
      <c r="C59" s="10"/>
      <c r="D59" s="7" t="s">
        <v>13</v>
      </c>
      <c r="E59" s="19">
        <v>250</v>
      </c>
      <c r="F59" s="8"/>
      <c r="G59" s="9">
        <v>0.08</v>
      </c>
      <c r="H59" s="25">
        <f t="shared" si="4"/>
        <v>0</v>
      </c>
      <c r="I59" s="8">
        <f t="shared" si="5"/>
        <v>0</v>
      </c>
      <c r="J59" s="25">
        <f t="shared" si="6"/>
        <v>0</v>
      </c>
      <c r="K59" s="25">
        <f t="shared" si="7"/>
        <v>0</v>
      </c>
    </row>
    <row r="60" spans="1:11" s="70" customFormat="1" ht="191.25">
      <c r="A60" s="3">
        <v>58</v>
      </c>
      <c r="B60" s="64" t="s">
        <v>266</v>
      </c>
      <c r="C60" s="65"/>
      <c r="D60" s="66" t="s">
        <v>13</v>
      </c>
      <c r="E60" s="91">
        <v>10</v>
      </c>
      <c r="F60" s="67"/>
      <c r="G60" s="96">
        <v>0.08</v>
      </c>
      <c r="H60" s="69">
        <f t="shared" si="4"/>
        <v>0</v>
      </c>
      <c r="I60" s="8">
        <f t="shared" si="5"/>
        <v>0</v>
      </c>
      <c r="J60" s="25">
        <f t="shared" si="6"/>
        <v>0</v>
      </c>
      <c r="K60" s="25">
        <f t="shared" si="7"/>
        <v>0</v>
      </c>
    </row>
    <row r="61" spans="1:11">
      <c r="A61" s="3">
        <v>59</v>
      </c>
      <c r="B61" s="11" t="s">
        <v>55</v>
      </c>
      <c r="C61" s="10"/>
      <c r="D61" s="7" t="s">
        <v>13</v>
      </c>
      <c r="E61" s="19">
        <v>10</v>
      </c>
      <c r="F61" s="8"/>
      <c r="G61" s="9">
        <v>0.08</v>
      </c>
      <c r="H61" s="25">
        <f t="shared" si="4"/>
        <v>0</v>
      </c>
      <c r="I61" s="8">
        <f t="shared" si="5"/>
        <v>0</v>
      </c>
      <c r="J61" s="25">
        <f t="shared" si="6"/>
        <v>0</v>
      </c>
      <c r="K61" s="25">
        <f t="shared" si="7"/>
        <v>0</v>
      </c>
    </row>
    <row r="62" spans="1:11" s="70" customFormat="1" ht="25.5">
      <c r="A62" s="3">
        <v>60</v>
      </c>
      <c r="B62" s="64" t="s">
        <v>56</v>
      </c>
      <c r="C62" s="65"/>
      <c r="D62" s="66" t="s">
        <v>13</v>
      </c>
      <c r="E62" s="91">
        <v>5</v>
      </c>
      <c r="F62" s="67"/>
      <c r="G62" s="68">
        <v>0.08</v>
      </c>
      <c r="H62" s="69">
        <f t="shared" si="4"/>
        <v>0</v>
      </c>
      <c r="I62" s="8">
        <f t="shared" si="5"/>
        <v>0</v>
      </c>
      <c r="J62" s="25">
        <f t="shared" si="6"/>
        <v>0</v>
      </c>
      <c r="K62" s="25">
        <f t="shared" si="7"/>
        <v>0</v>
      </c>
    </row>
    <row r="63" spans="1:11" ht="38.25">
      <c r="A63" s="3">
        <v>61</v>
      </c>
      <c r="B63" s="64" t="s">
        <v>75</v>
      </c>
      <c r="C63" s="65"/>
      <c r="D63" s="66" t="s">
        <v>21</v>
      </c>
      <c r="E63" s="91">
        <v>5</v>
      </c>
      <c r="F63" s="67"/>
      <c r="G63" s="68">
        <v>0.08</v>
      </c>
      <c r="H63" s="69">
        <f t="shared" si="4"/>
        <v>0</v>
      </c>
      <c r="I63" s="8">
        <f t="shared" si="5"/>
        <v>0</v>
      </c>
      <c r="J63" s="25">
        <f t="shared" si="6"/>
        <v>0</v>
      </c>
      <c r="K63" s="25">
        <f t="shared" si="7"/>
        <v>0</v>
      </c>
    </row>
    <row r="64" spans="1:11" s="70" customFormat="1" ht="25.5">
      <c r="A64" s="3">
        <v>62</v>
      </c>
      <c r="B64" s="11" t="s">
        <v>57</v>
      </c>
      <c r="C64" s="10"/>
      <c r="D64" s="7" t="s">
        <v>13</v>
      </c>
      <c r="E64" s="19">
        <v>300</v>
      </c>
      <c r="F64" s="8"/>
      <c r="G64" s="9">
        <v>0.08</v>
      </c>
      <c r="H64" s="25">
        <f t="shared" si="4"/>
        <v>0</v>
      </c>
      <c r="I64" s="8">
        <f t="shared" si="5"/>
        <v>0</v>
      </c>
      <c r="J64" s="25">
        <f t="shared" si="6"/>
        <v>0</v>
      </c>
      <c r="K64" s="25">
        <f t="shared" si="7"/>
        <v>0</v>
      </c>
    </row>
    <row r="65" spans="1:11" s="70" customFormat="1" ht="25.5">
      <c r="A65" s="3">
        <v>63</v>
      </c>
      <c r="B65" s="11" t="s">
        <v>262</v>
      </c>
      <c r="C65" s="10"/>
      <c r="D65" s="7" t="s">
        <v>13</v>
      </c>
      <c r="E65" s="19">
        <v>200</v>
      </c>
      <c r="F65" s="8"/>
      <c r="G65" s="9">
        <v>0.08</v>
      </c>
      <c r="H65" s="25">
        <f t="shared" si="4"/>
        <v>0</v>
      </c>
      <c r="I65" s="8">
        <f t="shared" si="5"/>
        <v>0</v>
      </c>
      <c r="J65" s="25">
        <f t="shared" si="6"/>
        <v>0</v>
      </c>
      <c r="K65" s="25">
        <f t="shared" si="7"/>
        <v>0</v>
      </c>
    </row>
    <row r="66" spans="1:11" ht="89.25">
      <c r="A66" s="3">
        <v>64</v>
      </c>
      <c r="B66" s="11" t="s">
        <v>177</v>
      </c>
      <c r="C66" s="10"/>
      <c r="D66" s="7" t="s">
        <v>13</v>
      </c>
      <c r="E66" s="19">
        <v>150</v>
      </c>
      <c r="F66" s="8"/>
      <c r="G66" s="9">
        <v>0.08</v>
      </c>
      <c r="H66" s="25">
        <f t="shared" si="4"/>
        <v>0</v>
      </c>
      <c r="I66" s="8">
        <f t="shared" si="5"/>
        <v>0</v>
      </c>
      <c r="J66" s="25">
        <f t="shared" si="6"/>
        <v>0</v>
      </c>
      <c r="K66" s="25">
        <f t="shared" si="7"/>
        <v>0</v>
      </c>
    </row>
    <row r="67" spans="1:11" ht="89.25">
      <c r="A67" s="3">
        <v>65</v>
      </c>
      <c r="B67" s="11" t="s">
        <v>178</v>
      </c>
      <c r="C67" s="10"/>
      <c r="D67" s="7" t="s">
        <v>13</v>
      </c>
      <c r="E67" s="19">
        <v>3000</v>
      </c>
      <c r="F67" s="8"/>
      <c r="G67" s="9">
        <v>0.08</v>
      </c>
      <c r="H67" s="25">
        <f t="shared" ref="H67:H97" si="8">ROUND(F67+F67*G67,2)</f>
        <v>0</v>
      </c>
      <c r="I67" s="8">
        <f t="shared" ref="I67:I97" si="9">E67*F67</f>
        <v>0</v>
      </c>
      <c r="J67" s="25">
        <f t="shared" ref="J67:J97" si="10">E67*H67</f>
        <v>0</v>
      </c>
      <c r="K67" s="25">
        <f t="shared" ref="K67:K97" si="11">J67-I67</f>
        <v>0</v>
      </c>
    </row>
    <row r="68" spans="1:11" ht="255">
      <c r="A68" s="3">
        <v>66</v>
      </c>
      <c r="B68" s="11" t="s">
        <v>187</v>
      </c>
      <c r="C68" s="10"/>
      <c r="D68" s="7" t="s">
        <v>21</v>
      </c>
      <c r="E68" s="19">
        <v>1</v>
      </c>
      <c r="F68" s="8"/>
      <c r="G68" s="9">
        <v>0.08</v>
      </c>
      <c r="H68" s="25">
        <f t="shared" si="8"/>
        <v>0</v>
      </c>
      <c r="I68" s="8">
        <f t="shared" si="9"/>
        <v>0</v>
      </c>
      <c r="J68" s="25">
        <f t="shared" si="10"/>
        <v>0</v>
      </c>
      <c r="K68" s="25">
        <f t="shared" si="11"/>
        <v>0</v>
      </c>
    </row>
    <row r="69" spans="1:11" s="95" customFormat="1" ht="255">
      <c r="A69" s="3">
        <v>67</v>
      </c>
      <c r="B69" s="11" t="s">
        <v>188</v>
      </c>
      <c r="C69" s="10"/>
      <c r="D69" s="7" t="s">
        <v>21</v>
      </c>
      <c r="E69" s="19">
        <v>1</v>
      </c>
      <c r="F69" s="8"/>
      <c r="G69" s="9">
        <v>0.08</v>
      </c>
      <c r="H69" s="25">
        <f t="shared" si="8"/>
        <v>0</v>
      </c>
      <c r="I69" s="8">
        <f t="shared" si="9"/>
        <v>0</v>
      </c>
      <c r="J69" s="25">
        <f t="shared" si="10"/>
        <v>0</v>
      </c>
      <c r="K69" s="25">
        <f t="shared" si="11"/>
        <v>0</v>
      </c>
    </row>
    <row r="70" spans="1:11" s="95" customFormat="1" ht="255">
      <c r="A70" s="3">
        <v>68</v>
      </c>
      <c r="B70" s="11" t="s">
        <v>189</v>
      </c>
      <c r="C70" s="10"/>
      <c r="D70" s="7" t="s">
        <v>21</v>
      </c>
      <c r="E70" s="19">
        <v>2</v>
      </c>
      <c r="F70" s="8"/>
      <c r="G70" s="9">
        <v>0.08</v>
      </c>
      <c r="H70" s="25">
        <f t="shared" si="8"/>
        <v>0</v>
      </c>
      <c r="I70" s="8">
        <f t="shared" si="9"/>
        <v>0</v>
      </c>
      <c r="J70" s="25">
        <f t="shared" si="10"/>
        <v>0</v>
      </c>
      <c r="K70" s="25">
        <f t="shared" si="11"/>
        <v>0</v>
      </c>
    </row>
    <row r="71" spans="1:11" s="95" customFormat="1" ht="140.25">
      <c r="A71" s="3">
        <v>69</v>
      </c>
      <c r="B71" s="89" t="s">
        <v>58</v>
      </c>
      <c r="C71" s="90"/>
      <c r="D71" s="91" t="s">
        <v>25</v>
      </c>
      <c r="E71" s="91">
        <v>5</v>
      </c>
      <c r="F71" s="92"/>
      <c r="G71" s="93">
        <v>0.08</v>
      </c>
      <c r="H71" s="94">
        <f t="shared" si="8"/>
        <v>0</v>
      </c>
      <c r="I71" s="8">
        <f t="shared" si="9"/>
        <v>0</v>
      </c>
      <c r="J71" s="25">
        <f t="shared" si="10"/>
        <v>0</v>
      </c>
      <c r="K71" s="25">
        <f t="shared" si="11"/>
        <v>0</v>
      </c>
    </row>
    <row r="72" spans="1:11" s="70" customFormat="1" ht="140.25">
      <c r="A72" s="3">
        <v>70</v>
      </c>
      <c r="B72" s="89" t="s">
        <v>59</v>
      </c>
      <c r="C72" s="90"/>
      <c r="D72" s="91" t="s">
        <v>25</v>
      </c>
      <c r="E72" s="91">
        <v>5</v>
      </c>
      <c r="F72" s="92"/>
      <c r="G72" s="93">
        <v>0.08</v>
      </c>
      <c r="H72" s="94">
        <f t="shared" si="8"/>
        <v>0</v>
      </c>
      <c r="I72" s="8">
        <f t="shared" si="9"/>
        <v>0</v>
      </c>
      <c r="J72" s="25">
        <f t="shared" si="10"/>
        <v>0</v>
      </c>
      <c r="K72" s="25">
        <f t="shared" si="11"/>
        <v>0</v>
      </c>
    </row>
    <row r="73" spans="1:11" ht="140.25">
      <c r="A73" s="3">
        <v>71</v>
      </c>
      <c r="B73" s="89" t="s">
        <v>60</v>
      </c>
      <c r="C73" s="90"/>
      <c r="D73" s="91" t="s">
        <v>25</v>
      </c>
      <c r="E73" s="91">
        <v>5</v>
      </c>
      <c r="F73" s="92"/>
      <c r="G73" s="93">
        <v>0.08</v>
      </c>
      <c r="H73" s="94">
        <f t="shared" si="8"/>
        <v>0</v>
      </c>
      <c r="I73" s="8">
        <f t="shared" si="9"/>
        <v>0</v>
      </c>
      <c r="J73" s="25">
        <f t="shared" si="10"/>
        <v>0</v>
      </c>
      <c r="K73" s="25">
        <f t="shared" si="11"/>
        <v>0</v>
      </c>
    </row>
    <row r="74" spans="1:11" ht="25.5">
      <c r="A74" s="3">
        <v>72</v>
      </c>
      <c r="B74" s="64" t="s">
        <v>61</v>
      </c>
      <c r="C74" s="65"/>
      <c r="D74" s="66" t="s">
        <v>13</v>
      </c>
      <c r="E74" s="91">
        <v>5</v>
      </c>
      <c r="F74" s="67"/>
      <c r="G74" s="68">
        <v>0.08</v>
      </c>
      <c r="H74" s="69">
        <f t="shared" si="8"/>
        <v>0</v>
      </c>
      <c r="I74" s="8">
        <f t="shared" si="9"/>
        <v>0</v>
      </c>
      <c r="J74" s="25">
        <f t="shared" si="10"/>
        <v>0</v>
      </c>
      <c r="K74" s="25">
        <f t="shared" si="11"/>
        <v>0</v>
      </c>
    </row>
    <row r="75" spans="1:11" s="70" customFormat="1" ht="25.5">
      <c r="A75" s="3">
        <v>73</v>
      </c>
      <c r="B75" s="11" t="s">
        <v>62</v>
      </c>
      <c r="C75" s="10"/>
      <c r="D75" s="7" t="s">
        <v>63</v>
      </c>
      <c r="E75" s="19">
        <v>5</v>
      </c>
      <c r="F75" s="8"/>
      <c r="G75" s="9">
        <v>0.08</v>
      </c>
      <c r="H75" s="25">
        <f t="shared" si="8"/>
        <v>0</v>
      </c>
      <c r="I75" s="8">
        <f t="shared" si="9"/>
        <v>0</v>
      </c>
      <c r="J75" s="25">
        <f t="shared" si="10"/>
        <v>0</v>
      </c>
      <c r="K75" s="25">
        <f t="shared" si="11"/>
        <v>0</v>
      </c>
    </row>
    <row r="76" spans="1:11" s="70" customFormat="1" ht="25.5">
      <c r="A76" s="3">
        <v>74</v>
      </c>
      <c r="B76" s="11" t="s">
        <v>64</v>
      </c>
      <c r="C76" s="10"/>
      <c r="D76" s="7" t="s">
        <v>13</v>
      </c>
      <c r="E76" s="19">
        <v>5</v>
      </c>
      <c r="F76" s="8"/>
      <c r="G76" s="9">
        <v>0.08</v>
      </c>
      <c r="H76" s="25">
        <f t="shared" si="8"/>
        <v>0</v>
      </c>
      <c r="I76" s="8">
        <f t="shared" si="9"/>
        <v>0</v>
      </c>
      <c r="J76" s="25">
        <f t="shared" si="10"/>
        <v>0</v>
      </c>
      <c r="K76" s="25">
        <f t="shared" si="11"/>
        <v>0</v>
      </c>
    </row>
    <row r="77" spans="1:11" s="95" customFormat="1" ht="25.5">
      <c r="A77" s="3">
        <v>75</v>
      </c>
      <c r="B77" s="64" t="s">
        <v>65</v>
      </c>
      <c r="C77" s="65"/>
      <c r="D77" s="66" t="s">
        <v>13</v>
      </c>
      <c r="E77" s="91">
        <v>5</v>
      </c>
      <c r="F77" s="67"/>
      <c r="G77" s="68">
        <v>0.08</v>
      </c>
      <c r="H77" s="69">
        <f t="shared" si="8"/>
        <v>0</v>
      </c>
      <c r="I77" s="8">
        <f t="shared" si="9"/>
        <v>0</v>
      </c>
      <c r="J77" s="25">
        <f t="shared" si="10"/>
        <v>0</v>
      </c>
      <c r="K77" s="25">
        <f t="shared" si="11"/>
        <v>0</v>
      </c>
    </row>
    <row r="78" spans="1:11" s="70" customFormat="1" ht="24">
      <c r="A78" s="3">
        <v>76</v>
      </c>
      <c r="B78" s="124" t="s">
        <v>179</v>
      </c>
      <c r="C78" s="65"/>
      <c r="D78" s="66" t="s">
        <v>13</v>
      </c>
      <c r="E78" s="91">
        <v>5</v>
      </c>
      <c r="F78" s="67"/>
      <c r="G78" s="68">
        <v>0.08</v>
      </c>
      <c r="H78" s="69">
        <f t="shared" si="8"/>
        <v>0</v>
      </c>
      <c r="I78" s="8">
        <f t="shared" si="9"/>
        <v>0</v>
      </c>
      <c r="J78" s="25">
        <f t="shared" si="10"/>
        <v>0</v>
      </c>
      <c r="K78" s="25">
        <f t="shared" si="11"/>
        <v>0</v>
      </c>
    </row>
    <row r="79" spans="1:11" s="70" customFormat="1" ht="180">
      <c r="A79" s="3">
        <v>77</v>
      </c>
      <c r="B79" s="125" t="s">
        <v>180</v>
      </c>
      <c r="C79" s="90"/>
      <c r="D79" s="91" t="s">
        <v>13</v>
      </c>
      <c r="E79" s="91">
        <v>5</v>
      </c>
      <c r="F79" s="92"/>
      <c r="G79" s="93">
        <v>0.08</v>
      </c>
      <c r="H79" s="94">
        <f t="shared" si="8"/>
        <v>0</v>
      </c>
      <c r="I79" s="8">
        <f t="shared" si="9"/>
        <v>0</v>
      </c>
      <c r="J79" s="25">
        <f t="shared" si="10"/>
        <v>0</v>
      </c>
      <c r="K79" s="25">
        <f t="shared" si="11"/>
        <v>0</v>
      </c>
    </row>
    <row r="80" spans="1:11" ht="102">
      <c r="A80" s="3">
        <v>78</v>
      </c>
      <c r="B80" s="5" t="s">
        <v>66</v>
      </c>
      <c r="C80" s="10"/>
      <c r="D80" s="3" t="s">
        <v>25</v>
      </c>
      <c r="E80" s="19">
        <v>5</v>
      </c>
      <c r="F80" s="12"/>
      <c r="G80" s="9">
        <v>0.08</v>
      </c>
      <c r="H80" s="25">
        <f t="shared" si="8"/>
        <v>0</v>
      </c>
      <c r="I80" s="8">
        <f t="shared" si="9"/>
        <v>0</v>
      </c>
      <c r="J80" s="25">
        <f t="shared" si="10"/>
        <v>0</v>
      </c>
      <c r="K80" s="25">
        <f t="shared" si="11"/>
        <v>0</v>
      </c>
    </row>
    <row r="81" spans="1:11" ht="63.75">
      <c r="A81" s="3">
        <v>79</v>
      </c>
      <c r="B81" s="64" t="s">
        <v>185</v>
      </c>
      <c r="C81" s="65"/>
      <c r="D81" s="66" t="s">
        <v>13</v>
      </c>
      <c r="E81" s="91">
        <v>10</v>
      </c>
      <c r="F81" s="67"/>
      <c r="G81" s="68">
        <v>0.08</v>
      </c>
      <c r="H81" s="69">
        <f t="shared" si="8"/>
        <v>0</v>
      </c>
      <c r="I81" s="8">
        <f t="shared" si="9"/>
        <v>0</v>
      </c>
      <c r="J81" s="25">
        <f t="shared" si="10"/>
        <v>0</v>
      </c>
      <c r="K81" s="25">
        <f t="shared" si="11"/>
        <v>0</v>
      </c>
    </row>
    <row r="82" spans="1:11" ht="140.25">
      <c r="A82" s="3">
        <v>80</v>
      </c>
      <c r="B82" s="64" t="s">
        <v>67</v>
      </c>
      <c r="C82" s="65"/>
      <c r="D82" s="66" t="s">
        <v>13</v>
      </c>
      <c r="E82" s="91">
        <v>20</v>
      </c>
      <c r="F82" s="67"/>
      <c r="G82" s="68">
        <v>0.08</v>
      </c>
      <c r="H82" s="69">
        <f t="shared" si="8"/>
        <v>0</v>
      </c>
      <c r="I82" s="8">
        <f t="shared" si="9"/>
        <v>0</v>
      </c>
      <c r="J82" s="25">
        <f t="shared" si="10"/>
        <v>0</v>
      </c>
      <c r="K82" s="25">
        <f t="shared" si="11"/>
        <v>0</v>
      </c>
    </row>
    <row r="83" spans="1:11" ht="114.75">
      <c r="A83" s="3">
        <v>81</v>
      </c>
      <c r="B83" s="11" t="s">
        <v>181</v>
      </c>
      <c r="C83" s="10"/>
      <c r="D83" s="7" t="s">
        <v>25</v>
      </c>
      <c r="E83" s="19">
        <v>40</v>
      </c>
      <c r="F83" s="8"/>
      <c r="G83" s="9">
        <v>0.08</v>
      </c>
      <c r="H83" s="25">
        <f t="shared" si="8"/>
        <v>0</v>
      </c>
      <c r="I83" s="8">
        <f t="shared" si="9"/>
        <v>0</v>
      </c>
      <c r="J83" s="25">
        <f t="shared" si="10"/>
        <v>0</v>
      </c>
      <c r="K83" s="25">
        <f t="shared" si="11"/>
        <v>0</v>
      </c>
    </row>
    <row r="84" spans="1:11" ht="114.75">
      <c r="A84" s="3">
        <v>82</v>
      </c>
      <c r="B84" s="11" t="s">
        <v>182</v>
      </c>
      <c r="C84" s="10"/>
      <c r="D84" s="7" t="s">
        <v>25</v>
      </c>
      <c r="E84" s="19">
        <v>75</v>
      </c>
      <c r="F84" s="8"/>
      <c r="G84" s="9">
        <v>0.08</v>
      </c>
      <c r="H84" s="25">
        <f t="shared" si="8"/>
        <v>0</v>
      </c>
      <c r="I84" s="8">
        <f t="shared" si="9"/>
        <v>0</v>
      </c>
      <c r="J84" s="25">
        <f t="shared" si="10"/>
        <v>0</v>
      </c>
      <c r="K84" s="25">
        <f t="shared" si="11"/>
        <v>0</v>
      </c>
    </row>
    <row r="85" spans="1:11" s="70" customFormat="1" ht="114.75">
      <c r="A85" s="3">
        <v>83</v>
      </c>
      <c r="B85" s="11" t="s">
        <v>183</v>
      </c>
      <c r="C85" s="10"/>
      <c r="D85" s="7" t="s">
        <v>25</v>
      </c>
      <c r="E85" s="19">
        <v>150</v>
      </c>
      <c r="F85" s="8"/>
      <c r="G85" s="9">
        <v>0.08</v>
      </c>
      <c r="H85" s="25">
        <f t="shared" si="8"/>
        <v>0</v>
      </c>
      <c r="I85" s="8">
        <f t="shared" si="9"/>
        <v>0</v>
      </c>
      <c r="J85" s="25">
        <f t="shared" si="10"/>
        <v>0</v>
      </c>
      <c r="K85" s="25">
        <f t="shared" si="11"/>
        <v>0</v>
      </c>
    </row>
    <row r="86" spans="1:11" s="70" customFormat="1" ht="114.75">
      <c r="A86" s="3">
        <v>84</v>
      </c>
      <c r="B86" s="11" t="s">
        <v>184</v>
      </c>
      <c r="C86" s="10"/>
      <c r="D86" s="7" t="s">
        <v>25</v>
      </c>
      <c r="E86" s="19">
        <v>100</v>
      </c>
      <c r="F86" s="8"/>
      <c r="G86" s="9">
        <v>0.08</v>
      </c>
      <c r="H86" s="25">
        <f t="shared" si="8"/>
        <v>0</v>
      </c>
      <c r="I86" s="8">
        <f t="shared" si="9"/>
        <v>0</v>
      </c>
      <c r="J86" s="25">
        <f t="shared" si="10"/>
        <v>0</v>
      </c>
      <c r="K86" s="25">
        <f t="shared" si="11"/>
        <v>0</v>
      </c>
    </row>
    <row r="87" spans="1:11" s="70" customFormat="1" ht="25.5">
      <c r="A87" s="3">
        <v>85</v>
      </c>
      <c r="B87" s="64" t="s">
        <v>77</v>
      </c>
      <c r="C87" s="65"/>
      <c r="D87" s="66" t="s">
        <v>21</v>
      </c>
      <c r="E87" s="91">
        <v>2</v>
      </c>
      <c r="F87" s="67"/>
      <c r="G87" s="68">
        <v>0.08</v>
      </c>
      <c r="H87" s="69">
        <f t="shared" si="8"/>
        <v>0</v>
      </c>
      <c r="I87" s="8">
        <f t="shared" si="9"/>
        <v>0</v>
      </c>
      <c r="J87" s="25">
        <f t="shared" si="10"/>
        <v>0</v>
      </c>
      <c r="K87" s="25">
        <f t="shared" si="11"/>
        <v>0</v>
      </c>
    </row>
    <row r="88" spans="1:11" ht="25.5">
      <c r="A88" s="3">
        <v>86</v>
      </c>
      <c r="B88" s="11" t="s">
        <v>76</v>
      </c>
      <c r="C88" s="10"/>
      <c r="D88" s="7" t="s">
        <v>25</v>
      </c>
      <c r="E88" s="19">
        <v>60</v>
      </c>
      <c r="F88" s="8"/>
      <c r="G88" s="9">
        <v>0.08</v>
      </c>
      <c r="H88" s="25">
        <f t="shared" si="8"/>
        <v>0</v>
      </c>
      <c r="I88" s="8">
        <f t="shared" si="9"/>
        <v>0</v>
      </c>
      <c r="J88" s="25">
        <f t="shared" si="10"/>
        <v>0</v>
      </c>
      <c r="K88" s="25">
        <f t="shared" si="11"/>
        <v>0</v>
      </c>
    </row>
    <row r="89" spans="1:11" ht="25.5">
      <c r="A89" s="3">
        <v>87</v>
      </c>
      <c r="B89" s="64" t="s">
        <v>239</v>
      </c>
      <c r="C89" s="65"/>
      <c r="D89" s="66"/>
      <c r="E89" s="91">
        <v>30</v>
      </c>
      <c r="F89" s="67"/>
      <c r="G89" s="68">
        <v>0.08</v>
      </c>
      <c r="H89" s="69">
        <f t="shared" si="8"/>
        <v>0</v>
      </c>
      <c r="I89" s="8">
        <f t="shared" si="9"/>
        <v>0</v>
      </c>
      <c r="J89" s="25">
        <f t="shared" si="10"/>
        <v>0</v>
      </c>
      <c r="K89" s="25">
        <f t="shared" si="11"/>
        <v>0</v>
      </c>
    </row>
    <row r="90" spans="1:11" ht="25.5">
      <c r="A90" s="3">
        <v>88</v>
      </c>
      <c r="B90" s="88" t="s">
        <v>68</v>
      </c>
      <c r="C90" s="6"/>
      <c r="D90" s="7" t="s">
        <v>13</v>
      </c>
      <c r="E90" s="19">
        <v>300</v>
      </c>
      <c r="F90" s="8"/>
      <c r="G90" s="9">
        <v>0.08</v>
      </c>
      <c r="H90" s="25">
        <f t="shared" si="8"/>
        <v>0</v>
      </c>
      <c r="I90" s="8">
        <f t="shared" si="9"/>
        <v>0</v>
      </c>
      <c r="J90" s="25">
        <f t="shared" si="10"/>
        <v>0</v>
      </c>
      <c r="K90" s="25">
        <f t="shared" si="11"/>
        <v>0</v>
      </c>
    </row>
    <row r="91" spans="1:11" s="70" customFormat="1" ht="51">
      <c r="A91" s="3">
        <v>89</v>
      </c>
      <c r="B91" s="64" t="s">
        <v>69</v>
      </c>
      <c r="C91" s="65"/>
      <c r="D91" s="66" t="s">
        <v>13</v>
      </c>
      <c r="E91" s="91">
        <v>5</v>
      </c>
      <c r="F91" s="67"/>
      <c r="G91" s="68">
        <v>0.08</v>
      </c>
      <c r="H91" s="69">
        <f t="shared" si="8"/>
        <v>0</v>
      </c>
      <c r="I91" s="8">
        <f t="shared" si="9"/>
        <v>0</v>
      </c>
      <c r="J91" s="25">
        <f t="shared" si="10"/>
        <v>0</v>
      </c>
      <c r="K91" s="25">
        <f t="shared" si="11"/>
        <v>0</v>
      </c>
    </row>
    <row r="92" spans="1:11" s="70" customFormat="1" ht="25.5">
      <c r="A92" s="3">
        <v>90</v>
      </c>
      <c r="B92" s="64" t="s">
        <v>70</v>
      </c>
      <c r="C92" s="65"/>
      <c r="D92" s="66" t="s">
        <v>25</v>
      </c>
      <c r="E92" s="91">
        <v>5</v>
      </c>
      <c r="F92" s="67"/>
      <c r="G92" s="68">
        <v>0.08</v>
      </c>
      <c r="H92" s="69">
        <f t="shared" si="8"/>
        <v>0</v>
      </c>
      <c r="I92" s="8">
        <f t="shared" si="9"/>
        <v>0</v>
      </c>
      <c r="J92" s="25">
        <f t="shared" si="10"/>
        <v>0</v>
      </c>
      <c r="K92" s="25">
        <f t="shared" si="11"/>
        <v>0</v>
      </c>
    </row>
    <row r="93" spans="1:11" ht="25.5">
      <c r="A93" s="3">
        <v>91</v>
      </c>
      <c r="B93" s="64" t="s">
        <v>268</v>
      </c>
      <c r="C93" s="65"/>
      <c r="D93" s="66" t="s">
        <v>13</v>
      </c>
      <c r="E93" s="91">
        <v>10</v>
      </c>
      <c r="F93" s="67"/>
      <c r="G93" s="68">
        <v>0.08</v>
      </c>
      <c r="H93" s="69">
        <f t="shared" si="8"/>
        <v>0</v>
      </c>
      <c r="I93" s="8">
        <f t="shared" si="9"/>
        <v>0</v>
      </c>
      <c r="J93" s="25">
        <f t="shared" si="10"/>
        <v>0</v>
      </c>
      <c r="K93" s="25">
        <f t="shared" si="11"/>
        <v>0</v>
      </c>
    </row>
    <row r="94" spans="1:11" ht="25.5">
      <c r="A94" s="3">
        <v>92</v>
      </c>
      <c r="B94" s="64" t="s">
        <v>267</v>
      </c>
      <c r="C94" s="65"/>
      <c r="D94" s="66" t="s">
        <v>13</v>
      </c>
      <c r="E94" s="91">
        <v>10</v>
      </c>
      <c r="F94" s="67"/>
      <c r="G94" s="68">
        <v>0.08</v>
      </c>
      <c r="H94" s="69">
        <f t="shared" si="8"/>
        <v>0</v>
      </c>
      <c r="I94" s="8">
        <f t="shared" si="9"/>
        <v>0</v>
      </c>
      <c r="J94" s="25">
        <f t="shared" si="10"/>
        <v>0</v>
      </c>
      <c r="K94" s="25">
        <f t="shared" si="11"/>
        <v>0</v>
      </c>
    </row>
    <row r="95" spans="1:11">
      <c r="A95" s="3">
        <v>93</v>
      </c>
      <c r="B95" s="11" t="s">
        <v>71</v>
      </c>
      <c r="C95" s="10"/>
      <c r="D95" s="7" t="s">
        <v>16</v>
      </c>
      <c r="E95" s="19">
        <v>10</v>
      </c>
      <c r="F95" s="8"/>
      <c r="G95" s="9">
        <v>0.08</v>
      </c>
      <c r="H95" s="25">
        <f t="shared" si="8"/>
        <v>0</v>
      </c>
      <c r="I95" s="8">
        <f t="shared" si="9"/>
        <v>0</v>
      </c>
      <c r="J95" s="25">
        <f t="shared" si="10"/>
        <v>0</v>
      </c>
      <c r="K95" s="25">
        <f t="shared" si="11"/>
        <v>0</v>
      </c>
    </row>
    <row r="96" spans="1:11" ht="204">
      <c r="A96" s="3">
        <v>94</v>
      </c>
      <c r="B96" s="11" t="s">
        <v>186</v>
      </c>
      <c r="C96" s="10"/>
      <c r="D96" s="7" t="s">
        <v>16</v>
      </c>
      <c r="E96" s="19">
        <v>60</v>
      </c>
      <c r="F96" s="8"/>
      <c r="G96" s="9">
        <v>0.08</v>
      </c>
      <c r="H96" s="25">
        <f t="shared" si="8"/>
        <v>0</v>
      </c>
      <c r="I96" s="8">
        <f t="shared" si="9"/>
        <v>0</v>
      </c>
      <c r="J96" s="25">
        <f t="shared" si="10"/>
        <v>0</v>
      </c>
      <c r="K96" s="25">
        <f t="shared" si="11"/>
        <v>0</v>
      </c>
    </row>
    <row r="97" spans="1:11">
      <c r="A97" s="3">
        <v>95</v>
      </c>
      <c r="B97" s="11" t="s">
        <v>72</v>
      </c>
      <c r="C97" s="10"/>
      <c r="D97" s="7" t="s">
        <v>13</v>
      </c>
      <c r="E97" s="19">
        <v>20</v>
      </c>
      <c r="F97" s="8"/>
      <c r="G97" s="9">
        <v>0.08</v>
      </c>
      <c r="H97" s="25">
        <f t="shared" si="8"/>
        <v>0</v>
      </c>
      <c r="I97" s="8">
        <f t="shared" si="9"/>
        <v>0</v>
      </c>
      <c r="J97" s="25">
        <f t="shared" si="10"/>
        <v>0</v>
      </c>
      <c r="K97" s="25">
        <f t="shared" si="11"/>
        <v>0</v>
      </c>
    </row>
    <row r="98" spans="1:11">
      <c r="A98" s="18" t="s">
        <v>73</v>
      </c>
      <c r="B98" s="18"/>
      <c r="C98" s="18"/>
      <c r="D98" s="18"/>
      <c r="E98" s="127"/>
      <c r="F98" s="18"/>
      <c r="G98" s="18"/>
      <c r="H98" s="1"/>
      <c r="I98" s="26">
        <f>SUM(I3:I97)</f>
        <v>0</v>
      </c>
      <c r="J98" s="27">
        <f>SUM(J3:J97)</f>
        <v>0</v>
      </c>
      <c r="K98" s="25">
        <f>SUM(K3:K97)</f>
        <v>0</v>
      </c>
    </row>
    <row r="99" spans="1:11">
      <c r="I99" s="84"/>
      <c r="J99" s="84"/>
      <c r="K99" s="84"/>
    </row>
    <row r="100" spans="1:11">
      <c r="A100" s="178"/>
      <c r="B100" s="179" t="s">
        <v>292</v>
      </c>
      <c r="C100" s="179"/>
      <c r="D100" s="179"/>
      <c r="E100" s="179"/>
      <c r="F100" s="179"/>
      <c r="G100" s="179"/>
      <c r="H100" s="179"/>
      <c r="I100" s="179"/>
      <c r="J100" s="179"/>
      <c r="K100" s="180"/>
    </row>
    <row r="101" spans="1:11">
      <c r="A101" s="181"/>
      <c r="B101" s="182" t="s">
        <v>293</v>
      </c>
      <c r="C101" s="182"/>
      <c r="D101" s="182"/>
      <c r="E101" s="182"/>
      <c r="F101" s="182"/>
      <c r="G101" s="182"/>
      <c r="H101" s="182"/>
      <c r="I101" s="182"/>
      <c r="J101" s="182"/>
      <c r="K101" s="183"/>
    </row>
  </sheetData>
  <sortState ref="A4:K97">
    <sortCondition ref="B4:B97"/>
  </sortState>
  <mergeCells count="1">
    <mergeCell ref="A1:G1"/>
  </mergeCells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workbookViewId="0">
      <selection activeCell="F8" sqref="F8"/>
    </sheetView>
  </sheetViews>
  <sheetFormatPr defaultRowHeight="15"/>
  <cols>
    <col min="2" max="2" width="49.140625" customWidth="1"/>
    <col min="3" max="3" width="15.28515625" customWidth="1"/>
  </cols>
  <sheetData>
    <row r="1" spans="1:11">
      <c r="A1" s="220" t="s">
        <v>291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</row>
    <row r="2" spans="1:11" ht="48">
      <c r="A2" s="44" t="s">
        <v>1</v>
      </c>
      <c r="B2" s="45" t="s">
        <v>2</v>
      </c>
      <c r="C2" s="45" t="s">
        <v>3</v>
      </c>
      <c r="D2" s="29" t="s">
        <v>4</v>
      </c>
      <c r="E2" s="29" t="s">
        <v>5</v>
      </c>
      <c r="F2" s="30" t="s">
        <v>6</v>
      </c>
      <c r="G2" s="31" t="s">
        <v>7</v>
      </c>
      <c r="H2" s="29" t="s">
        <v>196</v>
      </c>
      <c r="I2" s="29" t="s">
        <v>9</v>
      </c>
      <c r="J2" s="29" t="s">
        <v>10</v>
      </c>
      <c r="K2" s="29" t="s">
        <v>11</v>
      </c>
    </row>
    <row r="3" spans="1:11" ht="60.75">
      <c r="A3" s="97">
        <v>1</v>
      </c>
      <c r="B3" s="148" t="s">
        <v>281</v>
      </c>
      <c r="C3" s="149"/>
      <c r="D3" s="151" t="s">
        <v>25</v>
      </c>
      <c r="E3" s="151">
        <v>20</v>
      </c>
      <c r="F3" s="149"/>
      <c r="G3" s="156">
        <v>0.23</v>
      </c>
      <c r="H3" s="49">
        <f t="shared" ref="H3:H9" si="0">ROUND(F3+F3*G3,2)</f>
        <v>0</v>
      </c>
      <c r="I3" s="150">
        <f>E3*F3</f>
        <v>0</v>
      </c>
      <c r="J3" s="150">
        <f>E3*H3</f>
        <v>0</v>
      </c>
      <c r="K3" s="150">
        <f>J3-I3</f>
        <v>0</v>
      </c>
    </row>
    <row r="4" spans="1:11" ht="168">
      <c r="A4" s="97">
        <v>2</v>
      </c>
      <c r="B4" s="152" t="s">
        <v>282</v>
      </c>
      <c r="C4" s="149"/>
      <c r="D4" s="151" t="s">
        <v>25</v>
      </c>
      <c r="E4" s="99">
        <v>10</v>
      </c>
      <c r="F4" s="149"/>
      <c r="G4" s="157">
        <v>0.08</v>
      </c>
      <c r="H4" s="49">
        <f t="shared" si="0"/>
        <v>0</v>
      </c>
      <c r="I4" s="150">
        <f t="shared" ref="I4:I9" si="1">E4*F4</f>
        <v>0</v>
      </c>
      <c r="J4" s="150">
        <f t="shared" ref="J4:J9" si="2">E4*H4</f>
        <v>0</v>
      </c>
      <c r="K4" s="150">
        <f t="shared" ref="K4:K9" si="3">J4-I4</f>
        <v>0</v>
      </c>
    </row>
    <row r="5" spans="1:11" ht="180">
      <c r="A5" s="97">
        <v>3</v>
      </c>
      <c r="B5" s="152" t="s">
        <v>283</v>
      </c>
      <c r="C5" s="149"/>
      <c r="D5" s="151" t="s">
        <v>25</v>
      </c>
      <c r="E5" s="99">
        <v>30</v>
      </c>
      <c r="F5" s="149"/>
      <c r="G5" s="157">
        <v>0.08</v>
      </c>
      <c r="H5" s="49">
        <f t="shared" si="0"/>
        <v>0</v>
      </c>
      <c r="I5" s="150">
        <f t="shared" si="1"/>
        <v>0</v>
      </c>
      <c r="J5" s="150">
        <f t="shared" si="2"/>
        <v>0</v>
      </c>
      <c r="K5" s="150">
        <f t="shared" si="3"/>
        <v>0</v>
      </c>
    </row>
    <row r="6" spans="1:11" ht="168">
      <c r="A6" s="97">
        <v>4</v>
      </c>
      <c r="B6" s="152" t="s">
        <v>284</v>
      </c>
      <c r="C6" s="149"/>
      <c r="D6" s="151" t="s">
        <v>25</v>
      </c>
      <c r="E6" s="99">
        <v>15</v>
      </c>
      <c r="F6" s="149"/>
      <c r="G6" s="157">
        <v>0.08</v>
      </c>
      <c r="H6" s="49">
        <f t="shared" si="0"/>
        <v>0</v>
      </c>
      <c r="I6" s="150">
        <f t="shared" si="1"/>
        <v>0</v>
      </c>
      <c r="J6" s="150">
        <f t="shared" si="2"/>
        <v>0</v>
      </c>
      <c r="K6" s="150">
        <f t="shared" si="3"/>
        <v>0</v>
      </c>
    </row>
    <row r="7" spans="1:11" ht="180">
      <c r="A7" s="97">
        <v>5</v>
      </c>
      <c r="B7" s="152" t="s">
        <v>285</v>
      </c>
      <c r="C7" s="149"/>
      <c r="D7" s="151" t="s">
        <v>25</v>
      </c>
      <c r="E7" s="99">
        <v>40</v>
      </c>
      <c r="F7" s="149"/>
      <c r="G7" s="157">
        <v>0.08</v>
      </c>
      <c r="H7" s="49">
        <f t="shared" si="0"/>
        <v>0</v>
      </c>
      <c r="I7" s="150">
        <f t="shared" si="1"/>
        <v>0</v>
      </c>
      <c r="J7" s="150">
        <f t="shared" si="2"/>
        <v>0</v>
      </c>
      <c r="K7" s="150">
        <f t="shared" si="3"/>
        <v>0</v>
      </c>
    </row>
    <row r="8" spans="1:11" ht="72">
      <c r="A8" s="97">
        <v>6</v>
      </c>
      <c r="B8" s="152" t="s">
        <v>286</v>
      </c>
      <c r="C8" s="149"/>
      <c r="D8" s="153" t="s">
        <v>25</v>
      </c>
      <c r="E8" s="99">
        <v>5</v>
      </c>
      <c r="F8" s="154"/>
      <c r="G8" s="157">
        <v>0.08</v>
      </c>
      <c r="H8" s="49">
        <f t="shared" si="0"/>
        <v>0</v>
      </c>
      <c r="I8" s="150">
        <f t="shared" si="1"/>
        <v>0</v>
      </c>
      <c r="J8" s="150">
        <f t="shared" si="2"/>
        <v>0</v>
      </c>
      <c r="K8" s="150">
        <f t="shared" si="3"/>
        <v>0</v>
      </c>
    </row>
    <row r="9" spans="1:11" ht="60">
      <c r="A9" s="97">
        <v>7</v>
      </c>
      <c r="B9" s="152" t="s">
        <v>287</v>
      </c>
      <c r="C9" s="149"/>
      <c r="D9" s="153" t="s">
        <v>25</v>
      </c>
      <c r="E9" s="99">
        <v>300</v>
      </c>
      <c r="F9" s="154"/>
      <c r="G9" s="157">
        <v>0.08</v>
      </c>
      <c r="H9" s="49">
        <f t="shared" si="0"/>
        <v>0</v>
      </c>
      <c r="I9" s="150">
        <f t="shared" si="1"/>
        <v>0</v>
      </c>
      <c r="J9" s="150">
        <f t="shared" si="2"/>
        <v>0</v>
      </c>
      <c r="K9" s="150">
        <f t="shared" si="3"/>
        <v>0</v>
      </c>
    </row>
    <row r="10" spans="1:11">
      <c r="A10" s="223" t="s">
        <v>73</v>
      </c>
      <c r="B10" s="223"/>
      <c r="C10" s="223"/>
      <c r="D10" s="223"/>
      <c r="E10" s="223"/>
      <c r="F10" s="223"/>
      <c r="G10" s="223"/>
      <c r="H10" s="223"/>
      <c r="I10" s="155">
        <f>SUM(I3:I9)</f>
        <v>0</v>
      </c>
      <c r="J10" s="155">
        <f>SUM(J3:J9)</f>
        <v>0</v>
      </c>
      <c r="K10" s="155">
        <f>SUM(K3:K9)</f>
        <v>0</v>
      </c>
    </row>
    <row r="12" spans="1:11">
      <c r="B12" s="179" t="s">
        <v>292</v>
      </c>
    </row>
    <row r="13" spans="1:11">
      <c r="B13" t="s">
        <v>293</v>
      </c>
    </row>
  </sheetData>
  <mergeCells count="2">
    <mergeCell ref="A10:H10"/>
    <mergeCell ref="A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9"/>
  <sheetViews>
    <sheetView topLeftCell="A22" workbookViewId="0">
      <selection sqref="A1:K1"/>
    </sheetView>
  </sheetViews>
  <sheetFormatPr defaultRowHeight="15"/>
  <cols>
    <col min="1" max="1" width="3.140625" bestFit="1" customWidth="1"/>
    <col min="2" max="2" width="43.28515625" customWidth="1"/>
    <col min="3" max="3" width="35" customWidth="1"/>
    <col min="4" max="4" width="4.28515625" bestFit="1" customWidth="1"/>
    <col min="5" max="5" width="5" style="140" bestFit="1" customWidth="1"/>
    <col min="6" max="6" width="9" bestFit="1" customWidth="1"/>
    <col min="7" max="7" width="4.5703125" bestFit="1" customWidth="1"/>
    <col min="8" max="8" width="9" bestFit="1" customWidth="1"/>
    <col min="9" max="10" width="10.5703125" bestFit="1" customWidth="1"/>
    <col min="11" max="11" width="9.5703125" bestFit="1" customWidth="1"/>
  </cols>
  <sheetData>
    <row r="1" spans="1:11">
      <c r="A1" s="194" t="s">
        <v>297</v>
      </c>
      <c r="B1" s="195"/>
      <c r="C1" s="195"/>
      <c r="D1" s="195"/>
      <c r="E1" s="195"/>
      <c r="F1" s="195"/>
      <c r="G1" s="195"/>
      <c r="H1" s="195"/>
      <c r="I1" s="195"/>
      <c r="J1" s="195"/>
      <c r="K1" s="196"/>
    </row>
    <row r="2" spans="1:11" ht="36">
      <c r="A2" s="28" t="s">
        <v>1</v>
      </c>
      <c r="B2" s="29" t="s">
        <v>2</v>
      </c>
      <c r="C2" s="29" t="s">
        <v>3</v>
      </c>
      <c r="D2" s="29" t="s">
        <v>4</v>
      </c>
      <c r="E2" s="138" t="s">
        <v>5</v>
      </c>
      <c r="F2" s="30" t="s">
        <v>6</v>
      </c>
      <c r="G2" s="31" t="s">
        <v>7</v>
      </c>
      <c r="H2" s="29" t="s">
        <v>8</v>
      </c>
      <c r="I2" s="29" t="s">
        <v>9</v>
      </c>
      <c r="J2" s="29" t="s">
        <v>10</v>
      </c>
      <c r="K2" s="29" t="s">
        <v>11</v>
      </c>
    </row>
    <row r="3" spans="1:11" ht="24">
      <c r="A3" s="32">
        <v>1</v>
      </c>
      <c r="B3" s="33" t="s">
        <v>78</v>
      </c>
      <c r="C3" s="34"/>
      <c r="D3" s="34" t="s">
        <v>13</v>
      </c>
      <c r="E3" s="161">
        <v>20</v>
      </c>
      <c r="F3" s="35"/>
      <c r="G3" s="36">
        <v>0.08</v>
      </c>
      <c r="H3" s="35">
        <f t="shared" ref="H3:H35" si="0">ROUND(F3+F3*G3,2)</f>
        <v>0</v>
      </c>
      <c r="I3" s="35">
        <f t="shared" ref="I3:I35" si="1">F3*E3</f>
        <v>0</v>
      </c>
      <c r="J3" s="35">
        <f t="shared" ref="J3:J35" si="2">E3*H3</f>
        <v>0</v>
      </c>
      <c r="K3" s="35">
        <f t="shared" ref="K3:K35" si="3">J3-I3</f>
        <v>0</v>
      </c>
    </row>
    <row r="4" spans="1:11">
      <c r="A4" s="32">
        <v>2</v>
      </c>
      <c r="B4" s="38" t="s">
        <v>84</v>
      </c>
      <c r="C4" s="34"/>
      <c r="D4" s="34" t="s">
        <v>13</v>
      </c>
      <c r="E4" s="161">
        <v>5</v>
      </c>
      <c r="F4" s="35"/>
      <c r="G4" s="36">
        <v>0.23</v>
      </c>
      <c r="H4" s="35">
        <f t="shared" si="0"/>
        <v>0</v>
      </c>
      <c r="I4" s="35">
        <f t="shared" si="1"/>
        <v>0</v>
      </c>
      <c r="J4" s="35">
        <f t="shared" si="2"/>
        <v>0</v>
      </c>
      <c r="K4" s="35">
        <f t="shared" si="3"/>
        <v>0</v>
      </c>
    </row>
    <row r="5" spans="1:11">
      <c r="A5" s="32">
        <v>3</v>
      </c>
      <c r="B5" s="33" t="s">
        <v>79</v>
      </c>
      <c r="C5" s="34"/>
      <c r="D5" s="34" t="s">
        <v>13</v>
      </c>
      <c r="E5" s="161">
        <v>4000</v>
      </c>
      <c r="F5" s="35"/>
      <c r="G5" s="36">
        <v>0.08</v>
      </c>
      <c r="H5" s="35">
        <f t="shared" si="0"/>
        <v>0</v>
      </c>
      <c r="I5" s="35">
        <f t="shared" si="1"/>
        <v>0</v>
      </c>
      <c r="J5" s="35">
        <f t="shared" si="2"/>
        <v>0</v>
      </c>
      <c r="K5" s="35">
        <f t="shared" si="3"/>
        <v>0</v>
      </c>
    </row>
    <row r="6" spans="1:11">
      <c r="A6" s="32">
        <v>4</v>
      </c>
      <c r="B6" s="33" t="s">
        <v>80</v>
      </c>
      <c r="C6" s="34"/>
      <c r="D6" s="34" t="s">
        <v>13</v>
      </c>
      <c r="E6" s="161">
        <v>3500</v>
      </c>
      <c r="F6" s="35"/>
      <c r="G6" s="36">
        <v>0.08</v>
      </c>
      <c r="H6" s="35">
        <f t="shared" si="0"/>
        <v>0</v>
      </c>
      <c r="I6" s="35">
        <f t="shared" si="1"/>
        <v>0</v>
      </c>
      <c r="J6" s="35">
        <f t="shared" si="2"/>
        <v>0</v>
      </c>
      <c r="K6" s="35">
        <f t="shared" si="3"/>
        <v>0</v>
      </c>
    </row>
    <row r="7" spans="1:11" ht="108">
      <c r="A7" s="32">
        <v>5</v>
      </c>
      <c r="B7" s="33" t="s">
        <v>81</v>
      </c>
      <c r="C7" s="34"/>
      <c r="D7" s="34" t="s">
        <v>13</v>
      </c>
      <c r="E7" s="161">
        <v>100</v>
      </c>
      <c r="F7" s="35"/>
      <c r="G7" s="36">
        <v>0.08</v>
      </c>
      <c r="H7" s="35">
        <f t="shared" si="0"/>
        <v>0</v>
      </c>
      <c r="I7" s="35">
        <f t="shared" si="1"/>
        <v>0</v>
      </c>
      <c r="J7" s="35">
        <f t="shared" si="2"/>
        <v>0</v>
      </c>
      <c r="K7" s="35">
        <f t="shared" si="3"/>
        <v>0</v>
      </c>
    </row>
    <row r="8" spans="1:11" ht="36">
      <c r="A8" s="32">
        <v>6</v>
      </c>
      <c r="B8" s="37" t="s">
        <v>82</v>
      </c>
      <c r="C8" s="34"/>
      <c r="D8" s="34" t="s">
        <v>13</v>
      </c>
      <c r="E8" s="161">
        <v>20</v>
      </c>
      <c r="F8" s="35"/>
      <c r="G8" s="36">
        <v>0.08</v>
      </c>
      <c r="H8" s="35">
        <f t="shared" si="0"/>
        <v>0</v>
      </c>
      <c r="I8" s="35">
        <f t="shared" si="1"/>
        <v>0</v>
      </c>
      <c r="J8" s="35">
        <f t="shared" si="2"/>
        <v>0</v>
      </c>
      <c r="K8" s="35">
        <f t="shared" si="3"/>
        <v>0</v>
      </c>
    </row>
    <row r="9" spans="1:11" ht="60">
      <c r="A9" s="32">
        <v>7</v>
      </c>
      <c r="B9" s="33" t="s">
        <v>83</v>
      </c>
      <c r="C9" s="34"/>
      <c r="D9" s="34" t="s">
        <v>25</v>
      </c>
      <c r="E9" s="161">
        <v>50</v>
      </c>
      <c r="F9" s="35"/>
      <c r="G9" s="36">
        <v>0.08</v>
      </c>
      <c r="H9" s="35">
        <f t="shared" si="0"/>
        <v>0</v>
      </c>
      <c r="I9" s="35">
        <f t="shared" si="1"/>
        <v>0</v>
      </c>
      <c r="J9" s="35">
        <f t="shared" si="2"/>
        <v>0</v>
      </c>
      <c r="K9" s="35">
        <f t="shared" si="3"/>
        <v>0</v>
      </c>
    </row>
    <row r="10" spans="1:11" ht="36">
      <c r="A10" s="32">
        <v>8</v>
      </c>
      <c r="B10" s="33" t="s">
        <v>85</v>
      </c>
      <c r="C10" s="34"/>
      <c r="D10" s="34" t="s">
        <v>25</v>
      </c>
      <c r="E10" s="161">
        <v>5300</v>
      </c>
      <c r="F10" s="35"/>
      <c r="G10" s="36">
        <v>0.08</v>
      </c>
      <c r="H10" s="35">
        <f t="shared" si="0"/>
        <v>0</v>
      </c>
      <c r="I10" s="35">
        <f t="shared" si="1"/>
        <v>0</v>
      </c>
      <c r="J10" s="35">
        <f t="shared" si="2"/>
        <v>0</v>
      </c>
      <c r="K10" s="35">
        <f t="shared" si="3"/>
        <v>0</v>
      </c>
    </row>
    <row r="11" spans="1:11" ht="36">
      <c r="A11" s="32">
        <v>9</v>
      </c>
      <c r="B11" s="33" t="s">
        <v>86</v>
      </c>
      <c r="C11" s="34"/>
      <c r="D11" s="34" t="s">
        <v>25</v>
      </c>
      <c r="E11" s="161">
        <v>3500</v>
      </c>
      <c r="F11" s="35"/>
      <c r="G11" s="36">
        <v>0.08</v>
      </c>
      <c r="H11" s="35">
        <f t="shared" si="0"/>
        <v>0</v>
      </c>
      <c r="I11" s="35">
        <f t="shared" si="1"/>
        <v>0</v>
      </c>
      <c r="J11" s="35">
        <f t="shared" si="2"/>
        <v>0</v>
      </c>
      <c r="K11" s="35">
        <f t="shared" si="3"/>
        <v>0</v>
      </c>
    </row>
    <row r="12" spans="1:11" ht="36">
      <c r="A12" s="32">
        <v>10</v>
      </c>
      <c r="B12" s="33" t="s">
        <v>87</v>
      </c>
      <c r="C12" s="34"/>
      <c r="D12" s="34" t="s">
        <v>25</v>
      </c>
      <c r="E12" s="161">
        <v>4500</v>
      </c>
      <c r="F12" s="35"/>
      <c r="G12" s="36">
        <v>0.08</v>
      </c>
      <c r="H12" s="35">
        <f t="shared" si="0"/>
        <v>0</v>
      </c>
      <c r="I12" s="35">
        <f t="shared" si="1"/>
        <v>0</v>
      </c>
      <c r="J12" s="35">
        <f t="shared" si="2"/>
        <v>0</v>
      </c>
      <c r="K12" s="35">
        <f t="shared" si="3"/>
        <v>0</v>
      </c>
    </row>
    <row r="13" spans="1:11" ht="24">
      <c r="A13" s="32">
        <v>11</v>
      </c>
      <c r="B13" s="33" t="s">
        <v>88</v>
      </c>
      <c r="C13" s="34"/>
      <c r="D13" s="34" t="s">
        <v>25</v>
      </c>
      <c r="E13" s="161">
        <v>50</v>
      </c>
      <c r="F13" s="35"/>
      <c r="G13" s="36">
        <v>0.08</v>
      </c>
      <c r="H13" s="35">
        <f t="shared" si="0"/>
        <v>0</v>
      </c>
      <c r="I13" s="35">
        <f t="shared" si="1"/>
        <v>0</v>
      </c>
      <c r="J13" s="35">
        <f t="shared" si="2"/>
        <v>0</v>
      </c>
      <c r="K13" s="35">
        <f t="shared" si="3"/>
        <v>0</v>
      </c>
    </row>
    <row r="14" spans="1:11" ht="24">
      <c r="A14" s="32">
        <v>12</v>
      </c>
      <c r="B14" s="33" t="s">
        <v>89</v>
      </c>
      <c r="C14" s="34"/>
      <c r="D14" s="34" t="s">
        <v>25</v>
      </c>
      <c r="E14" s="161">
        <v>320</v>
      </c>
      <c r="F14" s="35"/>
      <c r="G14" s="36">
        <v>0.08</v>
      </c>
      <c r="H14" s="35">
        <f t="shared" si="0"/>
        <v>0</v>
      </c>
      <c r="I14" s="35">
        <f t="shared" si="1"/>
        <v>0</v>
      </c>
      <c r="J14" s="35">
        <f t="shared" si="2"/>
        <v>0</v>
      </c>
      <c r="K14" s="35">
        <f t="shared" si="3"/>
        <v>0</v>
      </c>
    </row>
    <row r="15" spans="1:11" ht="24">
      <c r="A15" s="32">
        <v>13</v>
      </c>
      <c r="B15" s="33" t="s">
        <v>90</v>
      </c>
      <c r="C15" s="34"/>
      <c r="D15" s="34" t="s">
        <v>25</v>
      </c>
      <c r="E15" s="161">
        <v>450</v>
      </c>
      <c r="F15" s="35"/>
      <c r="G15" s="36">
        <v>0.08</v>
      </c>
      <c r="H15" s="35">
        <f t="shared" si="0"/>
        <v>0</v>
      </c>
      <c r="I15" s="35">
        <f t="shared" si="1"/>
        <v>0</v>
      </c>
      <c r="J15" s="35">
        <f t="shared" si="2"/>
        <v>0</v>
      </c>
      <c r="K15" s="35">
        <f t="shared" si="3"/>
        <v>0</v>
      </c>
    </row>
    <row r="16" spans="1:11">
      <c r="A16" s="32">
        <v>14</v>
      </c>
      <c r="B16" s="33" t="s">
        <v>91</v>
      </c>
      <c r="C16" s="34"/>
      <c r="D16" s="34" t="s">
        <v>25</v>
      </c>
      <c r="E16" s="161">
        <v>30</v>
      </c>
      <c r="F16" s="35"/>
      <c r="G16" s="36">
        <v>0.08</v>
      </c>
      <c r="H16" s="35">
        <f t="shared" si="0"/>
        <v>0</v>
      </c>
      <c r="I16" s="35">
        <f t="shared" si="1"/>
        <v>0</v>
      </c>
      <c r="J16" s="35">
        <f t="shared" si="2"/>
        <v>0</v>
      </c>
      <c r="K16" s="35">
        <f t="shared" si="3"/>
        <v>0</v>
      </c>
    </row>
    <row r="17" spans="1:11">
      <c r="A17" s="32">
        <v>15</v>
      </c>
      <c r="B17" s="33" t="s">
        <v>92</v>
      </c>
      <c r="C17" s="34"/>
      <c r="D17" s="34" t="s">
        <v>13</v>
      </c>
      <c r="E17" s="161">
        <v>700</v>
      </c>
      <c r="F17" s="35"/>
      <c r="G17" s="36">
        <v>0.08</v>
      </c>
      <c r="H17" s="35">
        <f t="shared" si="0"/>
        <v>0</v>
      </c>
      <c r="I17" s="35">
        <f t="shared" si="1"/>
        <v>0</v>
      </c>
      <c r="J17" s="35">
        <f t="shared" si="2"/>
        <v>0</v>
      </c>
      <c r="K17" s="35">
        <f t="shared" si="3"/>
        <v>0</v>
      </c>
    </row>
    <row r="18" spans="1:11">
      <c r="A18" s="32">
        <v>16</v>
      </c>
      <c r="B18" s="33" t="s">
        <v>93</v>
      </c>
      <c r="C18" s="34"/>
      <c r="D18" s="34" t="s">
        <v>13</v>
      </c>
      <c r="E18" s="161">
        <v>700</v>
      </c>
      <c r="F18" s="35"/>
      <c r="G18" s="36">
        <v>0.08</v>
      </c>
      <c r="H18" s="35">
        <f t="shared" si="0"/>
        <v>0</v>
      </c>
      <c r="I18" s="35">
        <f t="shared" si="1"/>
        <v>0</v>
      </c>
      <c r="J18" s="35">
        <f t="shared" si="2"/>
        <v>0</v>
      </c>
      <c r="K18" s="35">
        <f t="shared" si="3"/>
        <v>0</v>
      </c>
    </row>
    <row r="19" spans="1:11" s="132" customFormat="1" ht="36">
      <c r="A19" s="32">
        <v>17</v>
      </c>
      <c r="B19" s="128" t="s">
        <v>94</v>
      </c>
      <c r="C19" s="129"/>
      <c r="D19" s="129" t="s">
        <v>13</v>
      </c>
      <c r="E19" s="162">
        <v>12</v>
      </c>
      <c r="F19" s="130"/>
      <c r="G19" s="131">
        <v>0.08</v>
      </c>
      <c r="H19" s="35">
        <f t="shared" si="0"/>
        <v>0</v>
      </c>
      <c r="I19" s="35">
        <f t="shared" si="1"/>
        <v>0</v>
      </c>
      <c r="J19" s="35">
        <f t="shared" si="2"/>
        <v>0</v>
      </c>
      <c r="K19" s="35">
        <f t="shared" si="3"/>
        <v>0</v>
      </c>
    </row>
    <row r="20" spans="1:11" s="132" customFormat="1" ht="36">
      <c r="A20" s="32">
        <v>18</v>
      </c>
      <c r="B20" s="128" t="s">
        <v>95</v>
      </c>
      <c r="C20" s="133"/>
      <c r="D20" s="129" t="s">
        <v>13</v>
      </c>
      <c r="E20" s="162">
        <v>6</v>
      </c>
      <c r="F20" s="130"/>
      <c r="G20" s="131">
        <v>0.08</v>
      </c>
      <c r="H20" s="35">
        <f t="shared" si="0"/>
        <v>0</v>
      </c>
      <c r="I20" s="35">
        <f t="shared" si="1"/>
        <v>0</v>
      </c>
      <c r="J20" s="35">
        <f t="shared" si="2"/>
        <v>0</v>
      </c>
      <c r="K20" s="35">
        <f t="shared" si="3"/>
        <v>0</v>
      </c>
    </row>
    <row r="21" spans="1:11" s="132" customFormat="1">
      <c r="A21" s="32">
        <v>19</v>
      </c>
      <c r="B21" s="128" t="s">
        <v>269</v>
      </c>
      <c r="C21" s="129"/>
      <c r="D21" s="129" t="s">
        <v>21</v>
      </c>
      <c r="E21" s="162">
        <v>1</v>
      </c>
      <c r="F21" s="130"/>
      <c r="G21" s="131">
        <v>0.08</v>
      </c>
      <c r="H21" s="35">
        <f t="shared" si="0"/>
        <v>0</v>
      </c>
      <c r="I21" s="35">
        <f t="shared" si="1"/>
        <v>0</v>
      </c>
      <c r="J21" s="35">
        <f t="shared" si="2"/>
        <v>0</v>
      </c>
      <c r="K21" s="35">
        <f t="shared" si="3"/>
        <v>0</v>
      </c>
    </row>
    <row r="22" spans="1:11" s="132" customFormat="1">
      <c r="A22" s="32">
        <v>20</v>
      </c>
      <c r="B22" s="128" t="s">
        <v>270</v>
      </c>
      <c r="C22" s="133"/>
      <c r="D22" s="129" t="s">
        <v>21</v>
      </c>
      <c r="E22" s="162">
        <v>1</v>
      </c>
      <c r="F22" s="130"/>
      <c r="G22" s="131">
        <v>0.08</v>
      </c>
      <c r="H22" s="35">
        <f t="shared" si="0"/>
        <v>0</v>
      </c>
      <c r="I22" s="35">
        <f t="shared" si="1"/>
        <v>0</v>
      </c>
      <c r="J22" s="35">
        <f t="shared" si="2"/>
        <v>0</v>
      </c>
      <c r="K22" s="35">
        <f t="shared" si="3"/>
        <v>0</v>
      </c>
    </row>
    <row r="23" spans="1:11">
      <c r="A23" s="32">
        <v>21</v>
      </c>
      <c r="B23" s="33" t="s">
        <v>96</v>
      </c>
      <c r="C23" s="34"/>
      <c r="D23" s="34" t="s">
        <v>13</v>
      </c>
      <c r="E23" s="161">
        <v>3000</v>
      </c>
      <c r="F23" s="35"/>
      <c r="G23" s="36">
        <v>0.08</v>
      </c>
      <c r="H23" s="35">
        <f t="shared" si="0"/>
        <v>0</v>
      </c>
      <c r="I23" s="35">
        <f t="shared" si="1"/>
        <v>0</v>
      </c>
      <c r="J23" s="35">
        <f t="shared" si="2"/>
        <v>0</v>
      </c>
      <c r="K23" s="35">
        <f t="shared" si="3"/>
        <v>0</v>
      </c>
    </row>
    <row r="24" spans="1:11">
      <c r="A24" s="32">
        <v>22</v>
      </c>
      <c r="B24" s="33" t="s">
        <v>97</v>
      </c>
      <c r="C24" s="34"/>
      <c r="D24" s="34" t="s">
        <v>13</v>
      </c>
      <c r="E24" s="161">
        <v>1200</v>
      </c>
      <c r="F24" s="35"/>
      <c r="G24" s="36">
        <v>0.08</v>
      </c>
      <c r="H24" s="35">
        <f t="shared" si="0"/>
        <v>0</v>
      </c>
      <c r="I24" s="35">
        <f t="shared" si="1"/>
        <v>0</v>
      </c>
      <c r="J24" s="35">
        <f t="shared" si="2"/>
        <v>0</v>
      </c>
      <c r="K24" s="35">
        <f t="shared" si="3"/>
        <v>0</v>
      </c>
    </row>
    <row r="25" spans="1:11" ht="96">
      <c r="A25" s="32">
        <v>23</v>
      </c>
      <c r="B25" s="33" t="s">
        <v>98</v>
      </c>
      <c r="C25" s="39"/>
      <c r="D25" s="34" t="s">
        <v>25</v>
      </c>
      <c r="E25" s="161">
        <v>25</v>
      </c>
      <c r="F25" s="35"/>
      <c r="G25" s="36">
        <v>0.08</v>
      </c>
      <c r="H25" s="35">
        <f t="shared" si="0"/>
        <v>0</v>
      </c>
      <c r="I25" s="35">
        <f t="shared" si="1"/>
        <v>0</v>
      </c>
      <c r="J25" s="35">
        <f t="shared" si="2"/>
        <v>0</v>
      </c>
      <c r="K25" s="35">
        <f t="shared" si="3"/>
        <v>0</v>
      </c>
    </row>
    <row r="26" spans="1:11" ht="60">
      <c r="A26" s="32">
        <v>24</v>
      </c>
      <c r="B26" s="33" t="s">
        <v>99</v>
      </c>
      <c r="C26" s="34"/>
      <c r="D26" s="34" t="s">
        <v>25</v>
      </c>
      <c r="E26" s="161">
        <v>50</v>
      </c>
      <c r="F26" s="35"/>
      <c r="G26" s="36">
        <v>0.08</v>
      </c>
      <c r="H26" s="35">
        <f t="shared" si="0"/>
        <v>0</v>
      </c>
      <c r="I26" s="35">
        <f t="shared" si="1"/>
        <v>0</v>
      </c>
      <c r="J26" s="35">
        <f t="shared" si="2"/>
        <v>0</v>
      </c>
      <c r="K26" s="35">
        <f t="shared" si="3"/>
        <v>0</v>
      </c>
    </row>
    <row r="27" spans="1:11" ht="60">
      <c r="A27" s="32">
        <v>25</v>
      </c>
      <c r="B27" s="33" t="s">
        <v>100</v>
      </c>
      <c r="C27" s="39"/>
      <c r="D27" s="34" t="s">
        <v>25</v>
      </c>
      <c r="E27" s="161">
        <v>110</v>
      </c>
      <c r="F27" s="35"/>
      <c r="G27" s="36">
        <v>0.08</v>
      </c>
      <c r="H27" s="35">
        <f t="shared" si="0"/>
        <v>0</v>
      </c>
      <c r="I27" s="35">
        <f t="shared" si="1"/>
        <v>0</v>
      </c>
      <c r="J27" s="35">
        <f t="shared" si="2"/>
        <v>0</v>
      </c>
      <c r="K27" s="35">
        <f t="shared" si="3"/>
        <v>0</v>
      </c>
    </row>
    <row r="28" spans="1:11">
      <c r="A28" s="32">
        <v>26</v>
      </c>
      <c r="B28" s="33" t="s">
        <v>101</v>
      </c>
      <c r="C28" s="34"/>
      <c r="D28" s="34" t="s">
        <v>13</v>
      </c>
      <c r="E28" s="161">
        <v>60</v>
      </c>
      <c r="F28" s="35"/>
      <c r="G28" s="36">
        <v>0.08</v>
      </c>
      <c r="H28" s="35">
        <f t="shared" si="0"/>
        <v>0</v>
      </c>
      <c r="I28" s="35">
        <f t="shared" si="1"/>
        <v>0</v>
      </c>
      <c r="J28" s="35">
        <f t="shared" si="2"/>
        <v>0</v>
      </c>
      <c r="K28" s="35">
        <f t="shared" si="3"/>
        <v>0</v>
      </c>
    </row>
    <row r="29" spans="1:11">
      <c r="A29" s="32">
        <v>27</v>
      </c>
      <c r="B29" s="33" t="s">
        <v>102</v>
      </c>
      <c r="C29" s="40"/>
      <c r="D29" s="34" t="s">
        <v>25</v>
      </c>
      <c r="E29" s="161">
        <v>60</v>
      </c>
      <c r="F29" s="35"/>
      <c r="G29" s="36">
        <v>0.08</v>
      </c>
      <c r="H29" s="35">
        <f t="shared" si="0"/>
        <v>0</v>
      </c>
      <c r="I29" s="35">
        <f t="shared" si="1"/>
        <v>0</v>
      </c>
      <c r="J29" s="35">
        <f t="shared" si="2"/>
        <v>0</v>
      </c>
      <c r="K29" s="35">
        <f t="shared" si="3"/>
        <v>0</v>
      </c>
    </row>
    <row r="30" spans="1:11">
      <c r="A30" s="32">
        <v>28</v>
      </c>
      <c r="B30" s="33" t="s">
        <v>103</v>
      </c>
      <c r="C30" s="40"/>
      <c r="D30" s="34" t="s">
        <v>13</v>
      </c>
      <c r="E30" s="161">
        <v>250</v>
      </c>
      <c r="F30" s="35"/>
      <c r="G30" s="36">
        <v>0.08</v>
      </c>
      <c r="H30" s="35">
        <f t="shared" si="0"/>
        <v>0</v>
      </c>
      <c r="I30" s="35">
        <f t="shared" si="1"/>
        <v>0</v>
      </c>
      <c r="J30" s="35">
        <f t="shared" si="2"/>
        <v>0</v>
      </c>
      <c r="K30" s="35">
        <f t="shared" si="3"/>
        <v>0</v>
      </c>
    </row>
    <row r="31" spans="1:11" ht="36">
      <c r="A31" s="32">
        <v>29</v>
      </c>
      <c r="B31" s="41" t="s">
        <v>104</v>
      </c>
      <c r="C31" s="34"/>
      <c r="D31" s="34" t="s">
        <v>25</v>
      </c>
      <c r="E31" s="161">
        <v>30</v>
      </c>
      <c r="F31" s="35"/>
      <c r="G31" s="36">
        <v>0.08</v>
      </c>
      <c r="H31" s="35">
        <f t="shared" si="0"/>
        <v>0</v>
      </c>
      <c r="I31" s="35">
        <f t="shared" si="1"/>
        <v>0</v>
      </c>
      <c r="J31" s="35">
        <f t="shared" si="2"/>
        <v>0</v>
      </c>
      <c r="K31" s="35">
        <f t="shared" si="3"/>
        <v>0</v>
      </c>
    </row>
    <row r="32" spans="1:11" ht="84">
      <c r="A32" s="32">
        <v>30</v>
      </c>
      <c r="B32" s="38" t="s">
        <v>190</v>
      </c>
      <c r="C32" s="34"/>
      <c r="D32" s="34" t="s">
        <v>13</v>
      </c>
      <c r="E32" s="161">
        <v>40</v>
      </c>
      <c r="F32" s="35"/>
      <c r="G32" s="36">
        <v>0.08</v>
      </c>
      <c r="H32" s="35">
        <f t="shared" si="0"/>
        <v>0</v>
      </c>
      <c r="I32" s="35">
        <f t="shared" si="1"/>
        <v>0</v>
      </c>
      <c r="J32" s="35">
        <f t="shared" si="2"/>
        <v>0</v>
      </c>
      <c r="K32" s="35">
        <f t="shared" si="3"/>
        <v>0</v>
      </c>
    </row>
    <row r="33" spans="1:11" ht="60">
      <c r="A33" s="32">
        <v>31</v>
      </c>
      <c r="B33" s="33" t="s">
        <v>191</v>
      </c>
      <c r="C33" s="40"/>
      <c r="D33" s="34" t="s">
        <v>13</v>
      </c>
      <c r="E33" s="161">
        <v>40</v>
      </c>
      <c r="F33" s="35"/>
      <c r="G33" s="36">
        <v>0.08</v>
      </c>
      <c r="H33" s="35">
        <f t="shared" si="0"/>
        <v>0</v>
      </c>
      <c r="I33" s="35">
        <f t="shared" si="1"/>
        <v>0</v>
      </c>
      <c r="J33" s="35">
        <f t="shared" si="2"/>
        <v>0</v>
      </c>
      <c r="K33" s="35">
        <f t="shared" si="3"/>
        <v>0</v>
      </c>
    </row>
    <row r="34" spans="1:11" ht="60">
      <c r="A34" s="32">
        <v>32</v>
      </c>
      <c r="B34" s="33" t="s">
        <v>192</v>
      </c>
      <c r="C34" s="40"/>
      <c r="D34" s="34" t="s">
        <v>13</v>
      </c>
      <c r="E34" s="161">
        <v>30</v>
      </c>
      <c r="F34" s="35"/>
      <c r="G34" s="36">
        <v>0.08</v>
      </c>
      <c r="H34" s="35">
        <f t="shared" si="0"/>
        <v>0</v>
      </c>
      <c r="I34" s="35">
        <f t="shared" si="1"/>
        <v>0</v>
      </c>
      <c r="J34" s="35">
        <f t="shared" si="2"/>
        <v>0</v>
      </c>
      <c r="K34" s="35">
        <f t="shared" si="3"/>
        <v>0</v>
      </c>
    </row>
    <row r="35" spans="1:11">
      <c r="A35" s="32">
        <v>33</v>
      </c>
      <c r="B35" s="33" t="s">
        <v>105</v>
      </c>
      <c r="C35" s="34"/>
      <c r="D35" s="34" t="s">
        <v>13</v>
      </c>
      <c r="E35" s="161">
        <v>20</v>
      </c>
      <c r="F35" s="35"/>
      <c r="G35" s="36">
        <v>0.08</v>
      </c>
      <c r="H35" s="35">
        <f t="shared" si="0"/>
        <v>0</v>
      </c>
      <c r="I35" s="35">
        <f t="shared" si="1"/>
        <v>0</v>
      </c>
      <c r="J35" s="35">
        <f t="shared" si="2"/>
        <v>0</v>
      </c>
      <c r="K35" s="35">
        <f t="shared" si="3"/>
        <v>0</v>
      </c>
    </row>
    <row r="36" spans="1:11">
      <c r="A36" s="42"/>
      <c r="B36" s="197" t="s">
        <v>73</v>
      </c>
      <c r="C36" s="198"/>
      <c r="D36" s="198"/>
      <c r="E36" s="198"/>
      <c r="F36" s="198"/>
      <c r="G36" s="198"/>
      <c r="H36" s="199"/>
      <c r="I36" s="43">
        <f>SUM(I3:I35)</f>
        <v>0</v>
      </c>
      <c r="J36" s="43">
        <f>SUM(J3:J35)</f>
        <v>0</v>
      </c>
      <c r="K36" s="43">
        <f>SUM(K3:K35)</f>
        <v>0</v>
      </c>
    </row>
    <row r="37" spans="1:11">
      <c r="K37" s="85"/>
    </row>
    <row r="38" spans="1:11">
      <c r="B38" s="179" t="s">
        <v>292</v>
      </c>
    </row>
    <row r="39" spans="1:11">
      <c r="B39" t="s">
        <v>293</v>
      </c>
    </row>
  </sheetData>
  <sortState ref="A3:K35">
    <sortCondition ref="B3:B35"/>
  </sortState>
  <mergeCells count="2">
    <mergeCell ref="A1:K1"/>
    <mergeCell ref="B36:H3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workbookViewId="0">
      <selection activeCell="B6" sqref="B6"/>
    </sheetView>
  </sheetViews>
  <sheetFormatPr defaultRowHeight="15"/>
  <cols>
    <col min="2" max="2" width="47.28515625" customWidth="1"/>
    <col min="3" max="3" width="16.85546875" customWidth="1"/>
    <col min="5" max="5" width="9.140625" style="140"/>
    <col min="9" max="9" width="12.28515625" customWidth="1"/>
  </cols>
  <sheetData>
    <row r="1" spans="1:11">
      <c r="A1" s="200" t="s">
        <v>298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36">
      <c r="A2" s="44" t="s">
        <v>1</v>
      </c>
      <c r="B2" s="45" t="s">
        <v>2</v>
      </c>
      <c r="C2" s="45" t="s">
        <v>3</v>
      </c>
      <c r="D2" s="29" t="s">
        <v>4</v>
      </c>
      <c r="E2" s="138" t="s">
        <v>5</v>
      </c>
      <c r="F2" s="30" t="s">
        <v>6</v>
      </c>
      <c r="G2" s="31" t="s">
        <v>7</v>
      </c>
      <c r="H2" s="29" t="s">
        <v>8</v>
      </c>
      <c r="I2" s="29" t="s">
        <v>9</v>
      </c>
      <c r="J2" s="29" t="s">
        <v>10</v>
      </c>
      <c r="K2" s="29" t="s">
        <v>11</v>
      </c>
    </row>
    <row r="3" spans="1:11" ht="48">
      <c r="A3" s="46">
        <v>1</v>
      </c>
      <c r="B3" s="47" t="s">
        <v>106</v>
      </c>
      <c r="C3" s="185"/>
      <c r="D3" s="34" t="s">
        <v>13</v>
      </c>
      <c r="E3" s="163">
        <v>60</v>
      </c>
      <c r="F3" s="186"/>
      <c r="G3" s="48">
        <v>0.08</v>
      </c>
      <c r="H3" s="49">
        <f t="shared" ref="H3:H11" si="0">ROUND(F3+F3*G3,2)</f>
        <v>0</v>
      </c>
      <c r="I3" s="49">
        <f>E3*F3</f>
        <v>0</v>
      </c>
      <c r="J3" s="49">
        <f>E3*H3</f>
        <v>0</v>
      </c>
      <c r="K3" s="50">
        <f>J3-I3</f>
        <v>0</v>
      </c>
    </row>
    <row r="4" spans="1:11" ht="48">
      <c r="A4" s="46">
        <v>2</v>
      </c>
      <c r="B4" s="47" t="s">
        <v>107</v>
      </c>
      <c r="C4" s="185"/>
      <c r="D4" s="34" t="s">
        <v>13</v>
      </c>
      <c r="E4" s="163">
        <v>30</v>
      </c>
      <c r="F4" s="186"/>
      <c r="G4" s="48">
        <v>0.08</v>
      </c>
      <c r="H4" s="49">
        <f t="shared" si="0"/>
        <v>0</v>
      </c>
      <c r="I4" s="49">
        <f t="shared" ref="I4:I11" si="1">E4*F4</f>
        <v>0</v>
      </c>
      <c r="J4" s="49">
        <f t="shared" ref="J4:J11" si="2">E4*H4</f>
        <v>0</v>
      </c>
      <c r="K4" s="50">
        <f t="shared" ref="K4:K11" si="3">J4-I4</f>
        <v>0</v>
      </c>
    </row>
    <row r="5" spans="1:11" ht="48">
      <c r="A5" s="46">
        <v>3</v>
      </c>
      <c r="B5" s="47" t="s">
        <v>108</v>
      </c>
      <c r="C5" s="185"/>
      <c r="D5" s="34" t="s">
        <v>13</v>
      </c>
      <c r="E5" s="163">
        <v>50</v>
      </c>
      <c r="F5" s="186"/>
      <c r="G5" s="48">
        <v>0.08</v>
      </c>
      <c r="H5" s="49">
        <f t="shared" si="0"/>
        <v>0</v>
      </c>
      <c r="I5" s="49">
        <f t="shared" si="1"/>
        <v>0</v>
      </c>
      <c r="J5" s="49">
        <f t="shared" si="2"/>
        <v>0</v>
      </c>
      <c r="K5" s="50">
        <f t="shared" si="3"/>
        <v>0</v>
      </c>
    </row>
    <row r="6" spans="1:11" ht="48">
      <c r="A6" s="46">
        <v>4</v>
      </c>
      <c r="B6" s="47" t="s">
        <v>109</v>
      </c>
      <c r="C6" s="185"/>
      <c r="D6" s="34" t="s">
        <v>13</v>
      </c>
      <c r="E6" s="163">
        <v>15</v>
      </c>
      <c r="F6" s="186"/>
      <c r="G6" s="48">
        <v>0.08</v>
      </c>
      <c r="H6" s="49">
        <f t="shared" si="0"/>
        <v>0</v>
      </c>
      <c r="I6" s="49">
        <f t="shared" si="1"/>
        <v>0</v>
      </c>
      <c r="J6" s="49">
        <f t="shared" si="2"/>
        <v>0</v>
      </c>
      <c r="K6" s="50">
        <f t="shared" si="3"/>
        <v>0</v>
      </c>
    </row>
    <row r="7" spans="1:11" ht="60">
      <c r="A7" s="46">
        <v>5</v>
      </c>
      <c r="B7" s="47" t="s">
        <v>110</v>
      </c>
      <c r="C7" s="185"/>
      <c r="D7" s="34" t="s">
        <v>13</v>
      </c>
      <c r="E7" s="163">
        <v>5</v>
      </c>
      <c r="F7" s="186"/>
      <c r="G7" s="48">
        <v>0.08</v>
      </c>
      <c r="H7" s="49">
        <f t="shared" si="0"/>
        <v>0</v>
      </c>
      <c r="I7" s="49">
        <f t="shared" si="1"/>
        <v>0</v>
      </c>
      <c r="J7" s="49">
        <f t="shared" si="2"/>
        <v>0</v>
      </c>
      <c r="K7" s="50">
        <f t="shared" si="3"/>
        <v>0</v>
      </c>
    </row>
    <row r="8" spans="1:11" ht="60">
      <c r="A8" s="46">
        <v>6</v>
      </c>
      <c r="B8" s="47" t="s">
        <v>111</v>
      </c>
      <c r="C8" s="185"/>
      <c r="D8" s="34" t="s">
        <v>13</v>
      </c>
      <c r="E8" s="163">
        <v>25</v>
      </c>
      <c r="F8" s="186"/>
      <c r="G8" s="48">
        <v>0.08</v>
      </c>
      <c r="H8" s="49">
        <f t="shared" si="0"/>
        <v>0</v>
      </c>
      <c r="I8" s="49">
        <f t="shared" si="1"/>
        <v>0</v>
      </c>
      <c r="J8" s="49">
        <f t="shared" si="2"/>
        <v>0</v>
      </c>
      <c r="K8" s="50">
        <f t="shared" si="3"/>
        <v>0</v>
      </c>
    </row>
    <row r="9" spans="1:11" ht="60">
      <c r="A9" s="46">
        <v>7</v>
      </c>
      <c r="B9" s="47" t="s">
        <v>112</v>
      </c>
      <c r="C9" s="185"/>
      <c r="D9" s="34" t="s">
        <v>13</v>
      </c>
      <c r="E9" s="163">
        <v>10</v>
      </c>
      <c r="F9" s="186"/>
      <c r="G9" s="48">
        <v>0.08</v>
      </c>
      <c r="H9" s="49">
        <f t="shared" si="0"/>
        <v>0</v>
      </c>
      <c r="I9" s="49">
        <f t="shared" si="1"/>
        <v>0</v>
      </c>
      <c r="J9" s="49">
        <f t="shared" si="2"/>
        <v>0</v>
      </c>
      <c r="K9" s="50">
        <f t="shared" si="3"/>
        <v>0</v>
      </c>
    </row>
    <row r="10" spans="1:11" ht="36">
      <c r="A10" s="46">
        <v>8</v>
      </c>
      <c r="B10" s="47" t="s">
        <v>228</v>
      </c>
      <c r="C10" s="185"/>
      <c r="D10" s="34" t="s">
        <v>13</v>
      </c>
      <c r="E10" s="163">
        <v>50</v>
      </c>
      <c r="F10" s="186"/>
      <c r="G10" s="48">
        <v>0.08</v>
      </c>
      <c r="H10" s="49">
        <f t="shared" si="0"/>
        <v>0</v>
      </c>
      <c r="I10" s="49">
        <f t="shared" si="1"/>
        <v>0</v>
      </c>
      <c r="J10" s="49">
        <f t="shared" si="2"/>
        <v>0</v>
      </c>
      <c r="K10" s="50">
        <f t="shared" si="3"/>
        <v>0</v>
      </c>
    </row>
    <row r="11" spans="1:11" ht="36">
      <c r="A11" s="46">
        <v>9</v>
      </c>
      <c r="B11" s="47" t="s">
        <v>271</v>
      </c>
      <c r="C11" s="185"/>
      <c r="D11" s="34" t="s">
        <v>13</v>
      </c>
      <c r="E11" s="163">
        <v>60</v>
      </c>
      <c r="F11" s="186"/>
      <c r="G11" s="48">
        <v>0.08</v>
      </c>
      <c r="H11" s="49">
        <f t="shared" si="0"/>
        <v>0</v>
      </c>
      <c r="I11" s="49">
        <f t="shared" si="1"/>
        <v>0</v>
      </c>
      <c r="J11" s="49">
        <f t="shared" si="2"/>
        <v>0</v>
      </c>
      <c r="K11" s="50">
        <f t="shared" si="3"/>
        <v>0</v>
      </c>
    </row>
    <row r="12" spans="1:11">
      <c r="A12" s="51"/>
      <c r="B12" s="201" t="s">
        <v>73</v>
      </c>
      <c r="C12" s="201"/>
      <c r="D12" s="201"/>
      <c r="E12" s="201"/>
      <c r="F12" s="201"/>
      <c r="G12" s="201"/>
      <c r="H12" s="201"/>
      <c r="I12" s="52">
        <f>SUM(I3:I11)</f>
        <v>0</v>
      </c>
      <c r="J12" s="53">
        <f>SUM(J3:J11)</f>
        <v>0</v>
      </c>
      <c r="K12" s="53">
        <f t="shared" ref="K12" si="4">J12-I12</f>
        <v>0</v>
      </c>
    </row>
    <row r="13" spans="1:11">
      <c r="J13" s="85"/>
      <c r="K13" s="85"/>
    </row>
    <row r="14" spans="1:11">
      <c r="B14" s="179" t="s">
        <v>292</v>
      </c>
    </row>
    <row r="15" spans="1:11">
      <c r="B15" t="s">
        <v>293</v>
      </c>
    </row>
  </sheetData>
  <mergeCells count="2">
    <mergeCell ref="A1:K1"/>
    <mergeCell ref="B12:H12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5"/>
  <sheetViews>
    <sheetView tabSelected="1" workbookViewId="0">
      <selection activeCell="E7" sqref="E7"/>
    </sheetView>
  </sheetViews>
  <sheetFormatPr defaultRowHeight="15"/>
  <cols>
    <col min="2" max="3" width="33.28515625" customWidth="1"/>
    <col min="5" max="5" width="9.140625" style="140"/>
    <col min="9" max="9" width="10.7109375" customWidth="1"/>
    <col min="10" max="10" width="11.85546875" customWidth="1"/>
  </cols>
  <sheetData>
    <row r="1" spans="1:11">
      <c r="A1" s="202" t="s">
        <v>299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36">
      <c r="A2" s="54" t="s">
        <v>1</v>
      </c>
      <c r="B2" s="55" t="s">
        <v>274</v>
      </c>
      <c r="C2" s="55" t="s">
        <v>275</v>
      </c>
      <c r="D2" s="29" t="s">
        <v>4</v>
      </c>
      <c r="E2" s="138" t="s">
        <v>5</v>
      </c>
      <c r="F2" s="29" t="s">
        <v>113</v>
      </c>
      <c r="G2" s="29" t="s">
        <v>114</v>
      </c>
      <c r="H2" s="29" t="s">
        <v>8</v>
      </c>
      <c r="I2" s="29" t="s">
        <v>9</v>
      </c>
      <c r="J2" s="29" t="s">
        <v>10</v>
      </c>
      <c r="K2" s="29" t="s">
        <v>11</v>
      </c>
    </row>
    <row r="3" spans="1:11">
      <c r="A3" s="56">
        <v>1</v>
      </c>
      <c r="B3" s="57" t="s">
        <v>115</v>
      </c>
      <c r="C3" s="57"/>
      <c r="D3" s="58" t="s">
        <v>21</v>
      </c>
      <c r="E3" s="139">
        <v>3</v>
      </c>
      <c r="F3" s="134"/>
      <c r="G3" s="135">
        <v>0.08</v>
      </c>
      <c r="H3" s="59">
        <f>ROUND((F3+F3*G3),2)</f>
        <v>0</v>
      </c>
      <c r="I3" s="59">
        <f>F3*E3</f>
        <v>0</v>
      </c>
      <c r="J3" s="59">
        <f>H3*E3</f>
        <v>0</v>
      </c>
      <c r="K3" s="60">
        <f>J3-I3</f>
        <v>0</v>
      </c>
    </row>
    <row r="4" spans="1:11">
      <c r="A4" s="56">
        <v>2</v>
      </c>
      <c r="B4" s="57" t="s">
        <v>116</v>
      </c>
      <c r="C4" s="57"/>
      <c r="D4" s="58" t="s">
        <v>21</v>
      </c>
      <c r="E4" s="139">
        <v>3</v>
      </c>
      <c r="F4" s="134"/>
      <c r="G4" s="135">
        <v>0.08</v>
      </c>
      <c r="H4" s="59">
        <f t="shared" ref="H4:H61" si="0">ROUND((F4+F4*G4),2)</f>
        <v>0</v>
      </c>
      <c r="I4" s="59">
        <f t="shared" ref="I4:I61" si="1">F4*E4</f>
        <v>0</v>
      </c>
      <c r="J4" s="59">
        <f t="shared" ref="J4:J61" si="2">H4*E4</f>
        <v>0</v>
      </c>
      <c r="K4" s="60">
        <f t="shared" ref="K4:K61" si="3">J4-I4</f>
        <v>0</v>
      </c>
    </row>
    <row r="5" spans="1:11">
      <c r="A5" s="56">
        <v>3</v>
      </c>
      <c r="B5" s="57" t="s">
        <v>117</v>
      </c>
      <c r="C5" s="57"/>
      <c r="D5" s="58" t="s">
        <v>21</v>
      </c>
      <c r="E5" s="139">
        <v>5</v>
      </c>
      <c r="F5" s="134"/>
      <c r="G5" s="135">
        <v>0.08</v>
      </c>
      <c r="H5" s="59">
        <f t="shared" si="0"/>
        <v>0</v>
      </c>
      <c r="I5" s="59">
        <f t="shared" si="1"/>
        <v>0</v>
      </c>
      <c r="J5" s="59">
        <f t="shared" si="2"/>
        <v>0</v>
      </c>
      <c r="K5" s="60">
        <f t="shared" si="3"/>
        <v>0</v>
      </c>
    </row>
    <row r="6" spans="1:11">
      <c r="A6" s="56">
        <v>4</v>
      </c>
      <c r="B6" s="57" t="s">
        <v>118</v>
      </c>
      <c r="C6" s="57"/>
      <c r="D6" s="58" t="s">
        <v>21</v>
      </c>
      <c r="E6" s="139">
        <v>5</v>
      </c>
      <c r="F6" s="134"/>
      <c r="G6" s="135">
        <v>0.08</v>
      </c>
      <c r="H6" s="59">
        <f t="shared" si="0"/>
        <v>0</v>
      </c>
      <c r="I6" s="59">
        <f t="shared" si="1"/>
        <v>0</v>
      </c>
      <c r="J6" s="59">
        <f t="shared" si="2"/>
        <v>0</v>
      </c>
      <c r="K6" s="60">
        <f t="shared" si="3"/>
        <v>0</v>
      </c>
    </row>
    <row r="7" spans="1:11">
      <c r="A7" s="56">
        <v>5</v>
      </c>
      <c r="B7" s="57" t="s">
        <v>119</v>
      </c>
      <c r="C7" s="57"/>
      <c r="D7" s="58" t="s">
        <v>21</v>
      </c>
      <c r="E7" s="139">
        <v>5</v>
      </c>
      <c r="F7" s="134"/>
      <c r="G7" s="135">
        <v>0.08</v>
      </c>
      <c r="H7" s="59">
        <f t="shared" si="0"/>
        <v>0</v>
      </c>
      <c r="I7" s="59">
        <f t="shared" si="1"/>
        <v>0</v>
      </c>
      <c r="J7" s="59">
        <f t="shared" si="2"/>
        <v>0</v>
      </c>
      <c r="K7" s="60">
        <f t="shared" si="3"/>
        <v>0</v>
      </c>
    </row>
    <row r="8" spans="1:11">
      <c r="A8" s="56">
        <v>6</v>
      </c>
      <c r="B8" s="57" t="s">
        <v>120</v>
      </c>
      <c r="C8" s="57"/>
      <c r="D8" s="58" t="s">
        <v>21</v>
      </c>
      <c r="E8" s="139">
        <v>10</v>
      </c>
      <c r="F8" s="134"/>
      <c r="G8" s="135">
        <v>0.08</v>
      </c>
      <c r="H8" s="59">
        <f t="shared" si="0"/>
        <v>0</v>
      </c>
      <c r="I8" s="59">
        <f t="shared" si="1"/>
        <v>0</v>
      </c>
      <c r="J8" s="59">
        <f t="shared" si="2"/>
        <v>0</v>
      </c>
      <c r="K8" s="60">
        <f t="shared" si="3"/>
        <v>0</v>
      </c>
    </row>
    <row r="9" spans="1:11">
      <c r="A9" s="56">
        <v>7</v>
      </c>
      <c r="B9" s="57" t="s">
        <v>121</v>
      </c>
      <c r="C9" s="57"/>
      <c r="D9" s="58" t="s">
        <v>21</v>
      </c>
      <c r="E9" s="139">
        <v>5</v>
      </c>
      <c r="F9" s="134"/>
      <c r="G9" s="135">
        <v>0.08</v>
      </c>
      <c r="H9" s="59">
        <f t="shared" si="0"/>
        <v>0</v>
      </c>
      <c r="I9" s="59">
        <f t="shared" si="1"/>
        <v>0</v>
      </c>
      <c r="J9" s="59">
        <f t="shared" si="2"/>
        <v>0</v>
      </c>
      <c r="K9" s="60">
        <f t="shared" si="3"/>
        <v>0</v>
      </c>
    </row>
    <row r="10" spans="1:11">
      <c r="A10" s="56">
        <v>8</v>
      </c>
      <c r="B10" s="57" t="s">
        <v>122</v>
      </c>
      <c r="C10" s="57"/>
      <c r="D10" s="58" t="s">
        <v>21</v>
      </c>
      <c r="E10" s="139">
        <v>5</v>
      </c>
      <c r="F10" s="134"/>
      <c r="G10" s="135">
        <v>0.08</v>
      </c>
      <c r="H10" s="59">
        <f t="shared" si="0"/>
        <v>0</v>
      </c>
      <c r="I10" s="59">
        <f t="shared" si="1"/>
        <v>0</v>
      </c>
      <c r="J10" s="59">
        <f t="shared" si="2"/>
        <v>0</v>
      </c>
      <c r="K10" s="60">
        <f t="shared" si="3"/>
        <v>0</v>
      </c>
    </row>
    <row r="11" spans="1:11">
      <c r="A11" s="56">
        <v>9</v>
      </c>
      <c r="B11" s="57" t="s">
        <v>123</v>
      </c>
      <c r="C11" s="57"/>
      <c r="D11" s="58" t="s">
        <v>21</v>
      </c>
      <c r="E11" s="139">
        <v>5</v>
      </c>
      <c r="F11" s="134"/>
      <c r="G11" s="135">
        <v>0.08</v>
      </c>
      <c r="H11" s="59">
        <f t="shared" si="0"/>
        <v>0</v>
      </c>
      <c r="I11" s="59">
        <f t="shared" si="1"/>
        <v>0</v>
      </c>
      <c r="J11" s="59">
        <f t="shared" si="2"/>
        <v>0</v>
      </c>
      <c r="K11" s="60">
        <f t="shared" si="3"/>
        <v>0</v>
      </c>
    </row>
    <row r="12" spans="1:11">
      <c r="A12" s="56">
        <v>10</v>
      </c>
      <c r="B12" s="57" t="s">
        <v>124</v>
      </c>
      <c r="C12" s="57"/>
      <c r="D12" s="58" t="s">
        <v>21</v>
      </c>
      <c r="E12" s="139">
        <v>10</v>
      </c>
      <c r="F12" s="134"/>
      <c r="G12" s="135">
        <v>0.08</v>
      </c>
      <c r="H12" s="59">
        <f t="shared" si="0"/>
        <v>0</v>
      </c>
      <c r="I12" s="59">
        <f t="shared" si="1"/>
        <v>0</v>
      </c>
      <c r="J12" s="59">
        <f t="shared" si="2"/>
        <v>0</v>
      </c>
      <c r="K12" s="60">
        <f t="shared" si="3"/>
        <v>0</v>
      </c>
    </row>
    <row r="13" spans="1:11">
      <c r="A13" s="56">
        <v>11</v>
      </c>
      <c r="B13" s="57" t="s">
        <v>125</v>
      </c>
      <c r="C13" s="57"/>
      <c r="D13" s="58" t="s">
        <v>21</v>
      </c>
      <c r="E13" s="139">
        <v>5</v>
      </c>
      <c r="F13" s="134"/>
      <c r="G13" s="135">
        <v>0.08</v>
      </c>
      <c r="H13" s="59">
        <f t="shared" si="0"/>
        <v>0</v>
      </c>
      <c r="I13" s="59">
        <f t="shared" si="1"/>
        <v>0</v>
      </c>
      <c r="J13" s="59">
        <f t="shared" si="2"/>
        <v>0</v>
      </c>
      <c r="K13" s="60">
        <f t="shared" si="3"/>
        <v>0</v>
      </c>
    </row>
    <row r="14" spans="1:11">
      <c r="A14" s="56">
        <v>12</v>
      </c>
      <c r="B14" s="57" t="s">
        <v>126</v>
      </c>
      <c r="C14" s="57"/>
      <c r="D14" s="58" t="s">
        <v>21</v>
      </c>
      <c r="E14" s="139">
        <v>3</v>
      </c>
      <c r="F14" s="134"/>
      <c r="G14" s="135">
        <v>0.08</v>
      </c>
      <c r="H14" s="59">
        <f t="shared" si="0"/>
        <v>0</v>
      </c>
      <c r="I14" s="59">
        <f t="shared" si="1"/>
        <v>0</v>
      </c>
      <c r="J14" s="59">
        <f t="shared" si="2"/>
        <v>0</v>
      </c>
      <c r="K14" s="60">
        <f t="shared" si="3"/>
        <v>0</v>
      </c>
    </row>
    <row r="15" spans="1:11">
      <c r="A15" s="56">
        <v>13</v>
      </c>
      <c r="B15" s="57" t="s">
        <v>127</v>
      </c>
      <c r="C15" s="57"/>
      <c r="D15" s="58" t="s">
        <v>21</v>
      </c>
      <c r="E15" s="139">
        <v>3</v>
      </c>
      <c r="F15" s="134"/>
      <c r="G15" s="135">
        <v>0.08</v>
      </c>
      <c r="H15" s="59">
        <f t="shared" si="0"/>
        <v>0</v>
      </c>
      <c r="I15" s="59">
        <f t="shared" si="1"/>
        <v>0</v>
      </c>
      <c r="J15" s="59">
        <f t="shared" si="2"/>
        <v>0</v>
      </c>
      <c r="K15" s="60">
        <f t="shared" si="3"/>
        <v>0</v>
      </c>
    </row>
    <row r="16" spans="1:11">
      <c r="A16" s="56">
        <v>14</v>
      </c>
      <c r="B16" s="57" t="s">
        <v>128</v>
      </c>
      <c r="C16" s="57"/>
      <c r="D16" s="58" t="s">
        <v>21</v>
      </c>
      <c r="E16" s="139">
        <v>18</v>
      </c>
      <c r="F16" s="134"/>
      <c r="G16" s="135">
        <v>0.08</v>
      </c>
      <c r="H16" s="59">
        <f t="shared" si="0"/>
        <v>0</v>
      </c>
      <c r="I16" s="59">
        <f t="shared" si="1"/>
        <v>0</v>
      </c>
      <c r="J16" s="59">
        <f t="shared" si="2"/>
        <v>0</v>
      </c>
      <c r="K16" s="60">
        <f t="shared" si="3"/>
        <v>0</v>
      </c>
    </row>
    <row r="17" spans="1:11">
      <c r="A17" s="56">
        <v>15</v>
      </c>
      <c r="B17" s="57" t="s">
        <v>129</v>
      </c>
      <c r="C17" s="57"/>
      <c r="D17" s="58" t="s">
        <v>21</v>
      </c>
      <c r="E17" s="139">
        <v>5</v>
      </c>
      <c r="F17" s="134"/>
      <c r="G17" s="135">
        <v>0.08</v>
      </c>
      <c r="H17" s="59">
        <f t="shared" si="0"/>
        <v>0</v>
      </c>
      <c r="I17" s="59">
        <f t="shared" si="1"/>
        <v>0</v>
      </c>
      <c r="J17" s="59">
        <f t="shared" si="2"/>
        <v>0</v>
      </c>
      <c r="K17" s="60">
        <f t="shared" si="3"/>
        <v>0</v>
      </c>
    </row>
    <row r="18" spans="1:11">
      <c r="A18" s="56">
        <v>16</v>
      </c>
      <c r="B18" s="57" t="s">
        <v>130</v>
      </c>
      <c r="C18" s="57"/>
      <c r="D18" s="58" t="s">
        <v>21</v>
      </c>
      <c r="E18" s="139">
        <v>10</v>
      </c>
      <c r="F18" s="134"/>
      <c r="G18" s="135">
        <v>0.08</v>
      </c>
      <c r="H18" s="59">
        <f t="shared" si="0"/>
        <v>0</v>
      </c>
      <c r="I18" s="59">
        <f t="shared" si="1"/>
        <v>0</v>
      </c>
      <c r="J18" s="59">
        <f t="shared" si="2"/>
        <v>0</v>
      </c>
      <c r="K18" s="60">
        <f t="shared" si="3"/>
        <v>0</v>
      </c>
    </row>
    <row r="19" spans="1:11">
      <c r="A19" s="56">
        <v>17</v>
      </c>
      <c r="B19" s="57" t="s">
        <v>272</v>
      </c>
      <c r="C19" s="57"/>
      <c r="D19" s="58" t="s">
        <v>21</v>
      </c>
      <c r="E19" s="139">
        <v>2</v>
      </c>
      <c r="F19" s="134"/>
      <c r="G19" s="135">
        <v>0.08</v>
      </c>
      <c r="H19" s="59">
        <f t="shared" si="0"/>
        <v>0</v>
      </c>
      <c r="I19" s="59">
        <f t="shared" si="1"/>
        <v>0</v>
      </c>
      <c r="J19" s="59">
        <f t="shared" si="2"/>
        <v>0</v>
      </c>
      <c r="K19" s="60">
        <f t="shared" si="3"/>
        <v>0</v>
      </c>
    </row>
    <row r="20" spans="1:11" ht="24">
      <c r="A20" s="56">
        <v>18</v>
      </c>
      <c r="B20" s="57" t="s">
        <v>131</v>
      </c>
      <c r="C20" s="57"/>
      <c r="D20" s="58" t="s">
        <v>21</v>
      </c>
      <c r="E20" s="139">
        <v>2</v>
      </c>
      <c r="F20" s="134"/>
      <c r="G20" s="135">
        <v>0.08</v>
      </c>
      <c r="H20" s="59">
        <f t="shared" si="0"/>
        <v>0</v>
      </c>
      <c r="I20" s="59">
        <f t="shared" si="1"/>
        <v>0</v>
      </c>
      <c r="J20" s="59">
        <f t="shared" si="2"/>
        <v>0</v>
      </c>
      <c r="K20" s="60">
        <f t="shared" si="3"/>
        <v>0</v>
      </c>
    </row>
    <row r="21" spans="1:11" ht="24">
      <c r="A21" s="56">
        <v>19</v>
      </c>
      <c r="B21" s="57" t="s">
        <v>132</v>
      </c>
      <c r="C21" s="57"/>
      <c r="D21" s="58" t="s">
        <v>21</v>
      </c>
      <c r="E21" s="139">
        <v>4</v>
      </c>
      <c r="F21" s="134"/>
      <c r="G21" s="135">
        <v>0.08</v>
      </c>
      <c r="H21" s="59">
        <f t="shared" si="0"/>
        <v>0</v>
      </c>
      <c r="I21" s="59">
        <f t="shared" si="1"/>
        <v>0</v>
      </c>
      <c r="J21" s="59">
        <f t="shared" si="2"/>
        <v>0</v>
      </c>
      <c r="K21" s="60">
        <f t="shared" si="3"/>
        <v>0</v>
      </c>
    </row>
    <row r="22" spans="1:11">
      <c r="A22" s="56">
        <v>20</v>
      </c>
      <c r="B22" s="57" t="s">
        <v>133</v>
      </c>
      <c r="C22" s="57"/>
      <c r="D22" s="58" t="s">
        <v>21</v>
      </c>
      <c r="E22" s="139">
        <v>10</v>
      </c>
      <c r="F22" s="134"/>
      <c r="G22" s="135">
        <v>0.08</v>
      </c>
      <c r="H22" s="59">
        <f t="shared" si="0"/>
        <v>0</v>
      </c>
      <c r="I22" s="59">
        <f t="shared" si="1"/>
        <v>0</v>
      </c>
      <c r="J22" s="59">
        <f t="shared" si="2"/>
        <v>0</v>
      </c>
      <c r="K22" s="60">
        <f t="shared" si="3"/>
        <v>0</v>
      </c>
    </row>
    <row r="23" spans="1:11">
      <c r="A23" s="56">
        <v>21</v>
      </c>
      <c r="B23" s="57" t="s">
        <v>134</v>
      </c>
      <c r="C23" s="57"/>
      <c r="D23" s="58" t="s">
        <v>21</v>
      </c>
      <c r="E23" s="139">
        <v>2</v>
      </c>
      <c r="F23" s="134"/>
      <c r="G23" s="135">
        <v>0.23</v>
      </c>
      <c r="H23" s="59">
        <f t="shared" si="0"/>
        <v>0</v>
      </c>
      <c r="I23" s="59">
        <f t="shared" si="1"/>
        <v>0</v>
      </c>
      <c r="J23" s="59">
        <f t="shared" si="2"/>
        <v>0</v>
      </c>
      <c r="K23" s="60">
        <f t="shared" si="3"/>
        <v>0</v>
      </c>
    </row>
    <row r="24" spans="1:11" ht="24">
      <c r="A24" s="56">
        <v>22</v>
      </c>
      <c r="B24" s="57" t="s">
        <v>135</v>
      </c>
      <c r="C24" s="57"/>
      <c r="D24" s="58" t="s">
        <v>21</v>
      </c>
      <c r="E24" s="139">
        <v>5</v>
      </c>
      <c r="F24" s="134"/>
      <c r="G24" s="135">
        <v>0.08</v>
      </c>
      <c r="H24" s="59">
        <f t="shared" si="0"/>
        <v>0</v>
      </c>
      <c r="I24" s="59">
        <f t="shared" si="1"/>
        <v>0</v>
      </c>
      <c r="J24" s="59">
        <f t="shared" si="2"/>
        <v>0</v>
      </c>
      <c r="K24" s="60">
        <f t="shared" si="3"/>
        <v>0</v>
      </c>
    </row>
    <row r="25" spans="1:11">
      <c r="A25" s="56">
        <v>23</v>
      </c>
      <c r="B25" s="57" t="s">
        <v>136</v>
      </c>
      <c r="C25" s="57"/>
      <c r="D25" s="58" t="s">
        <v>21</v>
      </c>
      <c r="E25" s="139">
        <v>2</v>
      </c>
      <c r="F25" s="134"/>
      <c r="G25" s="135">
        <v>0.08</v>
      </c>
      <c r="H25" s="59">
        <f t="shared" si="0"/>
        <v>0</v>
      </c>
      <c r="I25" s="59">
        <f t="shared" si="1"/>
        <v>0</v>
      </c>
      <c r="J25" s="59">
        <f t="shared" si="2"/>
        <v>0</v>
      </c>
      <c r="K25" s="60">
        <f t="shared" si="3"/>
        <v>0</v>
      </c>
    </row>
    <row r="26" spans="1:11" ht="36">
      <c r="A26" s="56">
        <v>24</v>
      </c>
      <c r="B26" s="57" t="s">
        <v>137</v>
      </c>
      <c r="C26" s="57"/>
      <c r="D26" s="58" t="s">
        <v>21</v>
      </c>
      <c r="E26" s="139">
        <v>10</v>
      </c>
      <c r="F26" s="134"/>
      <c r="G26" s="135">
        <v>0.23</v>
      </c>
      <c r="H26" s="59">
        <f t="shared" si="0"/>
        <v>0</v>
      </c>
      <c r="I26" s="59">
        <f t="shared" si="1"/>
        <v>0</v>
      </c>
      <c r="J26" s="59">
        <f t="shared" si="2"/>
        <v>0</v>
      </c>
      <c r="K26" s="60">
        <f t="shared" si="3"/>
        <v>0</v>
      </c>
    </row>
    <row r="27" spans="1:11">
      <c r="A27" s="56">
        <v>25</v>
      </c>
      <c r="B27" s="57" t="s">
        <v>138</v>
      </c>
      <c r="C27" s="57"/>
      <c r="D27" s="58" t="s">
        <v>21</v>
      </c>
      <c r="E27" s="139">
        <v>2</v>
      </c>
      <c r="F27" s="134"/>
      <c r="G27" s="135">
        <v>0.08</v>
      </c>
      <c r="H27" s="59">
        <f t="shared" si="0"/>
        <v>0</v>
      </c>
      <c r="I27" s="59">
        <f t="shared" si="1"/>
        <v>0</v>
      </c>
      <c r="J27" s="59">
        <f t="shared" si="2"/>
        <v>0</v>
      </c>
      <c r="K27" s="60">
        <f t="shared" si="3"/>
        <v>0</v>
      </c>
    </row>
    <row r="28" spans="1:11">
      <c r="A28" s="56">
        <v>26</v>
      </c>
      <c r="B28" s="57" t="s">
        <v>139</v>
      </c>
      <c r="C28" s="57"/>
      <c r="D28" s="58" t="s">
        <v>21</v>
      </c>
      <c r="E28" s="139">
        <v>2</v>
      </c>
      <c r="F28" s="134"/>
      <c r="G28" s="135">
        <v>0.08</v>
      </c>
      <c r="H28" s="59">
        <f t="shared" si="0"/>
        <v>0</v>
      </c>
      <c r="I28" s="59">
        <f t="shared" si="1"/>
        <v>0</v>
      </c>
      <c r="J28" s="59">
        <f t="shared" si="2"/>
        <v>0</v>
      </c>
      <c r="K28" s="60">
        <f t="shared" si="3"/>
        <v>0</v>
      </c>
    </row>
    <row r="29" spans="1:11" ht="24">
      <c r="A29" s="56">
        <v>27</v>
      </c>
      <c r="B29" s="57" t="s">
        <v>140</v>
      </c>
      <c r="C29" s="57"/>
      <c r="D29" s="58" t="s">
        <v>21</v>
      </c>
      <c r="E29" s="139">
        <v>30</v>
      </c>
      <c r="F29" s="134"/>
      <c r="G29" s="135">
        <v>0.23</v>
      </c>
      <c r="H29" s="59">
        <f t="shared" si="0"/>
        <v>0</v>
      </c>
      <c r="I29" s="59">
        <f t="shared" si="1"/>
        <v>0</v>
      </c>
      <c r="J29" s="59">
        <f t="shared" si="2"/>
        <v>0</v>
      </c>
      <c r="K29" s="60">
        <f t="shared" si="3"/>
        <v>0</v>
      </c>
    </row>
    <row r="30" spans="1:11">
      <c r="A30" s="56">
        <v>28</v>
      </c>
      <c r="B30" s="57" t="s">
        <v>141</v>
      </c>
      <c r="C30" s="57"/>
      <c r="D30" s="58" t="s">
        <v>21</v>
      </c>
      <c r="E30" s="139">
        <v>30</v>
      </c>
      <c r="F30" s="134"/>
      <c r="G30" s="135">
        <v>0.08</v>
      </c>
      <c r="H30" s="59">
        <f t="shared" si="0"/>
        <v>0</v>
      </c>
      <c r="I30" s="59">
        <f t="shared" si="1"/>
        <v>0</v>
      </c>
      <c r="J30" s="59">
        <f t="shared" si="2"/>
        <v>0</v>
      </c>
      <c r="K30" s="60">
        <f t="shared" si="3"/>
        <v>0</v>
      </c>
    </row>
    <row r="31" spans="1:11">
      <c r="A31" s="56">
        <v>29</v>
      </c>
      <c r="B31" s="57" t="s">
        <v>142</v>
      </c>
      <c r="C31" s="57"/>
      <c r="D31" s="58" t="s">
        <v>21</v>
      </c>
      <c r="E31" s="139">
        <v>2</v>
      </c>
      <c r="F31" s="134"/>
      <c r="G31" s="135">
        <v>0.08</v>
      </c>
      <c r="H31" s="59">
        <f t="shared" si="0"/>
        <v>0</v>
      </c>
      <c r="I31" s="59">
        <f t="shared" si="1"/>
        <v>0</v>
      </c>
      <c r="J31" s="59">
        <f t="shared" si="2"/>
        <v>0</v>
      </c>
      <c r="K31" s="60">
        <f t="shared" si="3"/>
        <v>0</v>
      </c>
    </row>
    <row r="32" spans="1:11">
      <c r="A32" s="56">
        <v>30</v>
      </c>
      <c r="B32" s="57" t="s">
        <v>143</v>
      </c>
      <c r="C32" s="57"/>
      <c r="D32" s="58" t="s">
        <v>21</v>
      </c>
      <c r="E32" s="139">
        <v>2</v>
      </c>
      <c r="F32" s="134"/>
      <c r="G32" s="135">
        <v>0.08</v>
      </c>
      <c r="H32" s="59">
        <f t="shared" si="0"/>
        <v>0</v>
      </c>
      <c r="I32" s="59">
        <f t="shared" si="1"/>
        <v>0</v>
      </c>
      <c r="J32" s="59">
        <f t="shared" si="2"/>
        <v>0</v>
      </c>
      <c r="K32" s="60">
        <f t="shared" si="3"/>
        <v>0</v>
      </c>
    </row>
    <row r="33" spans="1:11">
      <c r="A33" s="56">
        <v>31</v>
      </c>
      <c r="B33" s="57" t="s">
        <v>144</v>
      </c>
      <c r="C33" s="57"/>
      <c r="D33" s="58" t="s">
        <v>21</v>
      </c>
      <c r="E33" s="139">
        <v>2</v>
      </c>
      <c r="F33" s="134"/>
      <c r="G33" s="135">
        <v>0.08</v>
      </c>
      <c r="H33" s="59">
        <f t="shared" si="0"/>
        <v>0</v>
      </c>
      <c r="I33" s="59">
        <f t="shared" si="1"/>
        <v>0</v>
      </c>
      <c r="J33" s="59">
        <f t="shared" si="2"/>
        <v>0</v>
      </c>
      <c r="K33" s="60">
        <f t="shared" si="3"/>
        <v>0</v>
      </c>
    </row>
    <row r="34" spans="1:11" ht="24">
      <c r="A34" s="56">
        <v>32</v>
      </c>
      <c r="B34" s="57" t="s">
        <v>145</v>
      </c>
      <c r="C34" s="57"/>
      <c r="D34" s="58" t="s">
        <v>21</v>
      </c>
      <c r="E34" s="139">
        <v>5</v>
      </c>
      <c r="F34" s="134"/>
      <c r="G34" s="135">
        <v>0.08</v>
      </c>
      <c r="H34" s="59">
        <f t="shared" si="0"/>
        <v>0</v>
      </c>
      <c r="I34" s="59">
        <f t="shared" si="1"/>
        <v>0</v>
      </c>
      <c r="J34" s="59">
        <f t="shared" si="2"/>
        <v>0</v>
      </c>
      <c r="K34" s="60">
        <f t="shared" si="3"/>
        <v>0</v>
      </c>
    </row>
    <row r="35" spans="1:11">
      <c r="A35" s="56">
        <v>33</v>
      </c>
      <c r="B35" s="57" t="s">
        <v>146</v>
      </c>
      <c r="C35" s="57"/>
      <c r="D35" s="58" t="s">
        <v>21</v>
      </c>
      <c r="E35" s="139">
        <v>7</v>
      </c>
      <c r="F35" s="134"/>
      <c r="G35" s="135">
        <v>0.08</v>
      </c>
      <c r="H35" s="59">
        <f t="shared" si="0"/>
        <v>0</v>
      </c>
      <c r="I35" s="59">
        <f t="shared" si="1"/>
        <v>0</v>
      </c>
      <c r="J35" s="59">
        <f t="shared" si="2"/>
        <v>0</v>
      </c>
      <c r="K35" s="60">
        <f t="shared" si="3"/>
        <v>0</v>
      </c>
    </row>
    <row r="36" spans="1:11">
      <c r="A36" s="56">
        <v>34</v>
      </c>
      <c r="B36" s="57" t="s">
        <v>147</v>
      </c>
      <c r="C36" s="57"/>
      <c r="D36" s="58" t="s">
        <v>21</v>
      </c>
      <c r="E36" s="139">
        <v>6</v>
      </c>
      <c r="F36" s="134"/>
      <c r="G36" s="135">
        <v>0.08</v>
      </c>
      <c r="H36" s="59">
        <f t="shared" si="0"/>
        <v>0</v>
      </c>
      <c r="I36" s="59">
        <f t="shared" si="1"/>
        <v>0</v>
      </c>
      <c r="J36" s="59">
        <f t="shared" si="2"/>
        <v>0</v>
      </c>
      <c r="K36" s="60">
        <f t="shared" si="3"/>
        <v>0</v>
      </c>
    </row>
    <row r="37" spans="1:11">
      <c r="A37" s="56">
        <v>35</v>
      </c>
      <c r="B37" s="57" t="s">
        <v>148</v>
      </c>
      <c r="C37" s="57"/>
      <c r="D37" s="58" t="s">
        <v>21</v>
      </c>
      <c r="E37" s="139">
        <v>1</v>
      </c>
      <c r="F37" s="134"/>
      <c r="G37" s="135">
        <v>0.08</v>
      </c>
      <c r="H37" s="59">
        <f t="shared" si="0"/>
        <v>0</v>
      </c>
      <c r="I37" s="59">
        <f t="shared" si="1"/>
        <v>0</v>
      </c>
      <c r="J37" s="59">
        <f t="shared" si="2"/>
        <v>0</v>
      </c>
      <c r="K37" s="60">
        <f t="shared" si="3"/>
        <v>0</v>
      </c>
    </row>
    <row r="38" spans="1:11" ht="24">
      <c r="A38" s="56">
        <v>36</v>
      </c>
      <c r="B38" s="57" t="s">
        <v>149</v>
      </c>
      <c r="C38" s="57"/>
      <c r="D38" s="58" t="s">
        <v>21</v>
      </c>
      <c r="E38" s="139">
        <v>5</v>
      </c>
      <c r="F38" s="134"/>
      <c r="G38" s="135">
        <v>0.08</v>
      </c>
      <c r="H38" s="59">
        <f t="shared" si="0"/>
        <v>0</v>
      </c>
      <c r="I38" s="59">
        <f t="shared" si="1"/>
        <v>0</v>
      </c>
      <c r="J38" s="59">
        <f t="shared" si="2"/>
        <v>0</v>
      </c>
      <c r="K38" s="60">
        <f t="shared" si="3"/>
        <v>0</v>
      </c>
    </row>
    <row r="39" spans="1:11">
      <c r="A39" s="56">
        <v>37</v>
      </c>
      <c r="B39" s="57" t="s">
        <v>150</v>
      </c>
      <c r="C39" s="57"/>
      <c r="D39" s="58" t="s">
        <v>21</v>
      </c>
      <c r="E39" s="139">
        <v>2</v>
      </c>
      <c r="F39" s="134"/>
      <c r="G39" s="135">
        <v>0.08</v>
      </c>
      <c r="H39" s="59">
        <f t="shared" si="0"/>
        <v>0</v>
      </c>
      <c r="I39" s="59">
        <f t="shared" si="1"/>
        <v>0</v>
      </c>
      <c r="J39" s="59">
        <f t="shared" si="2"/>
        <v>0</v>
      </c>
      <c r="K39" s="60">
        <f t="shared" si="3"/>
        <v>0</v>
      </c>
    </row>
    <row r="40" spans="1:11">
      <c r="A40" s="56">
        <v>38</v>
      </c>
      <c r="B40" s="57" t="s">
        <v>151</v>
      </c>
      <c r="C40" s="57"/>
      <c r="D40" s="58" t="s">
        <v>21</v>
      </c>
      <c r="E40" s="139">
        <v>1</v>
      </c>
      <c r="F40" s="134"/>
      <c r="G40" s="135">
        <v>0.08</v>
      </c>
      <c r="H40" s="59">
        <f t="shared" si="0"/>
        <v>0</v>
      </c>
      <c r="I40" s="59">
        <f t="shared" si="1"/>
        <v>0</v>
      </c>
      <c r="J40" s="59">
        <f t="shared" si="2"/>
        <v>0</v>
      </c>
      <c r="K40" s="60">
        <f t="shared" si="3"/>
        <v>0</v>
      </c>
    </row>
    <row r="41" spans="1:11">
      <c r="A41" s="56">
        <v>39</v>
      </c>
      <c r="B41" s="57" t="s">
        <v>193</v>
      </c>
      <c r="C41" s="57"/>
      <c r="D41" s="58" t="s">
        <v>21</v>
      </c>
      <c r="E41" s="139">
        <v>6</v>
      </c>
      <c r="F41" s="134"/>
      <c r="G41" s="135">
        <v>0.08</v>
      </c>
      <c r="H41" s="59">
        <f t="shared" si="0"/>
        <v>0</v>
      </c>
      <c r="I41" s="59">
        <f t="shared" si="1"/>
        <v>0</v>
      </c>
      <c r="J41" s="59">
        <f t="shared" si="2"/>
        <v>0</v>
      </c>
      <c r="K41" s="60">
        <f t="shared" si="3"/>
        <v>0</v>
      </c>
    </row>
    <row r="42" spans="1:11">
      <c r="A42" s="56">
        <v>40</v>
      </c>
      <c r="B42" s="57" t="s">
        <v>152</v>
      </c>
      <c r="C42" s="57"/>
      <c r="D42" s="58" t="s">
        <v>21</v>
      </c>
      <c r="E42" s="139">
        <v>7</v>
      </c>
      <c r="F42" s="134"/>
      <c r="G42" s="135">
        <v>0.08</v>
      </c>
      <c r="H42" s="59">
        <f t="shared" si="0"/>
        <v>0</v>
      </c>
      <c r="I42" s="59">
        <f t="shared" si="1"/>
        <v>0</v>
      </c>
      <c r="J42" s="59">
        <f t="shared" si="2"/>
        <v>0</v>
      </c>
      <c r="K42" s="60">
        <f t="shared" si="3"/>
        <v>0</v>
      </c>
    </row>
    <row r="43" spans="1:11">
      <c r="A43" s="56">
        <v>41</v>
      </c>
      <c r="B43" s="136" t="s">
        <v>241</v>
      </c>
      <c r="C43" s="136"/>
      <c r="D43" s="58" t="s">
        <v>21</v>
      </c>
      <c r="E43" s="139">
        <v>5</v>
      </c>
      <c r="F43" s="137"/>
      <c r="G43" s="135">
        <v>0.08</v>
      </c>
      <c r="H43" s="59">
        <f t="shared" si="0"/>
        <v>0</v>
      </c>
      <c r="I43" s="59">
        <f t="shared" si="1"/>
        <v>0</v>
      </c>
      <c r="J43" s="59">
        <f t="shared" si="2"/>
        <v>0</v>
      </c>
      <c r="K43" s="60">
        <f t="shared" si="3"/>
        <v>0</v>
      </c>
    </row>
    <row r="44" spans="1:11">
      <c r="A44" s="56">
        <v>42</v>
      </c>
      <c r="B44" s="136" t="s">
        <v>242</v>
      </c>
      <c r="C44" s="136"/>
      <c r="D44" s="58" t="s">
        <v>21</v>
      </c>
      <c r="E44" s="139">
        <v>5</v>
      </c>
      <c r="F44" s="137"/>
      <c r="G44" s="135">
        <v>0.08</v>
      </c>
      <c r="H44" s="59">
        <f t="shared" si="0"/>
        <v>0</v>
      </c>
      <c r="I44" s="59">
        <f t="shared" si="1"/>
        <v>0</v>
      </c>
      <c r="J44" s="59">
        <f t="shared" si="2"/>
        <v>0</v>
      </c>
      <c r="K44" s="60">
        <f t="shared" si="3"/>
        <v>0</v>
      </c>
    </row>
    <row r="45" spans="1:11">
      <c r="A45" s="56">
        <v>43</v>
      </c>
      <c r="B45" s="136" t="s">
        <v>243</v>
      </c>
      <c r="C45" s="136"/>
      <c r="D45" s="58" t="s">
        <v>21</v>
      </c>
      <c r="E45" s="139">
        <v>2</v>
      </c>
      <c r="F45" s="137"/>
      <c r="G45" s="135">
        <v>0.08</v>
      </c>
      <c r="H45" s="59">
        <f t="shared" si="0"/>
        <v>0</v>
      </c>
      <c r="I45" s="59">
        <f t="shared" si="1"/>
        <v>0</v>
      </c>
      <c r="J45" s="59">
        <f t="shared" si="2"/>
        <v>0</v>
      </c>
      <c r="K45" s="60">
        <f t="shared" si="3"/>
        <v>0</v>
      </c>
    </row>
    <row r="46" spans="1:11" ht="24">
      <c r="A46" s="56">
        <v>44</v>
      </c>
      <c r="B46" s="57" t="s">
        <v>194</v>
      </c>
      <c r="C46" s="57"/>
      <c r="D46" s="58" t="s">
        <v>21</v>
      </c>
      <c r="E46" s="139">
        <v>10</v>
      </c>
      <c r="F46" s="134"/>
      <c r="G46" s="135">
        <v>0.08</v>
      </c>
      <c r="H46" s="59">
        <f t="shared" si="0"/>
        <v>0</v>
      </c>
      <c r="I46" s="59">
        <f t="shared" si="1"/>
        <v>0</v>
      </c>
      <c r="J46" s="59">
        <f t="shared" si="2"/>
        <v>0</v>
      </c>
      <c r="K46" s="60">
        <f t="shared" si="3"/>
        <v>0</v>
      </c>
    </row>
    <row r="47" spans="1:11" ht="24">
      <c r="A47" s="56">
        <v>45</v>
      </c>
      <c r="B47" s="57" t="s">
        <v>153</v>
      </c>
      <c r="C47" s="57"/>
      <c r="D47" s="58" t="s">
        <v>21</v>
      </c>
      <c r="E47" s="139">
        <v>10</v>
      </c>
      <c r="F47" s="134"/>
      <c r="G47" s="135">
        <v>0.08</v>
      </c>
      <c r="H47" s="59">
        <f t="shared" si="0"/>
        <v>0</v>
      </c>
      <c r="I47" s="59">
        <f t="shared" si="1"/>
        <v>0</v>
      </c>
      <c r="J47" s="59">
        <f t="shared" si="2"/>
        <v>0</v>
      </c>
      <c r="K47" s="60">
        <f t="shared" si="3"/>
        <v>0</v>
      </c>
    </row>
    <row r="48" spans="1:11" ht="24">
      <c r="A48" s="56">
        <v>46</v>
      </c>
      <c r="B48" s="57" t="s">
        <v>154</v>
      </c>
      <c r="C48" s="57"/>
      <c r="D48" s="58" t="s">
        <v>21</v>
      </c>
      <c r="E48" s="139">
        <v>5</v>
      </c>
      <c r="F48" s="134"/>
      <c r="G48" s="135">
        <v>0.08</v>
      </c>
      <c r="H48" s="59">
        <f t="shared" si="0"/>
        <v>0</v>
      </c>
      <c r="I48" s="59">
        <f t="shared" si="1"/>
        <v>0</v>
      </c>
      <c r="J48" s="59">
        <f t="shared" si="2"/>
        <v>0</v>
      </c>
      <c r="K48" s="60">
        <f t="shared" si="3"/>
        <v>0</v>
      </c>
    </row>
    <row r="49" spans="1:11">
      <c r="A49" s="56">
        <v>47</v>
      </c>
      <c r="B49" s="57" t="s">
        <v>155</v>
      </c>
      <c r="C49" s="57"/>
      <c r="D49" s="58" t="s">
        <v>21</v>
      </c>
      <c r="E49" s="139">
        <v>30</v>
      </c>
      <c r="F49" s="134"/>
      <c r="G49" s="135">
        <v>0.08</v>
      </c>
      <c r="H49" s="59">
        <f t="shared" si="0"/>
        <v>0</v>
      </c>
      <c r="I49" s="59">
        <f t="shared" si="1"/>
        <v>0</v>
      </c>
      <c r="J49" s="59">
        <f t="shared" si="2"/>
        <v>0</v>
      </c>
      <c r="K49" s="60">
        <f t="shared" si="3"/>
        <v>0</v>
      </c>
    </row>
    <row r="50" spans="1:11" ht="36">
      <c r="A50" s="56">
        <v>48</v>
      </c>
      <c r="B50" s="57" t="s">
        <v>156</v>
      </c>
      <c r="C50" s="57"/>
      <c r="D50" s="58" t="s">
        <v>21</v>
      </c>
      <c r="E50" s="139">
        <v>2</v>
      </c>
      <c r="F50" s="134"/>
      <c r="G50" s="135">
        <v>0.08</v>
      </c>
      <c r="H50" s="59">
        <f t="shared" si="0"/>
        <v>0</v>
      </c>
      <c r="I50" s="59">
        <f t="shared" si="1"/>
        <v>0</v>
      </c>
      <c r="J50" s="59">
        <f t="shared" si="2"/>
        <v>0</v>
      </c>
      <c r="K50" s="60">
        <f t="shared" si="3"/>
        <v>0</v>
      </c>
    </row>
    <row r="51" spans="1:11" ht="36">
      <c r="A51" s="56">
        <v>49</v>
      </c>
      <c r="B51" s="57" t="s">
        <v>157</v>
      </c>
      <c r="C51" s="57"/>
      <c r="D51" s="58" t="s">
        <v>21</v>
      </c>
      <c r="E51" s="139">
        <v>2</v>
      </c>
      <c r="F51" s="134"/>
      <c r="G51" s="135">
        <v>0.08</v>
      </c>
      <c r="H51" s="59">
        <f t="shared" si="0"/>
        <v>0</v>
      </c>
      <c r="I51" s="59">
        <f t="shared" si="1"/>
        <v>0</v>
      </c>
      <c r="J51" s="59">
        <f t="shared" si="2"/>
        <v>0</v>
      </c>
      <c r="K51" s="60">
        <f t="shared" si="3"/>
        <v>0</v>
      </c>
    </row>
    <row r="52" spans="1:11" ht="24">
      <c r="A52" s="56">
        <v>50</v>
      </c>
      <c r="B52" s="57" t="s">
        <v>158</v>
      </c>
      <c r="C52" s="57"/>
      <c r="D52" s="58" t="s">
        <v>21</v>
      </c>
      <c r="E52" s="139">
        <v>20</v>
      </c>
      <c r="F52" s="134"/>
      <c r="G52" s="135">
        <v>0.08</v>
      </c>
      <c r="H52" s="59">
        <f t="shared" si="0"/>
        <v>0</v>
      </c>
      <c r="I52" s="59">
        <f t="shared" si="1"/>
        <v>0</v>
      </c>
      <c r="J52" s="59">
        <f t="shared" si="2"/>
        <v>0</v>
      </c>
      <c r="K52" s="60">
        <f t="shared" si="3"/>
        <v>0</v>
      </c>
    </row>
    <row r="53" spans="1:11">
      <c r="A53" s="56">
        <v>51</v>
      </c>
      <c r="B53" s="57" t="s">
        <v>159</v>
      </c>
      <c r="C53" s="57"/>
      <c r="D53" s="58" t="s">
        <v>21</v>
      </c>
      <c r="E53" s="139">
        <v>4</v>
      </c>
      <c r="F53" s="134"/>
      <c r="G53" s="135">
        <v>0.08</v>
      </c>
      <c r="H53" s="59">
        <f t="shared" si="0"/>
        <v>0</v>
      </c>
      <c r="I53" s="59">
        <f t="shared" si="1"/>
        <v>0</v>
      </c>
      <c r="J53" s="59">
        <f t="shared" si="2"/>
        <v>0</v>
      </c>
      <c r="K53" s="60">
        <f t="shared" si="3"/>
        <v>0</v>
      </c>
    </row>
    <row r="54" spans="1:11">
      <c r="A54" s="56">
        <v>52</v>
      </c>
      <c r="B54" s="57" t="s">
        <v>273</v>
      </c>
      <c r="C54" s="57"/>
      <c r="D54" s="58" t="s">
        <v>21</v>
      </c>
      <c r="E54" s="139">
        <v>40</v>
      </c>
      <c r="F54" s="134"/>
      <c r="G54" s="135">
        <v>0.08</v>
      </c>
      <c r="H54" s="59">
        <f t="shared" si="0"/>
        <v>0</v>
      </c>
      <c r="I54" s="59">
        <f t="shared" si="1"/>
        <v>0</v>
      </c>
      <c r="J54" s="59">
        <f t="shared" si="2"/>
        <v>0</v>
      </c>
      <c r="K54" s="60">
        <f t="shared" si="3"/>
        <v>0</v>
      </c>
    </row>
    <row r="55" spans="1:11">
      <c r="A55" s="56">
        <v>53</v>
      </c>
      <c r="B55" s="57" t="s">
        <v>160</v>
      </c>
      <c r="C55" s="57"/>
      <c r="D55" s="58" t="s">
        <v>21</v>
      </c>
      <c r="E55" s="139">
        <v>10</v>
      </c>
      <c r="F55" s="134"/>
      <c r="G55" s="135">
        <v>0.08</v>
      </c>
      <c r="H55" s="59">
        <f t="shared" si="0"/>
        <v>0</v>
      </c>
      <c r="I55" s="59">
        <f t="shared" si="1"/>
        <v>0</v>
      </c>
      <c r="J55" s="59">
        <f t="shared" si="2"/>
        <v>0</v>
      </c>
      <c r="K55" s="60">
        <f t="shared" si="3"/>
        <v>0</v>
      </c>
    </row>
    <row r="56" spans="1:11">
      <c r="A56" s="56">
        <v>54</v>
      </c>
      <c r="B56" s="57" t="s">
        <v>161</v>
      </c>
      <c r="C56" s="57"/>
      <c r="D56" s="58" t="s">
        <v>21</v>
      </c>
      <c r="E56" s="139">
        <v>25</v>
      </c>
      <c r="F56" s="134"/>
      <c r="G56" s="135">
        <v>0.08</v>
      </c>
      <c r="H56" s="59">
        <f t="shared" si="0"/>
        <v>0</v>
      </c>
      <c r="I56" s="59">
        <f t="shared" si="1"/>
        <v>0</v>
      </c>
      <c r="J56" s="59">
        <f t="shared" si="2"/>
        <v>0</v>
      </c>
      <c r="K56" s="60">
        <f t="shared" si="3"/>
        <v>0</v>
      </c>
    </row>
    <row r="57" spans="1:11">
      <c r="A57" s="56">
        <v>55</v>
      </c>
      <c r="B57" s="57" t="s">
        <v>162</v>
      </c>
      <c r="C57" s="57"/>
      <c r="D57" s="58" t="s">
        <v>21</v>
      </c>
      <c r="E57" s="139">
        <v>2</v>
      </c>
      <c r="F57" s="134"/>
      <c r="G57" s="135">
        <v>0.08</v>
      </c>
      <c r="H57" s="59">
        <f t="shared" si="0"/>
        <v>0</v>
      </c>
      <c r="I57" s="59">
        <f t="shared" si="1"/>
        <v>0</v>
      </c>
      <c r="J57" s="59">
        <f t="shared" si="2"/>
        <v>0</v>
      </c>
      <c r="K57" s="60">
        <f t="shared" si="3"/>
        <v>0</v>
      </c>
    </row>
    <row r="58" spans="1:11">
      <c r="A58" s="56">
        <v>56</v>
      </c>
      <c r="B58" s="57" t="s">
        <v>163</v>
      </c>
      <c r="C58" s="57"/>
      <c r="D58" s="58" t="s">
        <v>21</v>
      </c>
      <c r="E58" s="139">
        <v>2</v>
      </c>
      <c r="F58" s="134"/>
      <c r="G58" s="135">
        <v>0.08</v>
      </c>
      <c r="H58" s="59">
        <f t="shared" si="0"/>
        <v>0</v>
      </c>
      <c r="I58" s="59">
        <f t="shared" si="1"/>
        <v>0</v>
      </c>
      <c r="J58" s="59">
        <f t="shared" si="2"/>
        <v>0</v>
      </c>
      <c r="K58" s="60">
        <f t="shared" si="3"/>
        <v>0</v>
      </c>
    </row>
    <row r="59" spans="1:11" ht="24">
      <c r="A59" s="56">
        <v>57</v>
      </c>
      <c r="B59" s="57" t="s">
        <v>164</v>
      </c>
      <c r="C59" s="57"/>
      <c r="D59" s="58" t="s">
        <v>21</v>
      </c>
      <c r="E59" s="139">
        <v>2</v>
      </c>
      <c r="F59" s="134"/>
      <c r="G59" s="135">
        <v>0.08</v>
      </c>
      <c r="H59" s="59">
        <f t="shared" si="0"/>
        <v>0</v>
      </c>
      <c r="I59" s="59">
        <f t="shared" si="1"/>
        <v>0</v>
      </c>
      <c r="J59" s="59">
        <f t="shared" si="2"/>
        <v>0</v>
      </c>
      <c r="K59" s="60">
        <f t="shared" si="3"/>
        <v>0</v>
      </c>
    </row>
    <row r="60" spans="1:11">
      <c r="A60" s="56">
        <v>58</v>
      </c>
      <c r="B60" s="57" t="s">
        <v>165</v>
      </c>
      <c r="C60" s="57"/>
      <c r="D60" s="58" t="s">
        <v>21</v>
      </c>
      <c r="E60" s="139">
        <v>4</v>
      </c>
      <c r="F60" s="134"/>
      <c r="G60" s="135">
        <v>0.08</v>
      </c>
      <c r="H60" s="59">
        <f t="shared" si="0"/>
        <v>0</v>
      </c>
      <c r="I60" s="59">
        <f t="shared" si="1"/>
        <v>0</v>
      </c>
      <c r="J60" s="59">
        <f t="shared" si="2"/>
        <v>0</v>
      </c>
      <c r="K60" s="60">
        <f t="shared" si="3"/>
        <v>0</v>
      </c>
    </row>
    <row r="61" spans="1:11">
      <c r="A61" s="56">
        <v>59</v>
      </c>
      <c r="B61" s="57" t="s">
        <v>166</v>
      </c>
      <c r="C61" s="57"/>
      <c r="D61" s="58" t="s">
        <v>21</v>
      </c>
      <c r="E61" s="139">
        <v>5</v>
      </c>
      <c r="F61" s="134"/>
      <c r="G61" s="135">
        <v>0.08</v>
      </c>
      <c r="H61" s="59">
        <f t="shared" si="0"/>
        <v>0</v>
      </c>
      <c r="I61" s="59">
        <f t="shared" si="1"/>
        <v>0</v>
      </c>
      <c r="J61" s="59">
        <f t="shared" si="2"/>
        <v>0</v>
      </c>
      <c r="K61" s="60">
        <f t="shared" si="3"/>
        <v>0</v>
      </c>
    </row>
    <row r="62" spans="1:11">
      <c r="A62" s="205" t="s">
        <v>73</v>
      </c>
      <c r="B62" s="205"/>
      <c r="C62" s="205"/>
      <c r="D62" s="205"/>
      <c r="E62" s="205"/>
      <c r="F62" s="205"/>
      <c r="G62" s="205"/>
      <c r="H62" s="205"/>
      <c r="I62" s="61">
        <f>SUM(I3:I61)</f>
        <v>0</v>
      </c>
      <c r="J62" s="61">
        <f>SUM(J3:J61)</f>
        <v>0</v>
      </c>
      <c r="K62" s="61">
        <f>SUM(K3:K61)</f>
        <v>0</v>
      </c>
    </row>
    <row r="63" spans="1:11">
      <c r="B63" s="179" t="s">
        <v>292</v>
      </c>
      <c r="C63" s="86"/>
      <c r="E63" s="141"/>
      <c r="F63" s="87"/>
    </row>
    <row r="64" spans="1:11">
      <c r="B64" s="184" t="s">
        <v>293</v>
      </c>
      <c r="C64" s="86"/>
      <c r="E64" s="141"/>
      <c r="F64" s="87"/>
    </row>
    <row r="65" spans="2:6">
      <c r="B65" s="86"/>
      <c r="C65" s="86"/>
      <c r="E65" s="141"/>
      <c r="F65" s="87"/>
    </row>
  </sheetData>
  <mergeCells count="2">
    <mergeCell ref="A1:K1"/>
    <mergeCell ref="A62:H6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"/>
  <sheetViews>
    <sheetView workbookViewId="0">
      <selection activeCell="C13" sqref="C13"/>
    </sheetView>
  </sheetViews>
  <sheetFormatPr defaultRowHeight="15"/>
  <sheetData>
    <row r="1" spans="1:10">
      <c r="A1" s="206" t="s">
        <v>300</v>
      </c>
      <c r="B1" s="206"/>
      <c r="C1" s="206"/>
      <c r="D1" s="206"/>
      <c r="E1" s="206"/>
      <c r="F1" s="206"/>
      <c r="G1" s="206"/>
      <c r="H1" s="206"/>
      <c r="I1" s="206"/>
      <c r="J1" s="206"/>
    </row>
    <row r="2" spans="1:10" ht="51">
      <c r="A2" s="1" t="s">
        <v>195</v>
      </c>
      <c r="B2" s="187" t="s">
        <v>2</v>
      </c>
      <c r="C2" s="4" t="s">
        <v>4</v>
      </c>
      <c r="D2" s="4" t="s">
        <v>5</v>
      </c>
      <c r="E2" s="4" t="s">
        <v>6</v>
      </c>
      <c r="F2" s="4" t="s">
        <v>7</v>
      </c>
      <c r="G2" s="4" t="s">
        <v>196</v>
      </c>
      <c r="H2" s="4" t="s">
        <v>9</v>
      </c>
      <c r="I2" s="4" t="s">
        <v>10</v>
      </c>
      <c r="J2" s="4" t="s">
        <v>11</v>
      </c>
    </row>
    <row r="3" spans="1:10" ht="51">
      <c r="A3" s="188">
        <v>1</v>
      </c>
      <c r="B3" s="185" t="s">
        <v>197</v>
      </c>
      <c r="C3" s="189" t="s">
        <v>25</v>
      </c>
      <c r="D3" s="186">
        <v>2000</v>
      </c>
      <c r="E3" s="186"/>
      <c r="F3" s="190">
        <v>0.08</v>
      </c>
      <c r="G3" s="186">
        <f>ROUND(E3*1.08,2)</f>
        <v>0</v>
      </c>
      <c r="H3" s="186">
        <f>D3*E3</f>
        <v>0</v>
      </c>
      <c r="I3" s="186">
        <f>D3*G3</f>
        <v>0</v>
      </c>
      <c r="J3" s="186">
        <f>I3-H3</f>
        <v>0</v>
      </c>
    </row>
    <row r="5" spans="1:10">
      <c r="B5" s="192"/>
    </row>
    <row r="6" spans="1:10">
      <c r="B6" s="191" t="s">
        <v>292</v>
      </c>
    </row>
    <row r="7" spans="1:10">
      <c r="B7" t="s">
        <v>293</v>
      </c>
    </row>
  </sheetData>
  <mergeCells count="1">
    <mergeCell ref="A1:J1"/>
  </mergeCells>
  <pageMargins left="0.7" right="0.7" top="0.75" bottom="0.75" header="0.3" footer="0.3"/>
  <pageSetup paperSize="9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zoomScale="115" zoomScaleNormal="115" workbookViewId="0">
      <selection activeCell="A3" sqref="A3:A22"/>
    </sheetView>
  </sheetViews>
  <sheetFormatPr defaultRowHeight="15"/>
  <cols>
    <col min="2" max="2" width="43" customWidth="1"/>
    <col min="6" max="6" width="10.85546875" customWidth="1"/>
    <col min="7" max="7" width="11.42578125" customWidth="1"/>
    <col min="8" max="8" width="10.5703125" bestFit="1" customWidth="1"/>
    <col min="9" max="9" width="12.42578125" customWidth="1"/>
  </cols>
  <sheetData>
    <row r="1" spans="1:9" ht="25.5" customHeight="1">
      <c r="A1" s="208" t="s">
        <v>301</v>
      </c>
      <c r="B1" s="208"/>
      <c r="C1" s="208"/>
      <c r="D1" s="208"/>
      <c r="E1" s="208"/>
      <c r="F1" s="208"/>
      <c r="G1" s="208"/>
      <c r="H1" s="208"/>
      <c r="I1" s="208"/>
    </row>
    <row r="2" spans="1:9" ht="39">
      <c r="A2" s="2" t="s">
        <v>288</v>
      </c>
      <c r="B2" s="164" t="s">
        <v>2</v>
      </c>
      <c r="C2" s="165" t="s">
        <v>5</v>
      </c>
      <c r="D2" s="166" t="s">
        <v>113</v>
      </c>
      <c r="E2" s="167" t="s">
        <v>114</v>
      </c>
      <c r="F2" s="166" t="s">
        <v>196</v>
      </c>
      <c r="G2" s="168" t="s">
        <v>9</v>
      </c>
      <c r="H2" s="166" t="s">
        <v>198</v>
      </c>
      <c r="I2" s="165" t="s">
        <v>199</v>
      </c>
    </row>
    <row r="3" spans="1:9">
      <c r="A3" s="2">
        <v>1</v>
      </c>
      <c r="B3" s="169" t="s">
        <v>234</v>
      </c>
      <c r="C3" s="170">
        <v>10</v>
      </c>
      <c r="D3" s="170"/>
      <c r="E3" s="171">
        <v>0.23</v>
      </c>
      <c r="F3" s="172">
        <f>ROUND(D3+D3*E3,2)</f>
        <v>0</v>
      </c>
      <c r="G3" s="173">
        <f>C3*D3</f>
        <v>0</v>
      </c>
      <c r="H3" s="172">
        <f>C3*F3</f>
        <v>0</v>
      </c>
      <c r="I3" s="174">
        <f>H3-G3</f>
        <v>0</v>
      </c>
    </row>
    <row r="4" spans="1:9">
      <c r="A4" s="2">
        <v>2</v>
      </c>
      <c r="B4" s="169" t="s">
        <v>229</v>
      </c>
      <c r="C4" s="170">
        <v>10</v>
      </c>
      <c r="D4" s="170"/>
      <c r="E4" s="171">
        <v>0.23</v>
      </c>
      <c r="F4" s="172">
        <f t="shared" ref="F4:F22" si="0">ROUND(D4+D4*E4,2)</f>
        <v>0</v>
      </c>
      <c r="G4" s="173">
        <f t="shared" ref="G4:G22" si="1">C4*D4</f>
        <v>0</v>
      </c>
      <c r="H4" s="172">
        <f t="shared" ref="H4:H22" si="2">C4*F4</f>
        <v>0</v>
      </c>
      <c r="I4" s="174">
        <f t="shared" ref="I4:I22" si="3">H4-G4</f>
        <v>0</v>
      </c>
    </row>
    <row r="5" spans="1:9">
      <c r="A5" s="2">
        <v>3</v>
      </c>
      <c r="B5" s="169" t="s">
        <v>200</v>
      </c>
      <c r="C5" s="170">
        <v>1</v>
      </c>
      <c r="D5" s="170"/>
      <c r="E5" s="171">
        <v>0.23</v>
      </c>
      <c r="F5" s="172">
        <f t="shared" si="0"/>
        <v>0</v>
      </c>
      <c r="G5" s="173">
        <f t="shared" si="1"/>
        <v>0</v>
      </c>
      <c r="H5" s="172">
        <f t="shared" si="2"/>
        <v>0</v>
      </c>
      <c r="I5" s="174">
        <f t="shared" si="3"/>
        <v>0</v>
      </c>
    </row>
    <row r="6" spans="1:9">
      <c r="A6" s="2">
        <v>4</v>
      </c>
      <c r="B6" s="169" t="s">
        <v>235</v>
      </c>
      <c r="C6" s="170">
        <v>1</v>
      </c>
      <c r="D6" s="170"/>
      <c r="E6" s="171">
        <v>0.23</v>
      </c>
      <c r="F6" s="172">
        <f t="shared" si="0"/>
        <v>0</v>
      </c>
      <c r="G6" s="173">
        <f t="shared" si="1"/>
        <v>0</v>
      </c>
      <c r="H6" s="172">
        <f t="shared" si="2"/>
        <v>0</v>
      </c>
      <c r="I6" s="174">
        <f t="shared" si="3"/>
        <v>0</v>
      </c>
    </row>
    <row r="7" spans="1:9">
      <c r="A7" s="2">
        <v>5</v>
      </c>
      <c r="B7" s="169" t="s">
        <v>201</v>
      </c>
      <c r="C7" s="170">
        <v>30</v>
      </c>
      <c r="D7" s="170"/>
      <c r="E7" s="171">
        <v>0.23</v>
      </c>
      <c r="F7" s="172">
        <f t="shared" si="0"/>
        <v>0</v>
      </c>
      <c r="G7" s="173">
        <f t="shared" si="1"/>
        <v>0</v>
      </c>
      <c r="H7" s="172">
        <f t="shared" si="2"/>
        <v>0</v>
      </c>
      <c r="I7" s="174">
        <f t="shared" si="3"/>
        <v>0</v>
      </c>
    </row>
    <row r="8" spans="1:9">
      <c r="A8" s="2">
        <v>6</v>
      </c>
      <c r="B8" s="169" t="s">
        <v>202</v>
      </c>
      <c r="C8" s="170">
        <v>2</v>
      </c>
      <c r="D8" s="170"/>
      <c r="E8" s="171">
        <v>0.23</v>
      </c>
      <c r="F8" s="172">
        <f t="shared" si="0"/>
        <v>0</v>
      </c>
      <c r="G8" s="173">
        <f t="shared" si="1"/>
        <v>0</v>
      </c>
      <c r="H8" s="172">
        <f t="shared" si="2"/>
        <v>0</v>
      </c>
      <c r="I8" s="174">
        <f t="shared" si="3"/>
        <v>0</v>
      </c>
    </row>
    <row r="9" spans="1:9">
      <c r="A9" s="2">
        <v>7</v>
      </c>
      <c r="B9" s="169" t="s">
        <v>211</v>
      </c>
      <c r="C9" s="170">
        <v>10</v>
      </c>
      <c r="D9" s="170"/>
      <c r="E9" s="171">
        <v>0.08</v>
      </c>
      <c r="F9" s="172">
        <f t="shared" si="0"/>
        <v>0</v>
      </c>
      <c r="G9" s="173">
        <f t="shared" si="1"/>
        <v>0</v>
      </c>
      <c r="H9" s="172">
        <f t="shared" si="2"/>
        <v>0</v>
      </c>
      <c r="I9" s="174">
        <f t="shared" si="3"/>
        <v>0</v>
      </c>
    </row>
    <row r="10" spans="1:9">
      <c r="A10" s="2">
        <v>8</v>
      </c>
      <c r="B10" s="169" t="s">
        <v>203</v>
      </c>
      <c r="C10" s="170">
        <v>5</v>
      </c>
      <c r="D10" s="170"/>
      <c r="E10" s="171">
        <v>0.23</v>
      </c>
      <c r="F10" s="172">
        <f t="shared" si="0"/>
        <v>0</v>
      </c>
      <c r="G10" s="173">
        <f t="shared" si="1"/>
        <v>0</v>
      </c>
      <c r="H10" s="172">
        <f t="shared" si="2"/>
        <v>0</v>
      </c>
      <c r="I10" s="174">
        <f t="shared" si="3"/>
        <v>0</v>
      </c>
    </row>
    <row r="11" spans="1:9">
      <c r="A11" s="2">
        <v>9</v>
      </c>
      <c r="B11" s="169" t="s">
        <v>212</v>
      </c>
      <c r="C11" s="170">
        <v>25</v>
      </c>
      <c r="D11" s="170"/>
      <c r="E11" s="171">
        <v>0.23</v>
      </c>
      <c r="F11" s="172">
        <f t="shared" si="0"/>
        <v>0</v>
      </c>
      <c r="G11" s="173">
        <f t="shared" si="1"/>
        <v>0</v>
      </c>
      <c r="H11" s="172">
        <f t="shared" si="2"/>
        <v>0</v>
      </c>
      <c r="I11" s="174">
        <f t="shared" si="3"/>
        <v>0</v>
      </c>
    </row>
    <row r="12" spans="1:9">
      <c r="A12" s="2">
        <v>10</v>
      </c>
      <c r="B12" s="169" t="s">
        <v>204</v>
      </c>
      <c r="C12" s="170">
        <v>1</v>
      </c>
      <c r="D12" s="170"/>
      <c r="E12" s="171">
        <v>0.23</v>
      </c>
      <c r="F12" s="172">
        <f t="shared" si="0"/>
        <v>0</v>
      </c>
      <c r="G12" s="173">
        <f t="shared" si="1"/>
        <v>0</v>
      </c>
      <c r="H12" s="172">
        <f t="shared" si="2"/>
        <v>0</v>
      </c>
      <c r="I12" s="174">
        <f t="shared" si="3"/>
        <v>0</v>
      </c>
    </row>
    <row r="13" spans="1:9">
      <c r="A13" s="2">
        <v>11</v>
      </c>
      <c r="B13" s="169" t="s">
        <v>236</v>
      </c>
      <c r="C13" s="170">
        <v>3</v>
      </c>
      <c r="D13" s="170"/>
      <c r="E13" s="171">
        <v>0.23</v>
      </c>
      <c r="F13" s="172">
        <f t="shared" si="0"/>
        <v>0</v>
      </c>
      <c r="G13" s="173">
        <f t="shared" si="1"/>
        <v>0</v>
      </c>
      <c r="H13" s="172">
        <f t="shared" si="2"/>
        <v>0</v>
      </c>
      <c r="I13" s="174">
        <f t="shared" si="3"/>
        <v>0</v>
      </c>
    </row>
    <row r="14" spans="1:9">
      <c r="A14" s="2">
        <v>12</v>
      </c>
      <c r="B14" s="169" t="s">
        <v>205</v>
      </c>
      <c r="C14" s="170">
        <v>1</v>
      </c>
      <c r="D14" s="170"/>
      <c r="E14" s="171">
        <v>0.08</v>
      </c>
      <c r="F14" s="172">
        <f t="shared" si="0"/>
        <v>0</v>
      </c>
      <c r="G14" s="173">
        <f t="shared" si="1"/>
        <v>0</v>
      </c>
      <c r="H14" s="172">
        <f t="shared" si="2"/>
        <v>0</v>
      </c>
      <c r="I14" s="174">
        <f t="shared" si="3"/>
        <v>0</v>
      </c>
    </row>
    <row r="15" spans="1:9">
      <c r="A15" s="2">
        <v>13</v>
      </c>
      <c r="B15" s="169" t="s">
        <v>206</v>
      </c>
      <c r="C15" s="170">
        <v>1</v>
      </c>
      <c r="D15" s="170"/>
      <c r="E15" s="171">
        <v>0.08</v>
      </c>
      <c r="F15" s="172">
        <f t="shared" si="0"/>
        <v>0</v>
      </c>
      <c r="G15" s="173">
        <f t="shared" si="1"/>
        <v>0</v>
      </c>
      <c r="H15" s="172">
        <f t="shared" si="2"/>
        <v>0</v>
      </c>
      <c r="I15" s="174">
        <f t="shared" si="3"/>
        <v>0</v>
      </c>
    </row>
    <row r="16" spans="1:9">
      <c r="A16" s="2">
        <v>14</v>
      </c>
      <c r="B16" s="169" t="s">
        <v>207</v>
      </c>
      <c r="C16" s="170">
        <v>1</v>
      </c>
      <c r="D16" s="170"/>
      <c r="E16" s="171">
        <v>0.23</v>
      </c>
      <c r="F16" s="172">
        <f t="shared" si="0"/>
        <v>0</v>
      </c>
      <c r="G16" s="173">
        <f t="shared" si="1"/>
        <v>0</v>
      </c>
      <c r="H16" s="172">
        <f t="shared" si="2"/>
        <v>0</v>
      </c>
      <c r="I16" s="174">
        <f t="shared" si="3"/>
        <v>0</v>
      </c>
    </row>
    <row r="17" spans="1:9">
      <c r="A17" s="2">
        <v>15</v>
      </c>
      <c r="B17" s="169" t="s">
        <v>213</v>
      </c>
      <c r="C17" s="170">
        <v>1</v>
      </c>
      <c r="D17" s="170"/>
      <c r="E17" s="171">
        <v>0.23</v>
      </c>
      <c r="F17" s="172">
        <f t="shared" si="0"/>
        <v>0</v>
      </c>
      <c r="G17" s="173">
        <f t="shared" si="1"/>
        <v>0</v>
      </c>
      <c r="H17" s="172">
        <f t="shared" si="2"/>
        <v>0</v>
      </c>
      <c r="I17" s="174">
        <f t="shared" si="3"/>
        <v>0</v>
      </c>
    </row>
    <row r="18" spans="1:9">
      <c r="A18" s="2">
        <v>16</v>
      </c>
      <c r="B18" s="169" t="s">
        <v>237</v>
      </c>
      <c r="C18" s="170">
        <v>5</v>
      </c>
      <c r="D18" s="170"/>
      <c r="E18" s="171">
        <v>0.23</v>
      </c>
      <c r="F18" s="172">
        <f t="shared" si="0"/>
        <v>0</v>
      </c>
      <c r="G18" s="173">
        <f t="shared" si="1"/>
        <v>0</v>
      </c>
      <c r="H18" s="172">
        <f t="shared" si="2"/>
        <v>0</v>
      </c>
      <c r="I18" s="174">
        <f t="shared" si="3"/>
        <v>0</v>
      </c>
    </row>
    <row r="19" spans="1:9">
      <c r="A19" s="2">
        <v>17</v>
      </c>
      <c r="B19" s="169" t="s">
        <v>214</v>
      </c>
      <c r="C19" s="170">
        <v>6</v>
      </c>
      <c r="D19" s="170"/>
      <c r="E19" s="171">
        <v>0.23</v>
      </c>
      <c r="F19" s="172">
        <f t="shared" si="0"/>
        <v>0</v>
      </c>
      <c r="G19" s="173">
        <f t="shared" si="1"/>
        <v>0</v>
      </c>
      <c r="H19" s="172">
        <f t="shared" si="2"/>
        <v>0</v>
      </c>
      <c r="I19" s="174">
        <f t="shared" si="3"/>
        <v>0</v>
      </c>
    </row>
    <row r="20" spans="1:9">
      <c r="A20" s="2">
        <v>18</v>
      </c>
      <c r="B20" s="169" t="s">
        <v>208</v>
      </c>
      <c r="C20" s="170">
        <v>15</v>
      </c>
      <c r="D20" s="170"/>
      <c r="E20" s="171">
        <v>0.23</v>
      </c>
      <c r="F20" s="172">
        <f t="shared" si="0"/>
        <v>0</v>
      </c>
      <c r="G20" s="173">
        <f t="shared" si="1"/>
        <v>0</v>
      </c>
      <c r="H20" s="172">
        <f t="shared" si="2"/>
        <v>0</v>
      </c>
      <c r="I20" s="174">
        <f t="shared" si="3"/>
        <v>0</v>
      </c>
    </row>
    <row r="21" spans="1:9">
      <c r="A21" s="2">
        <v>19</v>
      </c>
      <c r="B21" s="169" t="s">
        <v>209</v>
      </c>
      <c r="C21" s="170">
        <v>20</v>
      </c>
      <c r="D21" s="170"/>
      <c r="E21" s="171">
        <v>0.23</v>
      </c>
      <c r="F21" s="172">
        <f t="shared" si="0"/>
        <v>0</v>
      </c>
      <c r="G21" s="173">
        <f t="shared" si="1"/>
        <v>0</v>
      </c>
      <c r="H21" s="172">
        <f t="shared" si="2"/>
        <v>0</v>
      </c>
      <c r="I21" s="174">
        <f t="shared" si="3"/>
        <v>0</v>
      </c>
    </row>
    <row r="22" spans="1:9">
      <c r="A22" s="2">
        <v>20</v>
      </c>
      <c r="B22" s="169" t="s">
        <v>215</v>
      </c>
      <c r="C22" s="170">
        <v>3</v>
      </c>
      <c r="D22" s="170"/>
      <c r="E22" s="171">
        <v>0.23</v>
      </c>
      <c r="F22" s="172">
        <f t="shared" si="0"/>
        <v>0</v>
      </c>
      <c r="G22" s="173">
        <f t="shared" si="1"/>
        <v>0</v>
      </c>
      <c r="H22" s="172">
        <f t="shared" si="2"/>
        <v>0</v>
      </c>
      <c r="I22" s="174">
        <f t="shared" si="3"/>
        <v>0</v>
      </c>
    </row>
    <row r="23" spans="1:9">
      <c r="A23" s="2"/>
      <c r="B23" s="207" t="s">
        <v>210</v>
      </c>
      <c r="C23" s="207"/>
      <c r="D23" s="207"/>
      <c r="E23" s="207"/>
      <c r="F23" s="207"/>
      <c r="G23" s="175">
        <f>SUM(G3:G22)</f>
        <v>0</v>
      </c>
      <c r="H23" s="176">
        <f>SUM(H3:H22)</f>
        <v>0</v>
      </c>
      <c r="I23" s="176">
        <f>SUM(I3:I22)</f>
        <v>0</v>
      </c>
    </row>
    <row r="26" spans="1:9">
      <c r="B26" s="179" t="s">
        <v>292</v>
      </c>
    </row>
    <row r="27" spans="1:9">
      <c r="B27" t="s">
        <v>293</v>
      </c>
    </row>
  </sheetData>
  <mergeCells count="2">
    <mergeCell ref="B23:F23"/>
    <mergeCell ref="A1:I1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workbookViewId="0">
      <selection sqref="A1:H1"/>
    </sheetView>
  </sheetViews>
  <sheetFormatPr defaultColWidth="17.140625" defaultRowHeight="15"/>
  <sheetData>
    <row r="1" spans="1:9" ht="15" customHeight="1">
      <c r="A1" s="213" t="s">
        <v>302</v>
      </c>
      <c r="B1" s="214"/>
      <c r="C1" s="214"/>
      <c r="D1" s="214"/>
      <c r="E1" s="214"/>
      <c r="F1" s="214"/>
      <c r="G1" s="214"/>
      <c r="H1" s="215"/>
      <c r="I1" s="2"/>
    </row>
    <row r="2" spans="1:9" ht="26.25">
      <c r="A2" s="71" t="s">
        <v>216</v>
      </c>
      <c r="B2" s="72" t="s">
        <v>217</v>
      </c>
      <c r="C2" s="72" t="s">
        <v>218</v>
      </c>
      <c r="D2" s="72" t="s">
        <v>219</v>
      </c>
      <c r="E2" s="71" t="s">
        <v>7</v>
      </c>
      <c r="F2" s="73" t="s">
        <v>220</v>
      </c>
      <c r="G2" s="73" t="s">
        <v>296</v>
      </c>
      <c r="H2" s="74" t="s">
        <v>221</v>
      </c>
      <c r="I2" s="2" t="s">
        <v>295</v>
      </c>
    </row>
    <row r="3" spans="1:9" ht="48">
      <c r="A3" s="75">
        <v>1</v>
      </c>
      <c r="B3" s="76" t="s">
        <v>222</v>
      </c>
      <c r="C3" s="77">
        <v>200</v>
      </c>
      <c r="D3" s="78"/>
      <c r="E3" s="82">
        <v>0.08</v>
      </c>
      <c r="F3" s="79">
        <f>ROUND(D3+D3*E3,2)</f>
        <v>0</v>
      </c>
      <c r="G3" s="79">
        <f t="shared" ref="G3:G10" si="0">C3*D3</f>
        <v>0</v>
      </c>
      <c r="H3" s="79">
        <f t="shared" ref="H3:H10" si="1">C3*F3</f>
        <v>0</v>
      </c>
      <c r="I3" s="84">
        <f>H3-G3</f>
        <v>0</v>
      </c>
    </row>
    <row r="4" spans="1:9" ht="48">
      <c r="A4" s="75">
        <v>2</v>
      </c>
      <c r="B4" s="76" t="s">
        <v>230</v>
      </c>
      <c r="C4" s="177">
        <v>200</v>
      </c>
      <c r="D4" s="78"/>
      <c r="E4" s="82">
        <v>0.08</v>
      </c>
      <c r="F4" s="79">
        <f t="shared" ref="F4:F10" si="2">ROUND(D4+D4*E4,2)</f>
        <v>0</v>
      </c>
      <c r="G4" s="79">
        <f t="shared" si="0"/>
        <v>0</v>
      </c>
      <c r="H4" s="79">
        <f t="shared" si="1"/>
        <v>0</v>
      </c>
      <c r="I4" s="84">
        <f t="shared" ref="I4:I10" si="3">H4-G4</f>
        <v>0</v>
      </c>
    </row>
    <row r="5" spans="1:9" ht="48">
      <c r="A5" s="75">
        <v>3</v>
      </c>
      <c r="B5" s="76" t="s">
        <v>231</v>
      </c>
      <c r="C5" s="77">
        <v>200</v>
      </c>
      <c r="D5" s="78"/>
      <c r="E5" s="82">
        <v>0.08</v>
      </c>
      <c r="F5" s="79">
        <f t="shared" si="2"/>
        <v>0</v>
      </c>
      <c r="G5" s="79">
        <f t="shared" si="0"/>
        <v>0</v>
      </c>
      <c r="H5" s="79">
        <f t="shared" si="1"/>
        <v>0</v>
      </c>
      <c r="I5" s="84">
        <f t="shared" si="3"/>
        <v>0</v>
      </c>
    </row>
    <row r="6" spans="1:9" ht="48">
      <c r="A6" s="75">
        <v>4</v>
      </c>
      <c r="B6" s="76" t="s">
        <v>232</v>
      </c>
      <c r="C6" s="77">
        <v>50</v>
      </c>
      <c r="D6" s="78"/>
      <c r="E6" s="82">
        <v>0.08</v>
      </c>
      <c r="F6" s="79">
        <f t="shared" si="2"/>
        <v>0</v>
      </c>
      <c r="G6" s="79">
        <f t="shared" si="0"/>
        <v>0</v>
      </c>
      <c r="H6" s="79">
        <f t="shared" si="1"/>
        <v>0</v>
      </c>
      <c r="I6" s="84">
        <f t="shared" si="3"/>
        <v>0</v>
      </c>
    </row>
    <row r="7" spans="1:9" ht="36">
      <c r="A7" s="75">
        <v>5</v>
      </c>
      <c r="B7" s="76" t="s">
        <v>223</v>
      </c>
      <c r="C7" s="77">
        <v>10</v>
      </c>
      <c r="D7" s="78"/>
      <c r="E7" s="82">
        <v>0.08</v>
      </c>
      <c r="F7" s="79">
        <f t="shared" si="2"/>
        <v>0</v>
      </c>
      <c r="G7" s="79">
        <f t="shared" si="0"/>
        <v>0</v>
      </c>
      <c r="H7" s="79">
        <f t="shared" si="1"/>
        <v>0</v>
      </c>
      <c r="I7" s="84">
        <f t="shared" si="3"/>
        <v>0</v>
      </c>
    </row>
    <row r="8" spans="1:9" ht="36">
      <c r="A8" s="75">
        <v>6</v>
      </c>
      <c r="B8" s="76" t="s">
        <v>224</v>
      </c>
      <c r="C8" s="77">
        <v>10</v>
      </c>
      <c r="D8" s="78"/>
      <c r="E8" s="82">
        <v>0.08</v>
      </c>
      <c r="F8" s="79">
        <f t="shared" si="2"/>
        <v>0</v>
      </c>
      <c r="G8" s="79">
        <f t="shared" si="0"/>
        <v>0</v>
      </c>
      <c r="H8" s="79">
        <f t="shared" si="1"/>
        <v>0</v>
      </c>
      <c r="I8" s="84">
        <f t="shared" si="3"/>
        <v>0</v>
      </c>
    </row>
    <row r="9" spans="1:9" ht="36">
      <c r="A9" s="75">
        <v>7</v>
      </c>
      <c r="B9" s="76" t="s">
        <v>225</v>
      </c>
      <c r="C9" s="77">
        <v>10</v>
      </c>
      <c r="D9" s="78"/>
      <c r="E9" s="82">
        <v>0.08</v>
      </c>
      <c r="F9" s="79">
        <f t="shared" si="2"/>
        <v>0</v>
      </c>
      <c r="G9" s="79">
        <f t="shared" si="0"/>
        <v>0</v>
      </c>
      <c r="H9" s="79">
        <f t="shared" si="1"/>
        <v>0</v>
      </c>
      <c r="I9" s="84">
        <f t="shared" si="3"/>
        <v>0</v>
      </c>
    </row>
    <row r="10" spans="1:9">
      <c r="A10" s="75">
        <v>8</v>
      </c>
      <c r="B10" s="76" t="s">
        <v>226</v>
      </c>
      <c r="C10" s="75">
        <v>10</v>
      </c>
      <c r="D10" s="78"/>
      <c r="E10" s="82">
        <v>0.23</v>
      </c>
      <c r="F10" s="79">
        <f t="shared" si="2"/>
        <v>0</v>
      </c>
      <c r="G10" s="79">
        <f t="shared" si="0"/>
        <v>0</v>
      </c>
      <c r="H10" s="79">
        <f t="shared" si="1"/>
        <v>0</v>
      </c>
      <c r="I10" s="84">
        <f t="shared" si="3"/>
        <v>0</v>
      </c>
    </row>
    <row r="11" spans="1:9">
      <c r="A11" s="209" t="s">
        <v>73</v>
      </c>
      <c r="B11" s="209"/>
      <c r="C11" s="209"/>
      <c r="D11" s="209"/>
      <c r="E11" s="75"/>
      <c r="F11" s="79"/>
      <c r="G11" s="79">
        <f>SUM(G3:G10)</f>
        <v>0</v>
      </c>
      <c r="H11" s="79">
        <f>SUM(H3:H10)</f>
        <v>0</v>
      </c>
      <c r="I11" s="84">
        <f>SUM(I3:I10)</f>
        <v>0</v>
      </c>
    </row>
    <row r="12" spans="1:9">
      <c r="A12" s="80"/>
      <c r="B12" s="81"/>
      <c r="C12" s="80"/>
      <c r="D12" s="80"/>
      <c r="E12" s="80"/>
      <c r="F12" s="80"/>
      <c r="G12" s="80"/>
      <c r="H12" s="83"/>
      <c r="I12" s="85"/>
    </row>
    <row r="13" spans="1:9" ht="201" customHeight="1">
      <c r="A13" s="80"/>
      <c r="B13" s="210" t="s">
        <v>294</v>
      </c>
      <c r="C13" s="210"/>
      <c r="D13" s="210"/>
      <c r="E13" s="210"/>
      <c r="F13" s="210"/>
      <c r="G13" s="210"/>
      <c r="H13" s="210"/>
    </row>
    <row r="14" spans="1:9" ht="133.5" customHeight="1">
      <c r="A14" s="80"/>
      <c r="B14" s="212" t="s">
        <v>233</v>
      </c>
      <c r="C14" s="212"/>
      <c r="D14" s="212"/>
      <c r="E14" s="212"/>
      <c r="F14" s="212"/>
      <c r="G14" s="212"/>
      <c r="H14" s="212"/>
    </row>
    <row r="15" spans="1:9" ht="64.5" customHeight="1">
      <c r="A15" s="80"/>
      <c r="B15" s="211" t="s">
        <v>227</v>
      </c>
      <c r="C15" s="211"/>
      <c r="D15" s="211"/>
      <c r="E15" s="211"/>
      <c r="F15" s="211"/>
      <c r="G15" s="211"/>
      <c r="H15" s="211"/>
    </row>
    <row r="16" spans="1:9">
      <c r="B16" s="179" t="s">
        <v>292</v>
      </c>
    </row>
    <row r="17" spans="2:2">
      <c r="B17" t="s">
        <v>293</v>
      </c>
    </row>
  </sheetData>
  <mergeCells count="5">
    <mergeCell ref="A11:D11"/>
    <mergeCell ref="B13:H13"/>
    <mergeCell ref="B15:H15"/>
    <mergeCell ref="B14:H14"/>
    <mergeCell ref="A1:H1"/>
  </mergeCells>
  <pageMargins left="0.7" right="0.7" top="0.75" bottom="0.75" header="0.3" footer="0.3"/>
  <pageSetup paperSize="9" orientation="portrait" horizontalDpi="300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workbookViewId="0">
      <selection activeCell="B19" sqref="B19"/>
    </sheetView>
  </sheetViews>
  <sheetFormatPr defaultRowHeight="15"/>
  <cols>
    <col min="2" max="2" width="45.85546875" customWidth="1"/>
    <col min="3" max="3" width="20.140625" customWidth="1"/>
  </cols>
  <sheetData>
    <row r="1" spans="1:11">
      <c r="A1" s="216" t="s">
        <v>289</v>
      </c>
      <c r="B1" s="217"/>
      <c r="C1" s="217"/>
      <c r="D1" s="217"/>
      <c r="E1" s="217"/>
      <c r="F1" s="217"/>
      <c r="G1" s="217"/>
      <c r="H1" s="217"/>
      <c r="I1" s="217"/>
      <c r="J1" s="217"/>
      <c r="K1" s="218"/>
    </row>
    <row r="2" spans="1:11" ht="36">
      <c r="A2" s="44" t="s">
        <v>1</v>
      </c>
      <c r="B2" s="45" t="s">
        <v>2</v>
      </c>
      <c r="C2" s="45" t="s">
        <v>3</v>
      </c>
      <c r="D2" s="29" t="s">
        <v>4</v>
      </c>
      <c r="E2" s="29" t="s">
        <v>5</v>
      </c>
      <c r="F2" s="30" t="s">
        <v>6</v>
      </c>
      <c r="G2" s="31" t="s">
        <v>7</v>
      </c>
      <c r="H2" s="29" t="s">
        <v>196</v>
      </c>
      <c r="I2" s="29" t="s">
        <v>9</v>
      </c>
      <c r="J2" s="29" t="s">
        <v>10</v>
      </c>
      <c r="K2" s="29" t="s">
        <v>11</v>
      </c>
    </row>
    <row r="3" spans="1:11" ht="72">
      <c r="A3" s="97">
        <v>1</v>
      </c>
      <c r="B3" s="98" t="s">
        <v>244</v>
      </c>
      <c r="C3" s="2" t="s">
        <v>245</v>
      </c>
      <c r="D3" s="99" t="s">
        <v>25</v>
      </c>
      <c r="E3" s="99">
        <v>50</v>
      </c>
      <c r="F3" s="2"/>
      <c r="G3" s="143">
        <v>0.08</v>
      </c>
      <c r="H3" s="100">
        <f>ROUND((F3+F3*G3),2)</f>
        <v>0</v>
      </c>
      <c r="I3" s="101">
        <f>E3*F3</f>
        <v>0</v>
      </c>
      <c r="J3" s="101">
        <f>E3*H3</f>
        <v>0</v>
      </c>
      <c r="K3" s="101">
        <f>J3-I3</f>
        <v>0</v>
      </c>
    </row>
    <row r="4" spans="1:11" ht="72">
      <c r="A4" s="97">
        <v>2</v>
      </c>
      <c r="B4" s="98" t="s">
        <v>246</v>
      </c>
      <c r="C4" s="2" t="s">
        <v>245</v>
      </c>
      <c r="D4" s="99" t="s">
        <v>25</v>
      </c>
      <c r="E4" s="99">
        <v>100</v>
      </c>
      <c r="F4" s="2"/>
      <c r="G4" s="143">
        <v>0.08</v>
      </c>
      <c r="H4" s="100">
        <f t="shared" ref="H4:H6" si="0">ROUND((F4+F4*G4),2)</f>
        <v>0</v>
      </c>
      <c r="I4" s="101">
        <f t="shared" ref="I4:I6" si="1">E4*F4</f>
        <v>0</v>
      </c>
      <c r="J4" s="101">
        <f t="shared" ref="J4:J6" si="2">E4*H4</f>
        <v>0</v>
      </c>
      <c r="K4" s="101">
        <f t="shared" ref="K4:K6" si="3">J4-I4</f>
        <v>0</v>
      </c>
    </row>
    <row r="5" spans="1:11" ht="84">
      <c r="A5" s="97">
        <v>3</v>
      </c>
      <c r="B5" s="102" t="s">
        <v>247</v>
      </c>
      <c r="C5" s="2" t="s">
        <v>248</v>
      </c>
      <c r="D5" s="99" t="s">
        <v>25</v>
      </c>
      <c r="E5" s="99">
        <v>50</v>
      </c>
      <c r="F5" s="2"/>
      <c r="G5" s="144">
        <v>0.23</v>
      </c>
      <c r="H5" s="100">
        <f t="shared" si="0"/>
        <v>0</v>
      </c>
      <c r="I5" s="101">
        <f t="shared" si="1"/>
        <v>0</v>
      </c>
      <c r="J5" s="101">
        <f t="shared" si="2"/>
        <v>0</v>
      </c>
      <c r="K5" s="101">
        <f t="shared" si="3"/>
        <v>0</v>
      </c>
    </row>
    <row r="6" spans="1:11">
      <c r="A6" s="97">
        <v>4</v>
      </c>
      <c r="B6" s="103" t="s">
        <v>249</v>
      </c>
      <c r="C6" s="2" t="s">
        <v>250</v>
      </c>
      <c r="D6" s="99" t="s">
        <v>13</v>
      </c>
      <c r="E6" s="99">
        <v>10</v>
      </c>
      <c r="F6" s="2"/>
      <c r="G6" s="145">
        <v>0.23</v>
      </c>
      <c r="H6" s="100">
        <f t="shared" si="0"/>
        <v>0</v>
      </c>
      <c r="I6" s="101">
        <f t="shared" si="1"/>
        <v>0</v>
      </c>
      <c r="J6" s="101">
        <f t="shared" si="2"/>
        <v>0</v>
      </c>
      <c r="K6" s="101">
        <f t="shared" si="3"/>
        <v>0</v>
      </c>
    </row>
    <row r="7" spans="1:11">
      <c r="H7" t="s">
        <v>73</v>
      </c>
      <c r="I7" s="85">
        <f>SUM(I3:I6)</f>
        <v>0</v>
      </c>
      <c r="J7" s="85">
        <f>SUM(J3:J6)</f>
        <v>0</v>
      </c>
      <c r="K7" s="142">
        <f>SUM(K3:K6)</f>
        <v>0</v>
      </c>
    </row>
    <row r="9" spans="1:11">
      <c r="B9" s="191" t="s">
        <v>292</v>
      </c>
      <c r="K9" t="s">
        <v>276</v>
      </c>
    </row>
    <row r="10" spans="1:11">
      <c r="B10" t="s">
        <v>293</v>
      </c>
    </row>
  </sheetData>
  <mergeCells count="1">
    <mergeCell ref="A1:K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8"/>
  <sheetViews>
    <sheetView topLeftCell="A10" workbookViewId="0">
      <selection activeCell="D8" sqref="D8"/>
    </sheetView>
  </sheetViews>
  <sheetFormatPr defaultColWidth="16.85546875" defaultRowHeight="15"/>
  <cols>
    <col min="1" max="1" width="8" bestFit="1" customWidth="1"/>
    <col min="2" max="2" width="46.5703125" customWidth="1"/>
    <col min="3" max="3" width="17.7109375" bestFit="1" customWidth="1"/>
    <col min="4" max="4" width="6.7109375" customWidth="1"/>
    <col min="5" max="5" width="4.85546875" bestFit="1" customWidth="1"/>
    <col min="6" max="6" width="16" bestFit="1" customWidth="1"/>
    <col min="7" max="7" width="4.5703125" bestFit="1" customWidth="1"/>
    <col min="8" max="8" width="10.28515625" bestFit="1" customWidth="1"/>
    <col min="9" max="9" width="12.28515625" bestFit="1" customWidth="1"/>
    <col min="10" max="10" width="13.140625" bestFit="1" customWidth="1"/>
    <col min="11" max="11" width="17.7109375" bestFit="1" customWidth="1"/>
  </cols>
  <sheetData>
    <row r="1" spans="1:11">
      <c r="A1" s="220" t="s">
        <v>290</v>
      </c>
      <c r="B1" s="221"/>
      <c r="C1" s="221"/>
      <c r="D1" s="221"/>
      <c r="E1" s="221"/>
      <c r="F1" s="221"/>
      <c r="G1" s="221"/>
      <c r="H1" s="221"/>
      <c r="I1" s="221"/>
      <c r="J1" s="221"/>
      <c r="K1" s="222"/>
    </row>
    <row r="2" spans="1:11" ht="36">
      <c r="A2" s="44" t="s">
        <v>1</v>
      </c>
      <c r="B2" s="45" t="s">
        <v>2</v>
      </c>
      <c r="C2" s="45" t="s">
        <v>3</v>
      </c>
      <c r="D2" s="29" t="s">
        <v>4</v>
      </c>
      <c r="E2" s="29" t="s">
        <v>5</v>
      </c>
      <c r="F2" s="30" t="s">
        <v>6</v>
      </c>
      <c r="G2" s="31" t="s">
        <v>7</v>
      </c>
      <c r="H2" s="29" t="s">
        <v>196</v>
      </c>
      <c r="I2" s="29" t="s">
        <v>9</v>
      </c>
      <c r="J2" s="29" t="s">
        <v>10</v>
      </c>
      <c r="K2" s="29" t="s">
        <v>11</v>
      </c>
    </row>
    <row r="3" spans="1:11" ht="48">
      <c r="A3" s="97">
        <v>1</v>
      </c>
      <c r="B3" s="104" t="s">
        <v>251</v>
      </c>
      <c r="C3" s="105"/>
      <c r="D3" s="106" t="s">
        <v>21</v>
      </c>
      <c r="E3" s="107">
        <v>10</v>
      </c>
      <c r="F3" s="108"/>
      <c r="G3" s="146">
        <v>0.23</v>
      </c>
      <c r="H3" s="49">
        <f t="shared" ref="H3:H13" si="0">ROUND(F3+F3*G3,2)</f>
        <v>0</v>
      </c>
      <c r="I3" s="109">
        <f>E3*F3</f>
        <v>0</v>
      </c>
      <c r="J3" s="109">
        <f>E3*H3</f>
        <v>0</v>
      </c>
      <c r="K3" s="105">
        <f>J3-I3</f>
        <v>0</v>
      </c>
    </row>
    <row r="4" spans="1:11" ht="60">
      <c r="A4" s="97">
        <v>2</v>
      </c>
      <c r="B4" s="104" t="s">
        <v>252</v>
      </c>
      <c r="C4" s="105"/>
      <c r="D4" s="110" t="s">
        <v>13</v>
      </c>
      <c r="E4" s="111">
        <v>30</v>
      </c>
      <c r="F4" s="108"/>
      <c r="G4" s="147">
        <v>0.08</v>
      </c>
      <c r="H4" s="49">
        <f t="shared" si="0"/>
        <v>0</v>
      </c>
      <c r="I4" s="109">
        <f t="shared" ref="I4:I13" si="1">E4*F4</f>
        <v>0</v>
      </c>
      <c r="J4" s="109">
        <f t="shared" ref="J4:J13" si="2">E4*H4</f>
        <v>0</v>
      </c>
      <c r="K4" s="105">
        <f t="shared" ref="K4:K13" si="3">J4-I4</f>
        <v>0</v>
      </c>
    </row>
    <row r="5" spans="1:11" ht="60">
      <c r="A5" s="97">
        <v>3</v>
      </c>
      <c r="B5" s="104" t="s">
        <v>253</v>
      </c>
      <c r="C5" s="105"/>
      <c r="D5" s="110" t="s">
        <v>13</v>
      </c>
      <c r="E5" s="111">
        <v>5</v>
      </c>
      <c r="F5" s="108"/>
      <c r="G5" s="147">
        <v>0.08</v>
      </c>
      <c r="H5" s="49">
        <f t="shared" si="0"/>
        <v>0</v>
      </c>
      <c r="I5" s="109">
        <f t="shared" si="1"/>
        <v>0</v>
      </c>
      <c r="J5" s="109">
        <f t="shared" si="2"/>
        <v>0</v>
      </c>
      <c r="K5" s="105">
        <f t="shared" si="3"/>
        <v>0</v>
      </c>
    </row>
    <row r="6" spans="1:11" ht="36">
      <c r="A6" s="97">
        <v>4</v>
      </c>
      <c r="B6" s="104" t="s">
        <v>277</v>
      </c>
      <c r="C6" s="112"/>
      <c r="D6" s="110" t="s">
        <v>13</v>
      </c>
      <c r="E6" s="111">
        <v>5</v>
      </c>
      <c r="F6" s="108"/>
      <c r="G6" s="147">
        <v>0.08</v>
      </c>
      <c r="H6" s="49">
        <f t="shared" si="0"/>
        <v>0</v>
      </c>
      <c r="I6" s="109">
        <f t="shared" si="1"/>
        <v>0</v>
      </c>
      <c r="J6" s="109">
        <f t="shared" si="2"/>
        <v>0</v>
      </c>
      <c r="K6" s="105">
        <f t="shared" si="3"/>
        <v>0</v>
      </c>
    </row>
    <row r="7" spans="1:11" ht="144">
      <c r="A7" s="97">
        <v>5</v>
      </c>
      <c r="B7" s="104" t="s">
        <v>254</v>
      </c>
      <c r="C7" s="105"/>
      <c r="D7" s="110" t="s">
        <v>13</v>
      </c>
      <c r="E7" s="111">
        <v>10</v>
      </c>
      <c r="F7" s="108"/>
      <c r="G7" s="147">
        <v>0.08</v>
      </c>
      <c r="H7" s="49">
        <f t="shared" si="0"/>
        <v>0</v>
      </c>
      <c r="I7" s="109">
        <f t="shared" si="1"/>
        <v>0</v>
      </c>
      <c r="J7" s="109">
        <f t="shared" si="2"/>
        <v>0</v>
      </c>
      <c r="K7" s="105">
        <f t="shared" si="3"/>
        <v>0</v>
      </c>
    </row>
    <row r="8" spans="1:11" ht="84">
      <c r="A8" s="97">
        <v>6</v>
      </c>
      <c r="B8" s="104" t="s">
        <v>278</v>
      </c>
      <c r="C8" s="105"/>
      <c r="D8" s="110" t="s">
        <v>25</v>
      </c>
      <c r="E8" s="111">
        <v>20</v>
      </c>
      <c r="F8" s="108"/>
      <c r="G8" s="147">
        <v>0.08</v>
      </c>
      <c r="H8" s="49">
        <f t="shared" si="0"/>
        <v>0</v>
      </c>
      <c r="I8" s="109">
        <f t="shared" si="1"/>
        <v>0</v>
      </c>
      <c r="J8" s="109">
        <f t="shared" si="2"/>
        <v>0</v>
      </c>
      <c r="K8" s="105">
        <f t="shared" si="3"/>
        <v>0</v>
      </c>
    </row>
    <row r="9" spans="1:11" ht="96">
      <c r="A9" s="97">
        <v>7</v>
      </c>
      <c r="B9" s="104" t="s">
        <v>255</v>
      </c>
      <c r="C9" s="105"/>
      <c r="D9" s="110" t="s">
        <v>21</v>
      </c>
      <c r="E9" s="111">
        <v>30</v>
      </c>
      <c r="F9" s="108"/>
      <c r="G9" s="147">
        <v>0.08</v>
      </c>
      <c r="H9" s="49">
        <f t="shared" si="0"/>
        <v>0</v>
      </c>
      <c r="I9" s="109">
        <f t="shared" si="1"/>
        <v>0</v>
      </c>
      <c r="J9" s="109">
        <f t="shared" si="2"/>
        <v>0</v>
      </c>
      <c r="K9" s="105">
        <f t="shared" si="3"/>
        <v>0</v>
      </c>
    </row>
    <row r="10" spans="1:11" ht="84">
      <c r="A10" s="97">
        <v>8</v>
      </c>
      <c r="B10" s="104" t="s">
        <v>256</v>
      </c>
      <c r="C10" s="105"/>
      <c r="D10" s="110" t="s">
        <v>25</v>
      </c>
      <c r="E10" s="111">
        <v>100</v>
      </c>
      <c r="F10" s="108"/>
      <c r="G10" s="147">
        <v>0.08</v>
      </c>
      <c r="H10" s="49">
        <f t="shared" si="0"/>
        <v>0</v>
      </c>
      <c r="I10" s="109">
        <f t="shared" si="1"/>
        <v>0</v>
      </c>
      <c r="J10" s="109">
        <f t="shared" si="2"/>
        <v>0</v>
      </c>
      <c r="K10" s="105">
        <f t="shared" si="3"/>
        <v>0</v>
      </c>
    </row>
    <row r="11" spans="1:11" ht="84">
      <c r="A11" s="97">
        <v>9</v>
      </c>
      <c r="B11" s="104" t="s">
        <v>257</v>
      </c>
      <c r="C11" s="113"/>
      <c r="D11" s="110" t="s">
        <v>25</v>
      </c>
      <c r="E11" s="111">
        <v>10</v>
      </c>
      <c r="F11" s="108"/>
      <c r="G11" s="147">
        <v>0.08</v>
      </c>
      <c r="H11" s="49">
        <f t="shared" si="0"/>
        <v>0</v>
      </c>
      <c r="I11" s="109">
        <f t="shared" si="1"/>
        <v>0</v>
      </c>
      <c r="J11" s="109">
        <f t="shared" si="2"/>
        <v>0</v>
      </c>
      <c r="K11" s="105">
        <f t="shared" si="3"/>
        <v>0</v>
      </c>
    </row>
    <row r="12" spans="1:11" ht="120">
      <c r="A12" s="97">
        <v>10</v>
      </c>
      <c r="B12" s="114" t="s">
        <v>279</v>
      </c>
      <c r="C12" s="118"/>
      <c r="D12" s="119" t="s">
        <v>25</v>
      </c>
      <c r="E12" s="116">
        <v>10</v>
      </c>
      <c r="F12" s="117"/>
      <c r="G12" s="147">
        <v>0.08</v>
      </c>
      <c r="H12" s="49">
        <f t="shared" si="0"/>
        <v>0</v>
      </c>
      <c r="I12" s="109">
        <f t="shared" si="1"/>
        <v>0</v>
      </c>
      <c r="J12" s="109">
        <f t="shared" si="2"/>
        <v>0</v>
      </c>
      <c r="K12" s="105">
        <f t="shared" si="3"/>
        <v>0</v>
      </c>
    </row>
    <row r="13" spans="1:11" ht="84">
      <c r="A13" s="97">
        <v>11</v>
      </c>
      <c r="B13" s="114" t="s">
        <v>280</v>
      </c>
      <c r="C13" s="121"/>
      <c r="D13" s="115" t="s">
        <v>25</v>
      </c>
      <c r="E13" s="120">
        <v>2</v>
      </c>
      <c r="F13" s="117"/>
      <c r="G13" s="147">
        <v>0.08</v>
      </c>
      <c r="H13" s="49">
        <f t="shared" si="0"/>
        <v>0</v>
      </c>
      <c r="I13" s="109">
        <f t="shared" si="1"/>
        <v>0</v>
      </c>
      <c r="J13" s="109">
        <f t="shared" si="2"/>
        <v>0</v>
      </c>
      <c r="K13" s="105">
        <f t="shared" si="3"/>
        <v>0</v>
      </c>
    </row>
    <row r="14" spans="1:11">
      <c r="A14" s="219" t="s">
        <v>73</v>
      </c>
      <c r="B14" s="219"/>
      <c r="C14" s="219"/>
      <c r="D14" s="219"/>
      <c r="E14" s="219"/>
      <c r="F14" s="219"/>
      <c r="G14" s="219"/>
      <c r="H14" s="219"/>
      <c r="I14" s="52">
        <f>SUM(I3:I13)</f>
        <v>0</v>
      </c>
      <c r="J14" s="52">
        <f>SUM(J3:J13)</f>
        <v>0</v>
      </c>
      <c r="K14" s="122">
        <f>SUM(K3:K13)</f>
        <v>0</v>
      </c>
    </row>
    <row r="15" spans="1:11">
      <c r="I15" s="85"/>
    </row>
    <row r="17" spans="2:2">
      <c r="B17" s="179" t="s">
        <v>292</v>
      </c>
    </row>
    <row r="18" spans="2:2">
      <c r="B18" t="s">
        <v>293</v>
      </c>
    </row>
  </sheetData>
  <mergeCells count="2">
    <mergeCell ref="A14:H14"/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wyroby</vt:lpstr>
      <vt:lpstr>materiały opatrunkowe</vt:lpstr>
      <vt:lpstr>opatrunki</vt:lpstr>
      <vt:lpstr>stomatolog</vt:lpstr>
      <vt:lpstr>paski iXell</vt:lpstr>
      <vt:lpstr>receptura</vt:lpstr>
      <vt:lpstr>rękawiczki</vt:lpstr>
      <vt:lpstr>skóra</vt:lpstr>
      <vt:lpstr>powierzchnie</vt:lpstr>
      <vt:lpstr>chusteczki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Sobańska</dc:creator>
  <cp:lastModifiedBy>Izabela Matyba</cp:lastModifiedBy>
  <cp:lastPrinted>2024-01-19T13:50:11Z</cp:lastPrinted>
  <dcterms:created xsi:type="dcterms:W3CDTF">2022-11-10T12:35:08Z</dcterms:created>
  <dcterms:modified xsi:type="dcterms:W3CDTF">2024-01-25T11:55:31Z</dcterms:modified>
</cp:coreProperties>
</file>