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11025" tabRatio="712"/>
  </bookViews>
  <sheets>
    <sheet name="Zał.1_1" sheetId="1" r:id="rId1"/>
    <sheet name="Zał. 1_2" sheetId="4" r:id="rId2"/>
    <sheet name="Zał. 1_3" sheetId="5" r:id="rId3"/>
    <sheet name="Zał. 1_4 " sheetId="8" r:id="rId4"/>
    <sheet name="Zał. 1_5" sheetId="10" r:id="rId5"/>
    <sheet name="Zał. 1_6" sheetId="2" r:id="rId6"/>
    <sheet name="Zał. 1_7" sheetId="6" r:id="rId7"/>
    <sheet name="Zestawienie" sheetId="11" r:id="rId8"/>
  </sheets>
  <definedNames>
    <definedName name="_xlnm.Print_Area" localSheetId="3">'Zał. 1_4 '!$A$1:$I$22</definedName>
    <definedName name="_xlnm.Print_Area" localSheetId="7">Zestawienie!$A$1:$G$12</definedName>
  </definedNames>
  <calcPr calcId="145621"/>
</workbook>
</file>

<file path=xl/calcChain.xml><?xml version="1.0" encoding="utf-8"?>
<calcChain xmlns="http://schemas.openxmlformats.org/spreadsheetml/2006/main">
  <c r="I18" i="5" l="1"/>
  <c r="H25" i="1" l="1"/>
  <c r="J25" i="1" s="1"/>
  <c r="H24" i="1"/>
  <c r="J24" i="1" s="1"/>
  <c r="G16" i="6" l="1"/>
  <c r="G17" i="6"/>
  <c r="G18" i="6"/>
  <c r="G19" i="6"/>
  <c r="G20" i="6"/>
  <c r="G21" i="6"/>
  <c r="G22" i="6"/>
  <c r="G15" i="6"/>
  <c r="F15" i="2"/>
  <c r="F45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12" i="10"/>
  <c r="G17" i="8"/>
  <c r="G16" i="8"/>
  <c r="G15" i="8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2" i="5"/>
  <c r="F12" i="4"/>
  <c r="H81" i="1"/>
  <c r="F13" i="4"/>
  <c r="F14" i="4"/>
  <c r="F15" i="4"/>
  <c r="H12" i="1"/>
  <c r="H43" i="10" l="1"/>
  <c r="H40" i="10"/>
  <c r="H17" i="10"/>
  <c r="H26" i="1"/>
  <c r="J26" i="1" s="1"/>
  <c r="H13" i="1"/>
  <c r="H14" i="1"/>
  <c r="J14" i="1" s="1"/>
  <c r="H15" i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7" i="1"/>
  <c r="J27" i="1" s="1"/>
  <c r="H28" i="1"/>
  <c r="J28" i="1" s="1"/>
  <c r="H29" i="1"/>
  <c r="J29" i="1" s="1"/>
  <c r="H30" i="1"/>
  <c r="H31" i="1"/>
  <c r="J31" i="1" s="1"/>
  <c r="H32" i="1"/>
  <c r="J32" i="1" s="1"/>
  <c r="H33" i="1"/>
  <c r="J33" i="1" s="1"/>
  <c r="H34" i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H59" i="1"/>
  <c r="J59" i="1" s="1"/>
  <c r="H60" i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J81" i="1"/>
  <c r="J15" i="1"/>
  <c r="J30" i="1"/>
  <c r="J34" i="1"/>
  <c r="J58" i="1"/>
  <c r="J74" i="1"/>
  <c r="J13" i="1" l="1"/>
  <c r="H82" i="1"/>
  <c r="D4" i="11" s="1"/>
  <c r="J60" i="1"/>
  <c r="I17" i="6"/>
  <c r="I19" i="6"/>
  <c r="I21" i="6"/>
  <c r="I16" i="6"/>
  <c r="I18" i="6"/>
  <c r="I20" i="6"/>
  <c r="I22" i="6"/>
  <c r="I15" i="6"/>
  <c r="H15" i="2"/>
  <c r="I16" i="8"/>
  <c r="I17" i="8"/>
  <c r="I15" i="8"/>
  <c r="I17" i="5"/>
  <c r="I20" i="5"/>
  <c r="I22" i="5"/>
  <c r="I24" i="5"/>
  <c r="I27" i="5"/>
  <c r="I13" i="5"/>
  <c r="I14" i="5"/>
  <c r="I15" i="5"/>
  <c r="I16" i="5"/>
  <c r="I19" i="5"/>
  <c r="I21" i="5"/>
  <c r="I23" i="5"/>
  <c r="I25" i="5"/>
  <c r="I26" i="5"/>
  <c r="I28" i="5"/>
  <c r="I12" i="5"/>
  <c r="H13" i="4"/>
  <c r="H14" i="4"/>
  <c r="H15" i="4"/>
  <c r="H12" i="4"/>
  <c r="J12" i="1"/>
  <c r="J82" i="1" l="1"/>
  <c r="H13" i="10"/>
  <c r="H14" i="10"/>
  <c r="H15" i="10"/>
  <c r="H16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1" i="10"/>
  <c r="H42" i="10"/>
  <c r="H44" i="10"/>
  <c r="H45" i="10"/>
  <c r="H12" i="10"/>
  <c r="F46" i="10" l="1"/>
  <c r="H46" i="10"/>
  <c r="G18" i="8"/>
  <c r="I18" i="8"/>
  <c r="I23" i="6"/>
  <c r="G29" i="5"/>
  <c r="I29" i="5"/>
  <c r="H16" i="4"/>
  <c r="H16" i="2"/>
  <c r="F16" i="2" l="1"/>
  <c r="D9" i="11" s="1"/>
  <c r="D8" i="11" l="1"/>
  <c r="E4" i="11"/>
  <c r="G23" i="6"/>
  <c r="D10" i="11" s="1"/>
  <c r="D6" i="11"/>
  <c r="F16" i="4"/>
  <c r="D5" i="11" s="1"/>
  <c r="E5" i="11"/>
  <c r="E9" i="11"/>
  <c r="E7" i="11"/>
  <c r="E10" i="11"/>
  <c r="D7" i="11"/>
  <c r="E6" i="11"/>
  <c r="E8" i="11"/>
  <c r="E11" i="11" l="1"/>
  <c r="D11" i="11"/>
  <c r="F6" i="11" l="1"/>
  <c r="F4" i="11"/>
  <c r="F10" i="11"/>
  <c r="F8" i="11"/>
  <c r="F7" i="11"/>
  <c r="F11" i="11"/>
  <c r="F9" i="11"/>
  <c r="F5" i="11"/>
</calcChain>
</file>

<file path=xl/sharedStrings.xml><?xml version="1.0" encoding="utf-8"?>
<sst xmlns="http://schemas.openxmlformats.org/spreadsheetml/2006/main" count="662" uniqueCount="334">
  <si>
    <t>………………………………………</t>
  </si>
  <si>
    <t>…………………..………………..</t>
  </si>
  <si>
    <t>Wykonawca (nazwa i adres)</t>
  </si>
  <si>
    <t>(miejscowość, data)</t>
  </si>
  <si>
    <t xml:space="preserve">OPIS PRZEDMIOTU ZAMÓWIENIA/FORMULARZ OFERTOWO-CENOWY </t>
  </si>
  <si>
    <t>(część szczegółowa)</t>
  </si>
  <si>
    <t>w zakresie dotyczącym części nr 1 zamówienia : Artykuły ogólnospożywcze</t>
  </si>
  <si>
    <t xml:space="preserve">
lp</t>
  </si>
  <si>
    <t xml:space="preserve">
nazwa artykułu</t>
  </si>
  <si>
    <t>wielkość opakowania</t>
  </si>
  <si>
    <t xml:space="preserve">
j.m.</t>
  </si>
  <si>
    <t>łączne szacunkowe zapotrzebowanie dla artykułu</t>
  </si>
  <si>
    <t xml:space="preserve">
wartość netto</t>
  </si>
  <si>
    <t xml:space="preserve">
vat
%</t>
  </si>
  <si>
    <t xml:space="preserve">
wartość brutto</t>
  </si>
  <si>
    <t>szt.</t>
  </si>
  <si>
    <t xml:space="preserve">bazylia </t>
  </si>
  <si>
    <t>10g</t>
  </si>
  <si>
    <t>100g</t>
  </si>
  <si>
    <t xml:space="preserve">
szt.</t>
  </si>
  <si>
    <t>cukier biały</t>
  </si>
  <si>
    <t>1kg</t>
  </si>
  <si>
    <t>kg.</t>
  </si>
  <si>
    <t xml:space="preserve">cukier puder </t>
  </si>
  <si>
    <t>500g</t>
  </si>
  <si>
    <t xml:space="preserve">cukier wanilinowy </t>
  </si>
  <si>
    <t>32g</t>
  </si>
  <si>
    <t>20g</t>
  </si>
  <si>
    <t>400g</t>
  </si>
  <si>
    <t>150g</t>
  </si>
  <si>
    <t xml:space="preserve">kasza jęczmienna wiejska </t>
  </si>
  <si>
    <t xml:space="preserve">kasza manna </t>
  </si>
  <si>
    <t xml:space="preserve">kasza pęczak </t>
  </si>
  <si>
    <t xml:space="preserve">kawa zbożowa </t>
  </si>
  <si>
    <t>kukurydza konserwowa</t>
  </si>
  <si>
    <t xml:space="preserve">liść laurowy </t>
  </si>
  <si>
    <t xml:space="preserve">lubczyk </t>
  </si>
  <si>
    <t xml:space="preserve">majeranek </t>
  </si>
  <si>
    <t>majonez  bez E385 (EDTA), sztucznych aromatów, skrobi, substancji zagęszczających, kwasu fosforowego (E338), jaj w proszku, substancji konserwujących, substancji stabilizujących</t>
  </si>
  <si>
    <t>250g</t>
  </si>
  <si>
    <t xml:space="preserve">mąka pszenna tortowa </t>
  </si>
  <si>
    <t>kg</t>
  </si>
  <si>
    <t xml:space="preserve">mąka ziemniaczana </t>
  </si>
  <si>
    <t>200g</t>
  </si>
  <si>
    <t>500ml</t>
  </si>
  <si>
    <t xml:space="preserve">oregano </t>
  </si>
  <si>
    <t xml:space="preserve">papryka mielona słodka </t>
  </si>
  <si>
    <t xml:space="preserve">pieprz czarny mielony </t>
  </si>
  <si>
    <t>płatki kukurydziane – bez glutenu</t>
  </si>
  <si>
    <t xml:space="preserve">płatki owsiane zwykłe </t>
  </si>
  <si>
    <t xml:space="preserve">proszek do pieczenia </t>
  </si>
  <si>
    <t>300ml</t>
  </si>
  <si>
    <t xml:space="preserve">sok 100 %  bez dodatku cukru smak  pomarańcza, jabłko, wieloowocowy </t>
  </si>
  <si>
    <t>200ml</t>
  </si>
  <si>
    <t xml:space="preserve">wafle ryżowe </t>
  </si>
  <si>
    <t>130g</t>
  </si>
  <si>
    <t xml:space="preserve">ziele angielskie </t>
  </si>
  <si>
    <t xml:space="preserve">zioła prowansalskie </t>
  </si>
  <si>
    <t>żur biały na zakwasie razowym -  bez konserwantów: sorbinianu potasu, bez regulatora kwasowości:kwasu mlekowego i cytrynowego, butelka szklana</t>
  </si>
  <si>
    <t>x</t>
  </si>
  <si>
    <r>
      <rPr>
        <sz val="10"/>
        <color rgb="FF000000"/>
        <rFont val="Calibri"/>
        <family val="2"/>
        <charset val="238"/>
      </rPr>
      <t>………………………………………</t>
    </r>
    <r>
      <rPr>
        <sz val="11"/>
        <color rgb="FF000000"/>
        <rFont val="Calibri"/>
        <family val="2"/>
        <charset val="238"/>
      </rPr>
      <t>.</t>
    </r>
  </si>
  <si>
    <t>……………………………………..</t>
  </si>
  <si>
    <t>Dostawa towaru min. 1 raz w tygodniu (zgodnie z zamówieniem złożonym przez Zamawiającego)</t>
  </si>
  <si>
    <t>j.m</t>
  </si>
  <si>
    <t>łączne szacunkowe zapotrzebowani e dla artykułu</t>
  </si>
  <si>
    <t>cena jednostkowa netto (zł)</t>
  </si>
  <si>
    <t xml:space="preserve">
vat %</t>
  </si>
  <si>
    <t>szt</t>
  </si>
  <si>
    <t>……………………………………….</t>
  </si>
  <si>
    <t>OPIS PRZEDMIOTU ZAMÓWIENIA/FORMULARZ OFERTOWO-CENOWY</t>
  </si>
  <si>
    <t>( część szczegółowa )</t>
  </si>
  <si>
    <t>lp</t>
  </si>
  <si>
    <t>nazwa artykułu</t>
  </si>
  <si>
    <t>łączne szacunkow e zapotrzeb owanie dla artykułu</t>
  </si>
  <si>
    <t>cena jednostkowa netto</t>
  </si>
  <si>
    <t>wartość netto</t>
  </si>
  <si>
    <t>vat%</t>
  </si>
  <si>
    <t>wartość brutto</t>
  </si>
  <si>
    <t>OPIS PRZEDMIOTU ZAMÓWIENIA/FORMULARZ OFERTOWO-CENOWY (CZĘŚĆ SZCZEGÓŁOWA)</t>
  </si>
  <si>
    <t xml:space="preserve">wielkość opakowania </t>
  </si>
  <si>
    <t>Wartość brutto</t>
  </si>
  <si>
    <t>jogurt do picia – bez syropu glukozowo-fruktozowego, sztucznych aromatów</t>
  </si>
  <si>
    <t>jogurt owocowy – bez syropu glukozowo-fruktozowego, sztucznych aromatów</t>
  </si>
  <si>
    <t>1l</t>
  </si>
  <si>
    <t xml:space="preserve">mleko UHT 3,2 % </t>
  </si>
  <si>
    <t>śmietana ukwaszona 18% bez substancji zagęszczających</t>
  </si>
  <si>
    <t>twaróg półtłusty</t>
  </si>
  <si>
    <t>275g</t>
  </si>
  <si>
    <t>Dostawa towaru 5 razy w tygodniu (zgodnie z zamówieniem złożonym przez Zamawiającego)</t>
  </si>
  <si>
    <t>Wielkość opakowania</t>
  </si>
  <si>
    <t xml:space="preserve">bułka tarta </t>
  </si>
  <si>
    <t>500 g</t>
  </si>
  <si>
    <t>chleb oliwski pszenno-żytni krojony</t>
  </si>
  <si>
    <t xml:space="preserve">chleb wieloziarnisty pszenno-żytni krojony </t>
  </si>
  <si>
    <t>400 g</t>
  </si>
  <si>
    <t>( częśc szczegółowa )</t>
  </si>
  <si>
    <t>arbuz (sezonowo)</t>
  </si>
  <si>
    <t>banany</t>
  </si>
  <si>
    <t>buraki</t>
  </si>
  <si>
    <t>cebula biała</t>
  </si>
  <si>
    <t>cytryna</t>
  </si>
  <si>
    <t>czosnek</t>
  </si>
  <si>
    <t>gruszki</t>
  </si>
  <si>
    <t>jabłko</t>
  </si>
  <si>
    <t>kalafior świeży</t>
  </si>
  <si>
    <t>kapusta biała</t>
  </si>
  <si>
    <t>kapusta czerwona</t>
  </si>
  <si>
    <t>kapusta pekińska</t>
  </si>
  <si>
    <t>koperek</t>
  </si>
  <si>
    <t>mandarynki I gatunek</t>
  </si>
  <si>
    <t>marchew</t>
  </si>
  <si>
    <t>ogórki świeże</t>
  </si>
  <si>
    <t>pietruszka nać</t>
  </si>
  <si>
    <t>pomarańcze I gatunek</t>
  </si>
  <si>
    <t>pomidory I gatunek</t>
  </si>
  <si>
    <t>por</t>
  </si>
  <si>
    <t>seler</t>
  </si>
  <si>
    <t>winogrono bezpestkowe</t>
  </si>
  <si>
    <t>groch łuskany</t>
  </si>
  <si>
    <t>1.</t>
  </si>
  <si>
    <t>60 g</t>
  </si>
  <si>
    <t>16 g</t>
  </si>
  <si>
    <t>280 g</t>
  </si>
  <si>
    <t>fasola biała drobna</t>
  </si>
  <si>
    <t>kakao ciemne</t>
  </si>
  <si>
    <t xml:space="preserve"> 500 g</t>
  </si>
  <si>
    <t>chrupki kukurydziane w składzie TYLKO grys kukurydziany</t>
  </si>
  <si>
    <t xml:space="preserve">ketchup łagodny  w słoiku : brak konserwantów, </t>
  </si>
  <si>
    <t xml:space="preserve">ketchup łagodny  w butelce : brak konserwantów, </t>
  </si>
  <si>
    <t>480g</t>
  </si>
  <si>
    <t>kwasek cytrynowy</t>
  </si>
  <si>
    <t>700 ml</t>
  </si>
  <si>
    <t>ocet</t>
  </si>
  <si>
    <t>20 g</t>
  </si>
  <si>
    <t>970 g</t>
  </si>
  <si>
    <t>przyprawa do mięsa – bez dodatku , konserwantów i barwników</t>
  </si>
  <si>
    <t>5 kg</t>
  </si>
  <si>
    <t>groszek konserwowy</t>
  </si>
  <si>
    <t>400 ml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</si>
  <si>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</si>
  <si>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</si>
  <si>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</si>
  <si>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</si>
  <si>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</si>
  <si>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</si>
  <si>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</si>
  <si>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</si>
  <si>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</si>
  <si>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</si>
  <si>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</si>
  <si>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</si>
  <si>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</si>
  <si>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</si>
  <si>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budyń śmietankowy</t>
  </si>
  <si>
    <t>40 g</t>
  </si>
  <si>
    <t>dżem  różne smaki bez cukru lub o obniżonej zawartości cukru</t>
  </si>
  <si>
    <t>galaretka owocowa</t>
  </si>
  <si>
    <t>75g</t>
  </si>
  <si>
    <t>100 torebek</t>
  </si>
  <si>
    <t xml:space="preserve">herbata czarna </t>
  </si>
  <si>
    <t xml:space="preserve">sól 
Drobnoziarnista jodowana </t>
  </si>
  <si>
    <t>mus owocowy 100%</t>
  </si>
  <si>
    <t>sok 100 %  bez dodatku cukru, smak: jabłko- pomarańcza -marchew,  butelka plastik</t>
  </si>
  <si>
    <t>barszcz koncentrat</t>
  </si>
  <si>
    <t>syrop owocowy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</si>
  <si>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</si>
  <si>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</si>
  <si>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</si>
  <si>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</si>
  <si>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</si>
  <si>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</si>
  <si>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</si>
  <si>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</si>
  <si>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</si>
  <si>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</si>
  <si>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</si>
  <si>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</si>
  <si>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</si>
  <si>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</si>
  <si>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</si>
  <si>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</si>
  <si>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</si>
  <si>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</si>
  <si>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</si>
  <si>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</si>
  <si>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</si>
  <si>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</si>
  <si>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</si>
  <si>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</si>
  <si>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</si>
  <si>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</si>
  <si>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</si>
  <si>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</si>
  <si>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</si>
  <si>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</si>
  <si>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</si>
  <si>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</si>
  <si>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</si>
  <si>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</si>
  <si>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</si>
  <si>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</si>
  <si>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</si>
  <si>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</si>
  <si>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</si>
  <si>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</si>
  <si>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</si>
  <si>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</si>
  <si>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Dostawa towaru min. 2 razy w tygodniu (zgodnie z zamówieniem złożonym przez Zamawiającego)</t>
  </si>
  <si>
    <t>170g</t>
  </si>
  <si>
    <t>ser żółty Salami</t>
  </si>
  <si>
    <t>serek topiony</t>
  </si>
  <si>
    <t>śmietanka bita w spray</t>
  </si>
  <si>
    <t>bułka zwykła</t>
  </si>
  <si>
    <t>bułka wiejska z ziarnami</t>
  </si>
  <si>
    <t>truskawki</t>
  </si>
  <si>
    <t>filet z pstraga</t>
  </si>
  <si>
    <t>filet z dorsza</t>
  </si>
  <si>
    <t>kapusta biała młoda</t>
  </si>
  <si>
    <t>kapusta kiszona wiad 3 kg</t>
  </si>
  <si>
    <t>sz</t>
  </si>
  <si>
    <t>ogórki kiszone wiad.3 kg</t>
  </si>
  <si>
    <t>papryka czerwona,</t>
  </si>
  <si>
    <t>roszponka</t>
  </si>
  <si>
    <t xml:space="preserve">pietruszka </t>
  </si>
  <si>
    <t>dżem owocowy - truskawkowy</t>
  </si>
  <si>
    <t>1 kg</t>
  </si>
  <si>
    <t>420 ml</t>
  </si>
  <si>
    <t>kisiel owocowy</t>
  </si>
  <si>
    <t>40g</t>
  </si>
  <si>
    <t>przyprawa do zup –NATURALNA bez dodatku glutamianu sodu, konserwantów i barwników</t>
  </si>
  <si>
    <t>58.</t>
  </si>
  <si>
    <t>120g</t>
  </si>
  <si>
    <t>drożdżówka</t>
  </si>
  <si>
    <t>baton typu mleczna kanapka</t>
  </si>
  <si>
    <t>28g</t>
  </si>
  <si>
    <t>59.</t>
  </si>
  <si>
    <t>60.</t>
  </si>
  <si>
    <t>4x100g</t>
  </si>
  <si>
    <t>61.</t>
  </si>
  <si>
    <t>olej rzepakowy z pierwszego tłoczenia</t>
  </si>
  <si>
    <t>ryż paraboliczny</t>
  </si>
  <si>
    <t>maślanka naturalna-skład: mleko, żywe kultury bakterii mlekowych, bez innych dodatków</t>
  </si>
  <si>
    <t xml:space="preserve">Śmietanka UHT 18 % do zup i sosów 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</si>
  <si>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</si>
  <si>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</si>
  <si>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</si>
  <si>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</si>
  <si>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</si>
  <si>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</si>
  <si>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</si>
  <si>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Numer Części</t>
  </si>
  <si>
    <t>Przedmiot</t>
  </si>
  <si>
    <t>Wartość netto</t>
  </si>
  <si>
    <t>RAZEM:</t>
  </si>
  <si>
    <t>Artykuły ogólnospożywcze</t>
  </si>
  <si>
    <t>Jaja spożywcze</t>
  </si>
  <si>
    <t>Drób i podroby</t>
  </si>
  <si>
    <t>Przetwory mleczarskie</t>
  </si>
  <si>
    <t>Pieczywo i wyroby piekarskie</t>
  </si>
  <si>
    <t>ryby i przetwory rybne</t>
  </si>
  <si>
    <t>% udział</t>
  </si>
  <si>
    <t>warzywa i owoce</t>
  </si>
  <si>
    <t>USTALENIE SZACUNKOWEJ WARTOŚCI ZAMÓWIENIA</t>
  </si>
  <si>
    <t>Załacznik 1.1</t>
  </si>
  <si>
    <t>Załacznik 1.2</t>
  </si>
  <si>
    <t>w zakresie dotyczącym części nr 2 zamówienia : Drób i podroby</t>
  </si>
  <si>
    <t>Łączna wartość przedmiotu zamówienia</t>
  </si>
  <si>
    <t>Załacznik 1.3</t>
  </si>
  <si>
    <t>w zakresie dotyczącym części nr 3 zamówienia : Przetwory mleczarskie</t>
  </si>
  <si>
    <t>Załacznik 1.4</t>
  </si>
  <si>
    <t>w zakresie dotyczącym części nr 5 zamówienia : ryby i przetwory rybne</t>
  </si>
  <si>
    <t>Załacznik 1.5</t>
  </si>
  <si>
    <t>w zakresie dotyczącym części nr 6 zamówienia : warzywa i owoce</t>
  </si>
  <si>
    <t>w zakresie dotyczącym części nr 7 zamówienia : Jaja spożywcze</t>
  </si>
  <si>
    <t>Załacznik 1.7</t>
  </si>
  <si>
    <t>w zakresie dotyczącym części nr 9 zamówienia : Pieczywo i wyroby piekarskie</t>
  </si>
  <si>
    <t>Baton typu wafelek orzechowy</t>
  </si>
  <si>
    <t>Bombonierka typu toffi</t>
  </si>
  <si>
    <t>125g</t>
  </si>
  <si>
    <t>Bulion drobiowy</t>
  </si>
  <si>
    <t>herbata czarna typu Minutka</t>
  </si>
  <si>
    <t>Mleczko alpejskie wanilowe</t>
  </si>
  <si>
    <t>330 g</t>
  </si>
  <si>
    <t>300 g</t>
  </si>
  <si>
    <t>Smalec</t>
  </si>
  <si>
    <t>62.</t>
  </si>
  <si>
    <t>wafelek bez czekolady typu Grzesiek</t>
  </si>
  <si>
    <t>26g</t>
  </si>
  <si>
    <t>63.</t>
  </si>
  <si>
    <t>64.</t>
  </si>
  <si>
    <t>15g</t>
  </si>
  <si>
    <t>65.</t>
  </si>
  <si>
    <t>66.</t>
  </si>
  <si>
    <t>herbatniki typu BE BE</t>
  </si>
  <si>
    <t>makaron muszelka drobna – po ugotowaniu niesklejający się</t>
  </si>
  <si>
    <t>makaron kokardka mała - po ugotowaniu niesklejający się</t>
  </si>
  <si>
    <t>makaron gniazda wstążki  - po ugotowaniu niesklejający się</t>
  </si>
  <si>
    <t>makaron  literki – po ugotowaniu niesklejający się</t>
  </si>
  <si>
    <t>makaron kokardki – po ugotowaniu niesklejający się</t>
  </si>
  <si>
    <t>makaron świderkii  - po ugotowaniu niesklejający się</t>
  </si>
  <si>
    <t>koncentrat pomidorowy w słoiku/gęsty/</t>
  </si>
  <si>
    <t>Filet z piersi kurczaka, klasa I (A),świeże, nie rozmrażane, mięso, bez skóry, kości, tłuszczu, ścięgien ,błon, chrzęści. mięso prawidłowo wykrwawione, ocieknięte, barwa mięśni jasnoróżowa, bez krwawych wylewów, zapach charakterystyczny dla mięsa świeżego</t>
  </si>
  <si>
    <t>Indyk filet z piersi, klasa I (A), mięso świeże, nie rozmrażane, bez skóry, kości, tłuszczu, ścięgien, błon, chrzęści; mięso prawidłowo wykrwawione, ocieknięte; barwa mięśni jasnoróżowa, bez krwawych wylewów, zapach charakterystyczny dla mięsa świeżego indyczego</t>
  </si>
  <si>
    <t>Korpus z kurczaka, zapach charakterystyczny dla mięsa świeżego</t>
  </si>
  <si>
    <t>jogurt owocowy – z kawałkami owoców bez syropu glukozowo-fruktozowego, sztucznych aromatów</t>
  </si>
  <si>
    <t>Drink monte</t>
  </si>
  <si>
    <t>200 ml</t>
  </si>
  <si>
    <t>Deserek typu Monte kubek</t>
  </si>
  <si>
    <t>Deserek typu Monte</t>
  </si>
  <si>
    <t>Drożdże piekarskie</t>
  </si>
  <si>
    <t>masło 82 % tłuszczu</t>
  </si>
  <si>
    <t xml:space="preserve">ser żółty królewski (plastry) </t>
  </si>
  <si>
    <t>łączne szacunkowe zapotrzeb owanie dla artykułu</t>
  </si>
  <si>
    <t>0,07 kg</t>
  </si>
  <si>
    <t>Filet z łososia</t>
  </si>
  <si>
    <t>brokuł</t>
  </si>
  <si>
    <t>sałata masłowa</t>
  </si>
  <si>
    <t>pączki</t>
  </si>
  <si>
    <t>bułka maślana</t>
  </si>
  <si>
    <t>udo z kurczaka (bioderko)klasa
I (A), świeże, nie rozmrażane , zapach charakterystyczny dla mięsa świeżego drobiowego</t>
  </si>
  <si>
    <t>88 torebek</t>
  </si>
  <si>
    <t>30g</t>
  </si>
  <si>
    <t>Jaja kurze – klasa „A”,
wielkość „L” każde jajko musi posiadać nadrukowany numer identyfikacyjny, niedopuszczone są jajka nieoznakowane, zbite lub popękane; paletka s 30 szt</t>
  </si>
  <si>
    <t>kasza jaglana</t>
  </si>
  <si>
    <t>sałata lodowa</t>
  </si>
  <si>
    <t>szpinak</t>
  </si>
  <si>
    <t>cukinia</t>
  </si>
  <si>
    <t>czekolada mleczna 100 g</t>
  </si>
  <si>
    <t>67.</t>
  </si>
  <si>
    <t>68.</t>
  </si>
  <si>
    <t>69.</t>
  </si>
  <si>
    <t>70.</t>
  </si>
  <si>
    <t>curry</t>
  </si>
  <si>
    <t>cynamon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</si>
</sst>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[Red]\-#,##0.00&quot; zł&quot;"/>
    <numFmt numFmtId="166" formatCode="#,##0.00&quot; zł&quot;;\-#,##0.00&quot; zł&quot;"/>
    <numFmt numFmtId="167" formatCode="#,##0.00&quot; zł&quot;;[Red]#,##0.00&quot; zł&quot;"/>
    <numFmt numFmtId="168" formatCode="#,##0.00\ _z_ł"/>
  </numFmts>
  <fonts count="1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5" fillId="0" borderId="0" xfId="0" applyFont="1"/>
    <xf numFmtId="0" fontId="0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13" fillId="0" borderId="0" xfId="0" applyFont="1"/>
    <xf numFmtId="0" fontId="1" fillId="0" borderId="1" xfId="0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44" fontId="1" fillId="0" borderId="5" xfId="0" applyNumberFormat="1" applyFont="1" applyBorder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167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right"/>
    </xf>
    <xf numFmtId="166" fontId="1" fillId="3" borderId="5" xfId="0" applyNumberFormat="1" applyFont="1" applyFill="1" applyBorder="1" applyAlignment="1">
      <alignment horizontal="right"/>
    </xf>
    <xf numFmtId="10" fontId="0" fillId="4" borderId="1" xfId="2" applyNumberFormat="1" applyFont="1" applyFill="1" applyBorder="1"/>
    <xf numFmtId="0" fontId="14" fillId="0" borderId="1" xfId="0" applyFont="1" applyBorder="1"/>
    <xf numFmtId="44" fontId="14" fillId="0" borderId="1" xfId="1" applyFont="1" applyBorder="1"/>
    <xf numFmtId="10" fontId="14" fillId="4" borderId="1" xfId="2" applyNumberFormat="1" applyFont="1" applyFill="1" applyBorder="1"/>
    <xf numFmtId="0" fontId="13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tabSelected="1" workbookViewId="0">
      <selection activeCell="K80" sqref="K80"/>
    </sheetView>
  </sheetViews>
  <sheetFormatPr defaultRowHeight="15" x14ac:dyDescent="0.25"/>
  <cols>
    <col min="1" max="1" width="3.85546875" style="1" customWidth="1"/>
    <col min="2" max="2" width="9.28515625" style="1" customWidth="1"/>
    <col min="3" max="3" width="33.85546875" style="1" customWidth="1"/>
    <col min="4" max="4" width="8.42578125" style="1" customWidth="1"/>
    <col min="5" max="5" width="6.5703125" style="1" customWidth="1"/>
    <col min="6" max="6" width="10" style="1" customWidth="1"/>
    <col min="7" max="7" width="9.7109375" style="1" customWidth="1"/>
    <col min="8" max="8" width="13.5703125" style="1" customWidth="1"/>
    <col min="9" max="9" width="6.140625" style="1" customWidth="1"/>
    <col min="10" max="10" width="14.85546875" style="1" bestFit="1" customWidth="1"/>
    <col min="11" max="1025" width="9.140625" style="1" customWidth="1"/>
  </cols>
  <sheetData>
    <row r="1" spans="1:11" x14ac:dyDescent="0.25">
      <c r="I1" s="105" t="s">
        <v>263</v>
      </c>
      <c r="J1" s="105"/>
    </row>
    <row r="3" spans="1:11" x14ac:dyDescent="0.25">
      <c r="B3" s="1" t="s">
        <v>0</v>
      </c>
      <c r="G3" s="106" t="s">
        <v>1</v>
      </c>
      <c r="H3" s="106"/>
      <c r="I3" s="106"/>
      <c r="J3" s="106"/>
      <c r="K3" s="106"/>
    </row>
    <row r="4" spans="1:11" x14ac:dyDescent="0.25">
      <c r="B4" s="3" t="s">
        <v>2</v>
      </c>
      <c r="C4" s="3"/>
      <c r="D4" s="3"/>
      <c r="H4" s="3"/>
      <c r="I4" s="4" t="s">
        <v>3</v>
      </c>
      <c r="J4" s="3"/>
    </row>
    <row r="6" spans="1:11" ht="15.75" customHeight="1" x14ac:dyDescent="0.25">
      <c r="B6" s="107" t="s">
        <v>4</v>
      </c>
      <c r="C6" s="107"/>
      <c r="D6" s="107"/>
      <c r="E6" s="107"/>
      <c r="F6" s="107"/>
      <c r="G6" s="107"/>
      <c r="H6" s="107"/>
      <c r="I6" s="107"/>
      <c r="J6" s="107"/>
    </row>
    <row r="7" spans="1:11" ht="15.75" customHeight="1" x14ac:dyDescent="0.25">
      <c r="A7" s="108" t="s">
        <v>5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1" x14ac:dyDescent="0.25">
      <c r="B8" s="105" t="s">
        <v>6</v>
      </c>
      <c r="C8" s="105"/>
      <c r="D8" s="105"/>
      <c r="E8" s="105"/>
      <c r="F8" s="105"/>
      <c r="G8" s="105"/>
      <c r="H8" s="105"/>
      <c r="I8" s="105"/>
      <c r="J8" s="105"/>
    </row>
    <row r="9" spans="1:11" x14ac:dyDescent="0.25">
      <c r="B9" s="5"/>
    </row>
    <row r="10" spans="1:11" ht="15" customHeight="1" x14ac:dyDescent="0.25">
      <c r="B10" s="100" t="s">
        <v>207</v>
      </c>
      <c r="C10" s="100"/>
      <c r="D10" s="100"/>
      <c r="E10" s="100"/>
      <c r="F10" s="100"/>
      <c r="G10" s="100"/>
      <c r="H10" s="100"/>
      <c r="I10" s="100"/>
      <c r="J10" s="100"/>
    </row>
    <row r="11" spans="1:11" ht="113.25" customHeight="1" x14ac:dyDescent="0.25">
      <c r="B11" s="52" t="s">
        <v>7</v>
      </c>
      <c r="C11" s="53" t="s">
        <v>8</v>
      </c>
      <c r="D11" s="53" t="s">
        <v>9</v>
      </c>
      <c r="E11" s="52" t="s">
        <v>10</v>
      </c>
      <c r="F11" s="13" t="s">
        <v>11</v>
      </c>
      <c r="G11" s="13" t="s">
        <v>74</v>
      </c>
      <c r="H11" s="52" t="s">
        <v>12</v>
      </c>
      <c r="I11" s="52" t="s">
        <v>13</v>
      </c>
      <c r="J11" s="52" t="s">
        <v>14</v>
      </c>
    </row>
    <row r="12" spans="1:11" ht="18" customHeight="1" x14ac:dyDescent="0.25">
      <c r="B12" s="77" t="s">
        <v>119</v>
      </c>
      <c r="C12" s="26" t="s">
        <v>163</v>
      </c>
      <c r="D12" s="78" t="s">
        <v>51</v>
      </c>
      <c r="E12" s="57" t="s">
        <v>15</v>
      </c>
      <c r="F12" s="57">
        <v>50</v>
      </c>
      <c r="G12" s="80"/>
      <c r="H12" s="80">
        <f>(F12*G12)</f>
        <v>0</v>
      </c>
      <c r="I12" s="30">
        <v>0.05</v>
      </c>
      <c r="J12" s="80">
        <f>H12+(H12*I12)</f>
        <v>0</v>
      </c>
    </row>
    <row r="13" spans="1:11" x14ac:dyDescent="0.25">
      <c r="B13" s="77" t="s">
        <v>139</v>
      </c>
      <c r="C13" s="54" t="s">
        <v>16</v>
      </c>
      <c r="D13" s="55" t="s">
        <v>17</v>
      </c>
      <c r="E13" s="55" t="s">
        <v>15</v>
      </c>
      <c r="F13" s="55">
        <v>60</v>
      </c>
      <c r="G13" s="80"/>
      <c r="H13" s="80">
        <f t="shared" ref="H13:H79" si="0">(F13*G13)</f>
        <v>0</v>
      </c>
      <c r="I13" s="30">
        <v>0.05</v>
      </c>
      <c r="J13" s="80">
        <f t="shared" ref="J13:J79" si="1">H13+(H13*I13)</f>
        <v>0</v>
      </c>
    </row>
    <row r="14" spans="1:11" x14ac:dyDescent="0.25">
      <c r="B14" s="77" t="s">
        <v>140</v>
      </c>
      <c r="C14" s="54" t="s">
        <v>233</v>
      </c>
      <c r="D14" s="55" t="s">
        <v>234</v>
      </c>
      <c r="E14" s="55" t="s">
        <v>15</v>
      </c>
      <c r="F14" s="55">
        <v>1000</v>
      </c>
      <c r="G14" s="80"/>
      <c r="H14" s="80">
        <f t="shared" si="0"/>
        <v>0</v>
      </c>
      <c r="I14" s="30">
        <v>0.05</v>
      </c>
      <c r="J14" s="80">
        <f t="shared" si="1"/>
        <v>0</v>
      </c>
    </row>
    <row r="15" spans="1:11" x14ac:dyDescent="0.25">
      <c r="B15" s="77" t="s">
        <v>141</v>
      </c>
      <c r="C15" s="54" t="s">
        <v>276</v>
      </c>
      <c r="D15" s="55" t="s">
        <v>228</v>
      </c>
      <c r="E15" s="55" t="s">
        <v>15</v>
      </c>
      <c r="F15" s="55">
        <v>1000</v>
      </c>
      <c r="G15" s="80"/>
      <c r="H15" s="80">
        <f t="shared" si="0"/>
        <v>0</v>
      </c>
      <c r="I15" s="30">
        <v>0.05</v>
      </c>
      <c r="J15" s="80">
        <f t="shared" si="1"/>
        <v>0</v>
      </c>
    </row>
    <row r="16" spans="1:11" ht="21.75" customHeight="1" x14ac:dyDescent="0.25">
      <c r="A16" s="7"/>
      <c r="B16" s="77" t="s">
        <v>142</v>
      </c>
      <c r="C16" s="54" t="s">
        <v>277</v>
      </c>
      <c r="D16" s="57" t="s">
        <v>278</v>
      </c>
      <c r="E16" s="58" t="s">
        <v>15</v>
      </c>
      <c r="F16" s="55">
        <v>700</v>
      </c>
      <c r="G16" s="80"/>
      <c r="H16" s="80">
        <f t="shared" si="0"/>
        <v>0</v>
      </c>
      <c r="I16" s="30">
        <v>0.23</v>
      </c>
      <c r="J16" s="80">
        <f t="shared" si="1"/>
        <v>0</v>
      </c>
    </row>
    <row r="17" spans="1:1025" x14ac:dyDescent="0.25">
      <c r="B17" s="77" t="s">
        <v>143</v>
      </c>
      <c r="C17" s="59" t="s">
        <v>153</v>
      </c>
      <c r="D17" s="60" t="s">
        <v>154</v>
      </c>
      <c r="E17" s="55" t="s">
        <v>15</v>
      </c>
      <c r="F17" s="55">
        <v>120</v>
      </c>
      <c r="G17" s="80"/>
      <c r="H17" s="80">
        <f t="shared" si="0"/>
        <v>0</v>
      </c>
      <c r="I17" s="30">
        <v>0.05</v>
      </c>
      <c r="J17" s="80">
        <f t="shared" si="1"/>
        <v>0</v>
      </c>
    </row>
    <row r="18" spans="1:1025" x14ac:dyDescent="0.25">
      <c r="B18" s="77" t="s">
        <v>144</v>
      </c>
      <c r="C18" s="54" t="s">
        <v>279</v>
      </c>
      <c r="D18" s="57" t="s">
        <v>231</v>
      </c>
      <c r="E18" s="55" t="s">
        <v>15</v>
      </c>
      <c r="F18" s="55">
        <v>80</v>
      </c>
      <c r="G18" s="80"/>
      <c r="H18" s="80">
        <f t="shared" si="0"/>
        <v>0</v>
      </c>
      <c r="I18" s="30">
        <v>0.05</v>
      </c>
      <c r="J18" s="80">
        <f t="shared" si="1"/>
        <v>0</v>
      </c>
    </row>
    <row r="19" spans="1:1025" ht="30" x14ac:dyDescent="0.25">
      <c r="B19" s="77" t="s">
        <v>145</v>
      </c>
      <c r="C19" s="54" t="s">
        <v>293</v>
      </c>
      <c r="D19" s="55" t="s">
        <v>121</v>
      </c>
      <c r="E19" s="57" t="s">
        <v>19</v>
      </c>
      <c r="F19" s="55">
        <v>1500</v>
      </c>
      <c r="G19" s="80"/>
      <c r="H19" s="80">
        <f t="shared" si="0"/>
        <v>0</v>
      </c>
      <c r="I19" s="30">
        <v>0.05</v>
      </c>
      <c r="J19" s="80">
        <f t="shared" si="1"/>
        <v>0</v>
      </c>
    </row>
    <row r="20" spans="1:1025" ht="30" x14ac:dyDescent="0.25">
      <c r="B20" s="77" t="s">
        <v>146</v>
      </c>
      <c r="C20" s="54" t="s">
        <v>126</v>
      </c>
      <c r="D20" s="57" t="s">
        <v>120</v>
      </c>
      <c r="E20" s="55" t="s">
        <v>15</v>
      </c>
      <c r="F20" s="55">
        <v>250</v>
      </c>
      <c r="G20" s="80"/>
      <c r="H20" s="80">
        <f t="shared" si="0"/>
        <v>0</v>
      </c>
      <c r="I20" s="30">
        <v>0.05</v>
      </c>
      <c r="J20" s="80">
        <f t="shared" si="1"/>
        <v>0</v>
      </c>
    </row>
    <row r="21" spans="1:1025" x14ac:dyDescent="0.25">
      <c r="B21" s="77" t="s">
        <v>147</v>
      </c>
      <c r="C21" s="54" t="s">
        <v>20</v>
      </c>
      <c r="D21" s="57" t="s">
        <v>21</v>
      </c>
      <c r="E21" s="55" t="s">
        <v>22</v>
      </c>
      <c r="F21" s="55">
        <v>180</v>
      </c>
      <c r="G21" s="80"/>
      <c r="H21" s="80">
        <f t="shared" si="0"/>
        <v>0</v>
      </c>
      <c r="I21" s="30">
        <v>0.08</v>
      </c>
      <c r="J21" s="80">
        <f t="shared" si="1"/>
        <v>0</v>
      </c>
    </row>
    <row r="22" spans="1:1025" x14ac:dyDescent="0.25">
      <c r="B22" s="77" t="s">
        <v>148</v>
      </c>
      <c r="C22" s="54" t="s">
        <v>23</v>
      </c>
      <c r="D22" s="55" t="s">
        <v>24</v>
      </c>
      <c r="E22" s="55" t="s">
        <v>15</v>
      </c>
      <c r="F22" s="55">
        <v>15</v>
      </c>
      <c r="G22" s="80"/>
      <c r="H22" s="80">
        <f t="shared" si="0"/>
        <v>0</v>
      </c>
      <c r="I22" s="30">
        <v>0.08</v>
      </c>
      <c r="J22" s="80">
        <f t="shared" si="1"/>
        <v>0</v>
      </c>
    </row>
    <row r="23" spans="1:1025" x14ac:dyDescent="0.25">
      <c r="B23" s="77" t="s">
        <v>149</v>
      </c>
      <c r="C23" s="54" t="s">
        <v>25</v>
      </c>
      <c r="D23" s="57" t="s">
        <v>26</v>
      </c>
      <c r="E23" s="55" t="s">
        <v>15</v>
      </c>
      <c r="F23" s="55">
        <v>40</v>
      </c>
      <c r="G23" s="80"/>
      <c r="H23" s="80">
        <f t="shared" si="0"/>
        <v>0</v>
      </c>
      <c r="I23" s="30">
        <v>0.08</v>
      </c>
      <c r="J23" s="80">
        <f t="shared" si="1"/>
        <v>0</v>
      </c>
    </row>
    <row r="24" spans="1:1025" s="49" customFormat="1" x14ac:dyDescent="0.25">
      <c r="A24" s="50"/>
      <c r="B24" s="77" t="s">
        <v>150</v>
      </c>
      <c r="C24" s="93" t="s">
        <v>332</v>
      </c>
      <c r="D24" s="94" t="s">
        <v>27</v>
      </c>
      <c r="E24" s="95" t="s">
        <v>15</v>
      </c>
      <c r="F24" s="55">
        <v>60</v>
      </c>
      <c r="G24" s="80"/>
      <c r="H24" s="80">
        <f t="shared" si="0"/>
        <v>0</v>
      </c>
      <c r="I24" s="30">
        <v>0.08</v>
      </c>
      <c r="J24" s="80">
        <f t="shared" si="1"/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</row>
    <row r="25" spans="1:1025" s="49" customFormat="1" x14ac:dyDescent="0.25">
      <c r="A25" s="50"/>
      <c r="B25" s="77" t="s">
        <v>151</v>
      </c>
      <c r="C25" s="93" t="s">
        <v>333</v>
      </c>
      <c r="D25" s="94" t="s">
        <v>290</v>
      </c>
      <c r="E25" s="95" t="s">
        <v>15</v>
      </c>
      <c r="F25" s="55">
        <v>40</v>
      </c>
      <c r="G25" s="80"/>
      <c r="H25" s="80">
        <f t="shared" si="0"/>
        <v>0</v>
      </c>
      <c r="I25" s="30">
        <v>0.08</v>
      </c>
      <c r="J25" s="80">
        <f t="shared" si="1"/>
        <v>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 x14ac:dyDescent="0.25">
      <c r="A26" s="50"/>
      <c r="B26" s="77" t="s">
        <v>152</v>
      </c>
      <c r="C26" s="54" t="s">
        <v>327</v>
      </c>
      <c r="D26" s="57" t="s">
        <v>18</v>
      </c>
      <c r="E26" s="55" t="s">
        <v>15</v>
      </c>
      <c r="F26" s="55">
        <v>500</v>
      </c>
      <c r="G26" s="80"/>
      <c r="H26" s="80">
        <f t="shared" si="0"/>
        <v>0</v>
      </c>
      <c r="I26" s="30">
        <v>0.23</v>
      </c>
      <c r="J26" s="80">
        <f t="shared" si="1"/>
        <v>0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ht="30" x14ac:dyDescent="0.25">
      <c r="B27" s="77" t="s">
        <v>165</v>
      </c>
      <c r="C27" s="54" t="s">
        <v>155</v>
      </c>
      <c r="D27" s="57" t="s">
        <v>122</v>
      </c>
      <c r="E27" s="55" t="s">
        <v>15</v>
      </c>
      <c r="F27" s="55">
        <v>120</v>
      </c>
      <c r="G27" s="80"/>
      <c r="H27" s="80">
        <f t="shared" si="0"/>
        <v>0</v>
      </c>
      <c r="I27" s="30">
        <v>0.05</v>
      </c>
      <c r="J27" s="80">
        <f t="shared" si="1"/>
        <v>0</v>
      </c>
    </row>
    <row r="28" spans="1:1025" x14ac:dyDescent="0.25">
      <c r="B28" s="77" t="s">
        <v>166</v>
      </c>
      <c r="C28" s="54" t="s">
        <v>224</v>
      </c>
      <c r="D28" s="55" t="s">
        <v>225</v>
      </c>
      <c r="E28" s="55" t="s">
        <v>15</v>
      </c>
      <c r="F28" s="55">
        <v>40</v>
      </c>
      <c r="G28" s="80"/>
      <c r="H28" s="80">
        <f t="shared" si="0"/>
        <v>0</v>
      </c>
      <c r="I28" s="30">
        <v>0.05</v>
      </c>
      <c r="J28" s="80">
        <f t="shared" si="1"/>
        <v>0</v>
      </c>
    </row>
    <row r="29" spans="1:1025" x14ac:dyDescent="0.25">
      <c r="B29" s="77" t="s">
        <v>167</v>
      </c>
      <c r="C29" s="54" t="s">
        <v>123</v>
      </c>
      <c r="D29" s="55" t="s">
        <v>94</v>
      </c>
      <c r="E29" s="55" t="s">
        <v>15</v>
      </c>
      <c r="F29" s="55">
        <v>110</v>
      </c>
      <c r="G29" s="80"/>
      <c r="H29" s="80">
        <f t="shared" si="0"/>
        <v>0</v>
      </c>
      <c r="I29" s="30">
        <v>0.05</v>
      </c>
      <c r="J29" s="80">
        <f t="shared" si="1"/>
        <v>0</v>
      </c>
    </row>
    <row r="30" spans="1:1025" x14ac:dyDescent="0.25">
      <c r="B30" s="77" t="s">
        <v>168</v>
      </c>
      <c r="C30" s="54" t="s">
        <v>156</v>
      </c>
      <c r="D30" s="55" t="s">
        <v>157</v>
      </c>
      <c r="E30" s="55" t="s">
        <v>15</v>
      </c>
      <c r="F30" s="55">
        <v>150</v>
      </c>
      <c r="G30" s="80"/>
      <c r="H30" s="80">
        <f t="shared" si="0"/>
        <v>0</v>
      </c>
      <c r="I30" s="30">
        <v>0.08</v>
      </c>
      <c r="J30" s="80">
        <f t="shared" si="1"/>
        <v>0</v>
      </c>
    </row>
    <row r="31" spans="1:1025" x14ac:dyDescent="0.25">
      <c r="B31" s="77" t="s">
        <v>169</v>
      </c>
      <c r="C31" s="54" t="s">
        <v>137</v>
      </c>
      <c r="D31" s="55" t="s">
        <v>138</v>
      </c>
      <c r="E31" s="55" t="s">
        <v>15</v>
      </c>
      <c r="F31" s="55">
        <v>100</v>
      </c>
      <c r="G31" s="80"/>
      <c r="H31" s="80">
        <f t="shared" si="0"/>
        <v>0</v>
      </c>
      <c r="I31" s="30">
        <v>0.05</v>
      </c>
      <c r="J31" s="80">
        <f t="shared" si="1"/>
        <v>0</v>
      </c>
    </row>
    <row r="32" spans="1:1025" x14ac:dyDescent="0.25">
      <c r="B32" s="77" t="s">
        <v>170</v>
      </c>
      <c r="C32" s="54" t="s">
        <v>118</v>
      </c>
      <c r="D32" s="57" t="s">
        <v>94</v>
      </c>
      <c r="E32" s="55" t="s">
        <v>15</v>
      </c>
      <c r="F32" s="55">
        <v>120</v>
      </c>
      <c r="G32" s="80"/>
      <c r="H32" s="80">
        <f t="shared" si="0"/>
        <v>0</v>
      </c>
      <c r="I32" s="30">
        <v>0.05</v>
      </c>
      <c r="J32" s="80">
        <f t="shared" si="1"/>
        <v>0</v>
      </c>
    </row>
    <row r="33" spans="1:1025" ht="30" x14ac:dyDescent="0.25">
      <c r="B33" s="77" t="s">
        <v>171</v>
      </c>
      <c r="C33" s="79" t="s">
        <v>280</v>
      </c>
      <c r="D33" s="57" t="s">
        <v>158</v>
      </c>
      <c r="E33" s="55" t="s">
        <v>15</v>
      </c>
      <c r="F33" s="55">
        <v>10</v>
      </c>
      <c r="G33" s="80"/>
      <c r="H33" s="80">
        <f t="shared" si="0"/>
        <v>0</v>
      </c>
      <c r="I33" s="30">
        <v>0.23</v>
      </c>
      <c r="J33" s="80">
        <f t="shared" si="1"/>
        <v>0</v>
      </c>
    </row>
    <row r="34" spans="1:1025" x14ac:dyDescent="0.25">
      <c r="B34" s="77" t="s">
        <v>172</v>
      </c>
      <c r="C34" s="54" t="s">
        <v>159</v>
      </c>
      <c r="D34" s="55" t="s">
        <v>320</v>
      </c>
      <c r="E34" s="55" t="s">
        <v>15</v>
      </c>
      <c r="F34" s="55">
        <v>8</v>
      </c>
      <c r="G34" s="80"/>
      <c r="H34" s="80">
        <f t="shared" si="0"/>
        <v>0</v>
      </c>
      <c r="I34" s="30">
        <v>0.23</v>
      </c>
      <c r="J34" s="80">
        <f t="shared" si="1"/>
        <v>0</v>
      </c>
    </row>
    <row r="35" spans="1:1025" x14ac:dyDescent="0.25">
      <c r="B35" s="77" t="s">
        <v>173</v>
      </c>
      <c r="C35" s="54" t="s">
        <v>124</v>
      </c>
      <c r="D35" s="55" t="s">
        <v>29</v>
      </c>
      <c r="E35" s="55" t="s">
        <v>15</v>
      </c>
      <c r="F35" s="55">
        <v>30</v>
      </c>
      <c r="G35" s="80"/>
      <c r="H35" s="80">
        <f t="shared" si="0"/>
        <v>0</v>
      </c>
      <c r="I35" s="30">
        <v>0.23</v>
      </c>
      <c r="J35" s="80">
        <f t="shared" si="1"/>
        <v>0</v>
      </c>
    </row>
    <row r="36" spans="1:1025" x14ac:dyDescent="0.25">
      <c r="B36" s="77" t="s">
        <v>174</v>
      </c>
      <c r="C36" s="54" t="s">
        <v>30</v>
      </c>
      <c r="D36" s="55" t="s">
        <v>28</v>
      </c>
      <c r="E36" s="55" t="s">
        <v>15</v>
      </c>
      <c r="F36" s="55">
        <v>70</v>
      </c>
      <c r="G36" s="80"/>
      <c r="H36" s="80">
        <f t="shared" si="0"/>
        <v>0</v>
      </c>
      <c r="I36" s="30">
        <v>0.05</v>
      </c>
      <c r="J36" s="80">
        <f t="shared" si="1"/>
        <v>0</v>
      </c>
    </row>
    <row r="37" spans="1:1025" x14ac:dyDescent="0.25">
      <c r="B37" s="77" t="s">
        <v>175</v>
      </c>
      <c r="C37" s="54" t="s">
        <v>31</v>
      </c>
      <c r="D37" s="55" t="s">
        <v>28</v>
      </c>
      <c r="E37" s="55" t="s">
        <v>15</v>
      </c>
      <c r="F37" s="55">
        <v>20</v>
      </c>
      <c r="G37" s="80"/>
      <c r="H37" s="80">
        <f t="shared" si="0"/>
        <v>0</v>
      </c>
      <c r="I37" s="30">
        <v>0.05</v>
      </c>
      <c r="J37" s="80">
        <f t="shared" si="1"/>
        <v>0</v>
      </c>
    </row>
    <row r="38" spans="1:1025" s="49" customFormat="1" x14ac:dyDescent="0.25">
      <c r="A38" s="50"/>
      <c r="B38" s="77" t="s">
        <v>176</v>
      </c>
      <c r="C38" s="54" t="s">
        <v>323</v>
      </c>
      <c r="D38" s="55" t="s">
        <v>28</v>
      </c>
      <c r="E38" s="55" t="s">
        <v>15</v>
      </c>
      <c r="F38" s="55">
        <v>20</v>
      </c>
      <c r="G38" s="80"/>
      <c r="H38" s="80">
        <f t="shared" si="0"/>
        <v>0</v>
      </c>
      <c r="I38" s="30">
        <v>0.05</v>
      </c>
      <c r="J38" s="80">
        <f t="shared" si="1"/>
        <v>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  <c r="AMJ38" s="50"/>
      <c r="AMK38" s="50"/>
    </row>
    <row r="39" spans="1:1025" x14ac:dyDescent="0.25">
      <c r="B39" s="77" t="s">
        <v>177</v>
      </c>
      <c r="C39" s="54" t="s">
        <v>32</v>
      </c>
      <c r="D39" s="55" t="s">
        <v>24</v>
      </c>
      <c r="E39" s="55" t="s">
        <v>15</v>
      </c>
      <c r="F39" s="55">
        <v>170</v>
      </c>
      <c r="G39" s="80"/>
      <c r="H39" s="80">
        <f t="shared" si="0"/>
        <v>0</v>
      </c>
      <c r="I39" s="30">
        <v>0.05</v>
      </c>
      <c r="J39" s="80">
        <f t="shared" si="1"/>
        <v>0</v>
      </c>
    </row>
    <row r="40" spans="1:1025" ht="43.5" customHeight="1" x14ac:dyDescent="0.25">
      <c r="B40" s="126" t="s">
        <v>178</v>
      </c>
      <c r="C40" s="97" t="s">
        <v>33</v>
      </c>
      <c r="D40" s="96" t="s">
        <v>125</v>
      </c>
      <c r="E40" s="96" t="s">
        <v>15</v>
      </c>
      <c r="F40" s="96">
        <v>10</v>
      </c>
      <c r="G40" s="127"/>
      <c r="H40" s="127">
        <f t="shared" si="0"/>
        <v>0</v>
      </c>
      <c r="I40" s="99">
        <v>0.08</v>
      </c>
      <c r="J40" s="127">
        <f t="shared" si="1"/>
        <v>0</v>
      </c>
    </row>
    <row r="41" spans="1:1025" ht="30" x14ac:dyDescent="0.25">
      <c r="B41" s="77" t="s">
        <v>179</v>
      </c>
      <c r="C41" s="54" t="s">
        <v>127</v>
      </c>
      <c r="D41" s="55" t="s">
        <v>134</v>
      </c>
      <c r="E41" s="55" t="s">
        <v>15</v>
      </c>
      <c r="F41" s="55">
        <v>130</v>
      </c>
      <c r="G41" s="80"/>
      <c r="H41" s="80">
        <f t="shared" si="0"/>
        <v>0</v>
      </c>
      <c r="I41" s="30">
        <v>0.08</v>
      </c>
      <c r="J41" s="80">
        <f t="shared" si="1"/>
        <v>0</v>
      </c>
    </row>
    <row r="42" spans="1:1025" ht="25.5" customHeight="1" x14ac:dyDescent="0.25">
      <c r="B42" s="77" t="s">
        <v>180</v>
      </c>
      <c r="C42" s="54" t="s">
        <v>128</v>
      </c>
      <c r="D42" s="55" t="s">
        <v>129</v>
      </c>
      <c r="E42" s="55" t="s">
        <v>15</v>
      </c>
      <c r="F42" s="55">
        <v>30</v>
      </c>
      <c r="G42" s="80"/>
      <c r="H42" s="80">
        <f t="shared" si="0"/>
        <v>0</v>
      </c>
      <c r="I42" s="30">
        <v>0.08</v>
      </c>
      <c r="J42" s="80">
        <f t="shared" si="1"/>
        <v>0</v>
      </c>
      <c r="L42" s="27"/>
    </row>
    <row r="43" spans="1:1025" x14ac:dyDescent="0.25">
      <c r="B43" s="77" t="s">
        <v>181</v>
      </c>
      <c r="C43" s="54" t="s">
        <v>227</v>
      </c>
      <c r="D43" s="57" t="s">
        <v>228</v>
      </c>
      <c r="E43" s="55" t="s">
        <v>15</v>
      </c>
      <c r="F43" s="55">
        <v>120</v>
      </c>
      <c r="G43" s="80"/>
      <c r="H43" s="80">
        <f t="shared" si="0"/>
        <v>0</v>
      </c>
      <c r="I43" s="30">
        <v>0.05</v>
      </c>
      <c r="J43" s="80">
        <f t="shared" si="1"/>
        <v>0</v>
      </c>
    </row>
    <row r="44" spans="1:1025" ht="30" x14ac:dyDescent="0.25">
      <c r="B44" s="77" t="s">
        <v>182</v>
      </c>
      <c r="C44" s="54" t="s">
        <v>300</v>
      </c>
      <c r="D44" s="57" t="s">
        <v>134</v>
      </c>
      <c r="E44" s="55" t="s">
        <v>15</v>
      </c>
      <c r="F44" s="55">
        <v>140</v>
      </c>
      <c r="G44" s="80"/>
      <c r="H44" s="80">
        <f t="shared" si="0"/>
        <v>0</v>
      </c>
      <c r="I44" s="30">
        <v>0.05</v>
      </c>
      <c r="J44" s="80">
        <f t="shared" si="1"/>
        <v>0</v>
      </c>
    </row>
    <row r="45" spans="1:1025" ht="23.1" customHeight="1" x14ac:dyDescent="0.25">
      <c r="B45" s="77" t="s">
        <v>183</v>
      </c>
      <c r="C45" s="54" t="s">
        <v>34</v>
      </c>
      <c r="D45" s="57" t="s">
        <v>28</v>
      </c>
      <c r="E45" s="55" t="s">
        <v>15</v>
      </c>
      <c r="F45" s="55">
        <v>120</v>
      </c>
      <c r="G45" s="80"/>
      <c r="H45" s="80">
        <f t="shared" si="0"/>
        <v>0</v>
      </c>
      <c r="I45" s="30">
        <v>0.05</v>
      </c>
      <c r="J45" s="80">
        <f t="shared" si="1"/>
        <v>0</v>
      </c>
    </row>
    <row r="46" spans="1:1025" x14ac:dyDescent="0.25">
      <c r="B46" s="77" t="s">
        <v>184</v>
      </c>
      <c r="C46" s="54" t="s">
        <v>130</v>
      </c>
      <c r="D46" s="55" t="s">
        <v>133</v>
      </c>
      <c r="E46" s="55" t="s">
        <v>15</v>
      </c>
      <c r="F46" s="55">
        <v>100</v>
      </c>
      <c r="G46" s="80"/>
      <c r="H46" s="80">
        <f t="shared" si="0"/>
        <v>0</v>
      </c>
      <c r="I46" s="30">
        <v>0.23</v>
      </c>
      <c r="J46" s="80">
        <f t="shared" si="1"/>
        <v>0</v>
      </c>
    </row>
    <row r="47" spans="1:1025" x14ac:dyDescent="0.25">
      <c r="B47" s="126" t="s">
        <v>185</v>
      </c>
      <c r="C47" s="97" t="s">
        <v>35</v>
      </c>
      <c r="D47" s="96" t="s">
        <v>43</v>
      </c>
      <c r="E47" s="96" t="s">
        <v>15</v>
      </c>
      <c r="F47" s="96">
        <v>15</v>
      </c>
      <c r="G47" s="127"/>
      <c r="H47" s="127">
        <f t="shared" si="0"/>
        <v>0</v>
      </c>
      <c r="I47" s="99">
        <v>0.08</v>
      </c>
      <c r="J47" s="127">
        <f t="shared" si="1"/>
        <v>0</v>
      </c>
    </row>
    <row r="48" spans="1:1025" x14ac:dyDescent="0.25">
      <c r="B48" s="77" t="s">
        <v>186</v>
      </c>
      <c r="C48" s="54" t="s">
        <v>36</v>
      </c>
      <c r="D48" s="55" t="s">
        <v>17</v>
      </c>
      <c r="E48" s="55" t="s">
        <v>15</v>
      </c>
      <c r="F48" s="55">
        <v>300</v>
      </c>
      <c r="G48" s="80"/>
      <c r="H48" s="80">
        <f t="shared" si="0"/>
        <v>0</v>
      </c>
      <c r="I48" s="30">
        <v>0.05</v>
      </c>
      <c r="J48" s="80">
        <f t="shared" si="1"/>
        <v>0</v>
      </c>
    </row>
    <row r="49" spans="2:10" x14ac:dyDescent="0.25">
      <c r="B49" s="77" t="s">
        <v>187</v>
      </c>
      <c r="C49" s="54" t="s">
        <v>37</v>
      </c>
      <c r="D49" s="57" t="s">
        <v>283</v>
      </c>
      <c r="E49" s="55" t="s">
        <v>15</v>
      </c>
      <c r="F49" s="55">
        <v>20</v>
      </c>
      <c r="G49" s="80"/>
      <c r="H49" s="80">
        <f t="shared" si="0"/>
        <v>0</v>
      </c>
      <c r="I49" s="30">
        <v>0.05</v>
      </c>
      <c r="J49" s="80">
        <f t="shared" si="1"/>
        <v>0</v>
      </c>
    </row>
    <row r="50" spans="2:10" ht="29.25" customHeight="1" x14ac:dyDescent="0.25">
      <c r="B50" s="77" t="s">
        <v>188</v>
      </c>
      <c r="C50" s="54" t="s">
        <v>38</v>
      </c>
      <c r="D50" s="57" t="s">
        <v>131</v>
      </c>
      <c r="E50" s="55" t="s">
        <v>15</v>
      </c>
      <c r="F50" s="55">
        <v>150</v>
      </c>
      <c r="G50" s="80"/>
      <c r="H50" s="80">
        <f t="shared" si="0"/>
        <v>0</v>
      </c>
      <c r="I50" s="30">
        <v>0.08</v>
      </c>
      <c r="J50" s="80">
        <f t="shared" si="1"/>
        <v>0</v>
      </c>
    </row>
    <row r="51" spans="2:10" ht="34.5" customHeight="1" x14ac:dyDescent="0.25">
      <c r="B51" s="77" t="s">
        <v>189</v>
      </c>
      <c r="C51" s="54" t="s">
        <v>294</v>
      </c>
      <c r="D51" s="57" t="s">
        <v>28</v>
      </c>
      <c r="E51" s="55" t="s">
        <v>15</v>
      </c>
      <c r="F51" s="55">
        <v>25</v>
      </c>
      <c r="G51" s="80"/>
      <c r="H51" s="80">
        <f t="shared" si="0"/>
        <v>0</v>
      </c>
      <c r="I51" s="30">
        <v>0.05</v>
      </c>
      <c r="J51" s="80">
        <f t="shared" si="1"/>
        <v>0</v>
      </c>
    </row>
    <row r="52" spans="2:10" ht="30" x14ac:dyDescent="0.25">
      <c r="B52" s="77" t="s">
        <v>190</v>
      </c>
      <c r="C52" s="54" t="s">
        <v>295</v>
      </c>
      <c r="D52" s="55" t="s">
        <v>28</v>
      </c>
      <c r="E52" s="55" t="s">
        <v>15</v>
      </c>
      <c r="F52" s="55">
        <v>25</v>
      </c>
      <c r="G52" s="80"/>
      <c r="H52" s="80">
        <f t="shared" si="0"/>
        <v>0</v>
      </c>
      <c r="I52" s="30">
        <v>0.05</v>
      </c>
      <c r="J52" s="80">
        <f t="shared" si="1"/>
        <v>0</v>
      </c>
    </row>
    <row r="53" spans="2:10" ht="30" x14ac:dyDescent="0.25">
      <c r="B53" s="77" t="s">
        <v>191</v>
      </c>
      <c r="C53" s="54" t="s">
        <v>296</v>
      </c>
      <c r="D53" s="55" t="s">
        <v>28</v>
      </c>
      <c r="E53" s="55" t="s">
        <v>15</v>
      </c>
      <c r="F53" s="55">
        <v>160</v>
      </c>
      <c r="G53" s="80"/>
      <c r="H53" s="80">
        <f t="shared" si="0"/>
        <v>0</v>
      </c>
      <c r="I53" s="30">
        <v>0.05</v>
      </c>
      <c r="J53" s="80">
        <f t="shared" si="1"/>
        <v>0</v>
      </c>
    </row>
    <row r="54" spans="2:10" ht="30" x14ac:dyDescent="0.25">
      <c r="B54" s="77" t="s">
        <v>192</v>
      </c>
      <c r="C54" s="54" t="s">
        <v>297</v>
      </c>
      <c r="D54" s="55" t="s">
        <v>28</v>
      </c>
      <c r="E54" s="55" t="s">
        <v>15</v>
      </c>
      <c r="F54" s="55">
        <v>25</v>
      </c>
      <c r="G54" s="80"/>
      <c r="H54" s="80">
        <f t="shared" si="0"/>
        <v>0</v>
      </c>
      <c r="I54" s="30">
        <v>0.05</v>
      </c>
      <c r="J54" s="80">
        <f t="shared" si="1"/>
        <v>0</v>
      </c>
    </row>
    <row r="55" spans="2:10" ht="30" x14ac:dyDescent="0.25">
      <c r="B55" s="77" t="s">
        <v>193</v>
      </c>
      <c r="C55" s="54" t="s">
        <v>298</v>
      </c>
      <c r="D55" s="57" t="s">
        <v>28</v>
      </c>
      <c r="E55" s="55" t="s">
        <v>15</v>
      </c>
      <c r="F55" s="55">
        <v>25</v>
      </c>
      <c r="G55" s="80"/>
      <c r="H55" s="80">
        <f t="shared" si="0"/>
        <v>0</v>
      </c>
      <c r="I55" s="30">
        <v>0.05</v>
      </c>
      <c r="J55" s="80">
        <f t="shared" si="1"/>
        <v>0</v>
      </c>
    </row>
    <row r="56" spans="2:10" ht="30" x14ac:dyDescent="0.25">
      <c r="B56" s="77" t="s">
        <v>194</v>
      </c>
      <c r="C56" s="54" t="s">
        <v>299</v>
      </c>
      <c r="D56" s="55" t="s">
        <v>28</v>
      </c>
      <c r="E56" s="55" t="s">
        <v>15</v>
      </c>
      <c r="F56" s="55">
        <v>550</v>
      </c>
      <c r="G56" s="80"/>
      <c r="H56" s="80">
        <f t="shared" si="0"/>
        <v>0</v>
      </c>
      <c r="I56" s="30">
        <v>0.05</v>
      </c>
      <c r="J56" s="80">
        <f t="shared" si="1"/>
        <v>0</v>
      </c>
    </row>
    <row r="57" spans="2:10" x14ac:dyDescent="0.25">
      <c r="B57" s="77" t="s">
        <v>195</v>
      </c>
      <c r="C57" s="54" t="s">
        <v>40</v>
      </c>
      <c r="D57" s="55" t="s">
        <v>21</v>
      </c>
      <c r="E57" s="55" t="s">
        <v>41</v>
      </c>
      <c r="F57" s="55">
        <v>500</v>
      </c>
      <c r="G57" s="80"/>
      <c r="H57" s="80">
        <f t="shared" si="0"/>
        <v>0</v>
      </c>
      <c r="I57" s="30">
        <v>0.05</v>
      </c>
      <c r="J57" s="80">
        <f t="shared" si="1"/>
        <v>0</v>
      </c>
    </row>
    <row r="58" spans="2:10" ht="31.5" customHeight="1" x14ac:dyDescent="0.25">
      <c r="B58" s="77" t="s">
        <v>196</v>
      </c>
      <c r="C58" s="54" t="s">
        <v>42</v>
      </c>
      <c r="D58" s="57" t="s">
        <v>24</v>
      </c>
      <c r="E58" s="55" t="s">
        <v>15</v>
      </c>
      <c r="F58" s="55">
        <v>40</v>
      </c>
      <c r="G58" s="80"/>
      <c r="H58" s="80">
        <f t="shared" si="0"/>
        <v>0</v>
      </c>
      <c r="I58" s="30">
        <v>0.05</v>
      </c>
      <c r="J58" s="80">
        <f t="shared" si="1"/>
        <v>0</v>
      </c>
    </row>
    <row r="59" spans="2:10" ht="22.5" customHeight="1" x14ac:dyDescent="0.25">
      <c r="B59" s="77" t="s">
        <v>197</v>
      </c>
      <c r="C59" s="54" t="s">
        <v>281</v>
      </c>
      <c r="D59" s="57" t="s">
        <v>282</v>
      </c>
      <c r="E59" s="55" t="s">
        <v>15</v>
      </c>
      <c r="F59" s="55">
        <v>420</v>
      </c>
      <c r="G59" s="80"/>
      <c r="H59" s="80">
        <f t="shared" si="0"/>
        <v>0</v>
      </c>
      <c r="I59" s="81">
        <v>0.23</v>
      </c>
      <c r="J59" s="80">
        <f t="shared" si="1"/>
        <v>0</v>
      </c>
    </row>
    <row r="60" spans="2:10" x14ac:dyDescent="0.25">
      <c r="B60" s="77" t="s">
        <v>198</v>
      </c>
      <c r="C60" s="54" t="s">
        <v>161</v>
      </c>
      <c r="D60" s="57" t="s">
        <v>18</v>
      </c>
      <c r="E60" s="55" t="s">
        <v>15</v>
      </c>
      <c r="F60" s="55">
        <v>7000</v>
      </c>
      <c r="G60" s="80"/>
      <c r="H60" s="80">
        <f t="shared" si="0"/>
        <v>0</v>
      </c>
      <c r="I60" s="30">
        <v>0.05</v>
      </c>
      <c r="J60" s="80">
        <f t="shared" si="1"/>
        <v>0</v>
      </c>
    </row>
    <row r="61" spans="2:10" ht="30" x14ac:dyDescent="0.25">
      <c r="B61" s="77" t="s">
        <v>199</v>
      </c>
      <c r="C61" s="54" t="s">
        <v>239</v>
      </c>
      <c r="D61" s="57" t="s">
        <v>83</v>
      </c>
      <c r="E61" s="55" t="s">
        <v>15</v>
      </c>
      <c r="F61" s="55">
        <v>400</v>
      </c>
      <c r="G61" s="80"/>
      <c r="H61" s="80">
        <f t="shared" si="0"/>
        <v>0</v>
      </c>
      <c r="I61" s="30">
        <v>0.05</v>
      </c>
      <c r="J61" s="80">
        <f t="shared" si="1"/>
        <v>0</v>
      </c>
    </row>
    <row r="62" spans="2:10" x14ac:dyDescent="0.25">
      <c r="B62" s="77" t="s">
        <v>200</v>
      </c>
      <c r="C62" s="54" t="s">
        <v>132</v>
      </c>
      <c r="D62" s="57" t="s">
        <v>44</v>
      </c>
      <c r="E62" s="55" t="s">
        <v>15</v>
      </c>
      <c r="F62" s="55">
        <v>30</v>
      </c>
      <c r="G62" s="80"/>
      <c r="H62" s="80">
        <f t="shared" si="0"/>
        <v>0</v>
      </c>
      <c r="I62" s="30">
        <v>0.23</v>
      </c>
      <c r="J62" s="80">
        <f t="shared" si="1"/>
        <v>0</v>
      </c>
    </row>
    <row r="63" spans="2:10" x14ac:dyDescent="0.25">
      <c r="B63" s="77" t="s">
        <v>201</v>
      </c>
      <c r="C63" s="54" t="s">
        <v>45</v>
      </c>
      <c r="D63" s="57" t="s">
        <v>17</v>
      </c>
      <c r="E63" s="55" t="s">
        <v>15</v>
      </c>
      <c r="F63" s="55">
        <v>80</v>
      </c>
      <c r="G63" s="80"/>
      <c r="H63" s="80">
        <f t="shared" si="0"/>
        <v>0</v>
      </c>
      <c r="I63" s="30">
        <v>0.05</v>
      </c>
      <c r="J63" s="80">
        <f t="shared" si="1"/>
        <v>0</v>
      </c>
    </row>
    <row r="64" spans="2:10" x14ac:dyDescent="0.25">
      <c r="B64" s="77" t="s">
        <v>202</v>
      </c>
      <c r="C64" s="54" t="s">
        <v>46</v>
      </c>
      <c r="D64" s="57" t="s">
        <v>27</v>
      </c>
      <c r="E64" s="55" t="s">
        <v>15</v>
      </c>
      <c r="F64" s="55">
        <v>150</v>
      </c>
      <c r="G64" s="80"/>
      <c r="H64" s="80">
        <f t="shared" si="0"/>
        <v>0</v>
      </c>
      <c r="I64" s="30">
        <v>0.08</v>
      </c>
      <c r="J64" s="80">
        <f t="shared" si="1"/>
        <v>0</v>
      </c>
    </row>
    <row r="65" spans="1:1025" x14ac:dyDescent="0.25">
      <c r="B65" s="77" t="s">
        <v>203</v>
      </c>
      <c r="C65" s="54" t="s">
        <v>47</v>
      </c>
      <c r="D65" s="57" t="s">
        <v>27</v>
      </c>
      <c r="E65" s="55" t="s">
        <v>15</v>
      </c>
      <c r="F65" s="56">
        <v>200</v>
      </c>
      <c r="G65" s="80"/>
      <c r="H65" s="80">
        <f t="shared" si="0"/>
        <v>0</v>
      </c>
      <c r="I65" s="30">
        <v>0.08</v>
      </c>
      <c r="J65" s="80">
        <f t="shared" si="1"/>
        <v>0</v>
      </c>
    </row>
    <row r="66" spans="1:1025" x14ac:dyDescent="0.25">
      <c r="B66" s="77" t="s">
        <v>204</v>
      </c>
      <c r="C66" s="54" t="s">
        <v>48</v>
      </c>
      <c r="D66" s="57" t="s">
        <v>39</v>
      </c>
      <c r="E66" s="55" t="s">
        <v>15</v>
      </c>
      <c r="F66" s="55">
        <v>400</v>
      </c>
      <c r="G66" s="80"/>
      <c r="H66" s="80">
        <f t="shared" si="0"/>
        <v>0</v>
      </c>
      <c r="I66" s="30">
        <v>0.05</v>
      </c>
      <c r="J66" s="80">
        <f t="shared" si="1"/>
        <v>0</v>
      </c>
    </row>
    <row r="67" spans="1:1025" x14ac:dyDescent="0.25">
      <c r="B67" s="77" t="s">
        <v>205</v>
      </c>
      <c r="C67" s="54" t="s">
        <v>49</v>
      </c>
      <c r="D67" s="57" t="s">
        <v>24</v>
      </c>
      <c r="E67" s="55" t="s">
        <v>15</v>
      </c>
      <c r="F67" s="55">
        <v>40</v>
      </c>
      <c r="G67" s="80"/>
      <c r="H67" s="80">
        <f t="shared" si="0"/>
        <v>0</v>
      </c>
      <c r="I67" s="30">
        <v>0.05</v>
      </c>
      <c r="J67" s="80">
        <f t="shared" si="1"/>
        <v>0</v>
      </c>
    </row>
    <row r="68" spans="1:1025" x14ac:dyDescent="0.25">
      <c r="B68" s="77" t="s">
        <v>206</v>
      </c>
      <c r="C68" s="54" t="s">
        <v>50</v>
      </c>
      <c r="D68" s="55" t="s">
        <v>321</v>
      </c>
      <c r="E68" s="55" t="s">
        <v>15</v>
      </c>
      <c r="F68" s="55">
        <v>20</v>
      </c>
      <c r="G68" s="80"/>
      <c r="H68" s="80">
        <f t="shared" si="0"/>
        <v>0</v>
      </c>
      <c r="I68" s="30">
        <v>0.23</v>
      </c>
      <c r="J68" s="80">
        <f t="shared" si="1"/>
        <v>0</v>
      </c>
    </row>
    <row r="69" spans="1:1025" ht="30" x14ac:dyDescent="0.25">
      <c r="B69" s="77" t="s">
        <v>230</v>
      </c>
      <c r="C69" s="54" t="s">
        <v>135</v>
      </c>
      <c r="D69" s="57" t="s">
        <v>43</v>
      </c>
      <c r="E69" s="57" t="s">
        <v>15</v>
      </c>
      <c r="F69" s="55">
        <v>150</v>
      </c>
      <c r="G69" s="80"/>
      <c r="H69" s="80">
        <f t="shared" si="0"/>
        <v>0</v>
      </c>
      <c r="I69" s="30">
        <v>0.08</v>
      </c>
      <c r="J69" s="80">
        <f t="shared" si="1"/>
        <v>0</v>
      </c>
    </row>
    <row r="70" spans="1:1025" ht="45" x14ac:dyDescent="0.25">
      <c r="B70" s="77" t="s">
        <v>235</v>
      </c>
      <c r="C70" s="54" t="s">
        <v>229</v>
      </c>
      <c r="D70" s="57" t="s">
        <v>283</v>
      </c>
      <c r="E70" s="57" t="s">
        <v>15</v>
      </c>
      <c r="F70" s="55">
        <v>110</v>
      </c>
      <c r="G70" s="80"/>
      <c r="H70" s="80">
        <f t="shared" si="0"/>
        <v>0</v>
      </c>
      <c r="I70" s="30">
        <v>0.08</v>
      </c>
      <c r="J70" s="80">
        <f t="shared" si="1"/>
        <v>0</v>
      </c>
    </row>
    <row r="71" spans="1:1025" x14ac:dyDescent="0.25">
      <c r="B71" s="77" t="s">
        <v>236</v>
      </c>
      <c r="C71" s="54" t="s">
        <v>240</v>
      </c>
      <c r="D71" s="55" t="s">
        <v>136</v>
      </c>
      <c r="E71" s="55" t="s">
        <v>15</v>
      </c>
      <c r="F71" s="55">
        <v>30</v>
      </c>
      <c r="G71" s="80"/>
      <c r="H71" s="80">
        <f t="shared" si="0"/>
        <v>0</v>
      </c>
      <c r="I71" s="30">
        <v>0.05</v>
      </c>
      <c r="J71" s="80">
        <f t="shared" si="1"/>
        <v>0</v>
      </c>
    </row>
    <row r="72" spans="1:1025" ht="45" x14ac:dyDescent="0.25">
      <c r="B72" s="77" t="s">
        <v>238</v>
      </c>
      <c r="C72" s="54" t="s">
        <v>162</v>
      </c>
      <c r="D72" s="55" t="s">
        <v>51</v>
      </c>
      <c r="E72" s="55" t="s">
        <v>15</v>
      </c>
      <c r="F72" s="55">
        <v>9000</v>
      </c>
      <c r="G72" s="80"/>
      <c r="H72" s="80">
        <f t="shared" si="0"/>
        <v>0</v>
      </c>
      <c r="I72" s="30">
        <v>0.05</v>
      </c>
      <c r="J72" s="80">
        <f t="shared" si="1"/>
        <v>0</v>
      </c>
    </row>
    <row r="73" spans="1:1025" ht="30" x14ac:dyDescent="0.25">
      <c r="B73" s="77" t="s">
        <v>285</v>
      </c>
      <c r="C73" s="54" t="s">
        <v>52</v>
      </c>
      <c r="D73" s="55" t="s">
        <v>53</v>
      </c>
      <c r="E73" s="57" t="s">
        <v>19</v>
      </c>
      <c r="F73" s="55">
        <v>9000</v>
      </c>
      <c r="G73" s="80"/>
      <c r="H73" s="80">
        <f t="shared" si="0"/>
        <v>0</v>
      </c>
      <c r="I73" s="30">
        <v>0.05</v>
      </c>
      <c r="J73" s="80">
        <f t="shared" si="1"/>
        <v>0</v>
      </c>
    </row>
    <row r="74" spans="1:1025" ht="30" x14ac:dyDescent="0.25">
      <c r="B74" s="77" t="s">
        <v>288</v>
      </c>
      <c r="C74" s="54" t="s">
        <v>160</v>
      </c>
      <c r="D74" s="55" t="s">
        <v>21</v>
      </c>
      <c r="E74" s="55" t="s">
        <v>15</v>
      </c>
      <c r="F74" s="55">
        <v>150</v>
      </c>
      <c r="G74" s="80"/>
      <c r="H74" s="80">
        <f t="shared" si="0"/>
        <v>0</v>
      </c>
      <c r="I74" s="30">
        <v>0.23</v>
      </c>
      <c r="J74" s="80">
        <f t="shared" si="1"/>
        <v>0</v>
      </c>
    </row>
    <row r="75" spans="1:1025" x14ac:dyDescent="0.25">
      <c r="B75" s="77" t="s">
        <v>289</v>
      </c>
      <c r="C75" s="54" t="s">
        <v>284</v>
      </c>
      <c r="D75" s="55" t="s">
        <v>43</v>
      </c>
      <c r="E75" s="55" t="s">
        <v>15</v>
      </c>
      <c r="F75" s="56">
        <v>60</v>
      </c>
      <c r="G75" s="80"/>
      <c r="H75" s="80">
        <f t="shared" si="0"/>
        <v>0</v>
      </c>
      <c r="I75" s="30">
        <v>0.05</v>
      </c>
      <c r="J75" s="80">
        <f t="shared" si="1"/>
        <v>0</v>
      </c>
    </row>
    <row r="76" spans="1:1025" x14ac:dyDescent="0.25">
      <c r="B76" s="77" t="s">
        <v>291</v>
      </c>
      <c r="C76" s="54" t="s">
        <v>164</v>
      </c>
      <c r="D76" s="57" t="s">
        <v>226</v>
      </c>
      <c r="E76" s="55" t="s">
        <v>15</v>
      </c>
      <c r="F76" s="55">
        <v>100</v>
      </c>
      <c r="G76" s="80"/>
      <c r="H76" s="80">
        <f t="shared" si="0"/>
        <v>0</v>
      </c>
      <c r="I76" s="30">
        <v>0.08</v>
      </c>
      <c r="J76" s="80">
        <f t="shared" si="1"/>
        <v>0</v>
      </c>
    </row>
    <row r="77" spans="1:1025" s="49" customFormat="1" ht="30" x14ac:dyDescent="0.25">
      <c r="A77" s="50"/>
      <c r="B77" s="77" t="s">
        <v>292</v>
      </c>
      <c r="C77" s="54" t="s">
        <v>286</v>
      </c>
      <c r="D77" s="57" t="s">
        <v>287</v>
      </c>
      <c r="E77" s="55" t="s">
        <v>15</v>
      </c>
      <c r="F77" s="55">
        <v>500</v>
      </c>
      <c r="G77" s="80"/>
      <c r="H77" s="80">
        <f t="shared" si="0"/>
        <v>0</v>
      </c>
      <c r="I77" s="30">
        <v>0.05</v>
      </c>
      <c r="J77" s="80">
        <f t="shared" si="1"/>
        <v>0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</row>
    <row r="78" spans="1:1025" s="49" customFormat="1" x14ac:dyDescent="0.25">
      <c r="A78" s="50"/>
      <c r="B78" s="77" t="s">
        <v>328</v>
      </c>
      <c r="C78" s="54" t="s">
        <v>54</v>
      </c>
      <c r="D78" s="57" t="s">
        <v>55</v>
      </c>
      <c r="E78" s="55" t="s">
        <v>15</v>
      </c>
      <c r="F78" s="55">
        <v>150</v>
      </c>
      <c r="G78" s="80"/>
      <c r="H78" s="80">
        <f t="shared" si="0"/>
        <v>0</v>
      </c>
      <c r="I78" s="30">
        <v>0.05</v>
      </c>
      <c r="J78" s="80">
        <f t="shared" si="1"/>
        <v>0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</row>
    <row r="79" spans="1:1025" s="49" customFormat="1" x14ac:dyDescent="0.25">
      <c r="A79" s="50"/>
      <c r="B79" s="77" t="s">
        <v>329</v>
      </c>
      <c r="C79" s="54" t="s">
        <v>56</v>
      </c>
      <c r="D79" s="57" t="s">
        <v>290</v>
      </c>
      <c r="E79" s="55" t="s">
        <v>15</v>
      </c>
      <c r="F79" s="55">
        <v>70</v>
      </c>
      <c r="G79" s="80"/>
      <c r="H79" s="80">
        <f t="shared" si="0"/>
        <v>0</v>
      </c>
      <c r="I79" s="30">
        <v>0.08</v>
      </c>
      <c r="J79" s="80">
        <f t="shared" si="1"/>
        <v>0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</row>
    <row r="80" spans="1:1025" s="49" customFormat="1" x14ac:dyDescent="0.25">
      <c r="A80" s="50"/>
      <c r="B80" s="126" t="s">
        <v>330</v>
      </c>
      <c r="C80" s="97" t="s">
        <v>57</v>
      </c>
      <c r="D80" s="128" t="s">
        <v>17</v>
      </c>
      <c r="E80" s="96" t="s">
        <v>15</v>
      </c>
      <c r="F80" s="96">
        <v>50</v>
      </c>
      <c r="G80" s="127"/>
      <c r="H80" s="127">
        <f t="shared" ref="H80" si="2">(F80*G80)</f>
        <v>0</v>
      </c>
      <c r="I80" s="99">
        <v>0.08</v>
      </c>
      <c r="J80" s="127">
        <f t="shared" ref="J80:J81" si="3">H80+(H80*I80)</f>
        <v>0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</row>
    <row r="81" spans="2:10" ht="75" x14ac:dyDescent="0.25">
      <c r="B81" s="77" t="s">
        <v>331</v>
      </c>
      <c r="C81" s="54" t="s">
        <v>58</v>
      </c>
      <c r="D81" s="57" t="s">
        <v>44</v>
      </c>
      <c r="E81" s="55" t="s">
        <v>15</v>
      </c>
      <c r="F81" s="55">
        <v>30</v>
      </c>
      <c r="G81" s="80"/>
      <c r="H81" s="80">
        <f>(F81*G81)</f>
        <v>0</v>
      </c>
      <c r="I81" s="30">
        <v>0.05</v>
      </c>
      <c r="J81" s="80">
        <f t="shared" si="3"/>
        <v>0</v>
      </c>
    </row>
    <row r="82" spans="2:10" x14ac:dyDescent="0.25">
      <c r="B82" s="51"/>
      <c r="C82" s="102" t="s">
        <v>266</v>
      </c>
      <c r="D82" s="103"/>
      <c r="E82" s="103"/>
      <c r="F82" s="103"/>
      <c r="G82" s="104"/>
      <c r="H82" s="37">
        <f>SUM(H12:H81)</f>
        <v>0</v>
      </c>
      <c r="I82" s="38" t="s">
        <v>59</v>
      </c>
      <c r="J82" s="37">
        <f>SUM(J12:J81)</f>
        <v>0</v>
      </c>
    </row>
    <row r="83" spans="2:10" x14ac:dyDescent="0.25">
      <c r="B83" s="5"/>
    </row>
    <row r="84" spans="2:10" x14ac:dyDescent="0.25">
      <c r="B84" s="101"/>
      <c r="C84" s="101"/>
      <c r="D84" s="8"/>
    </row>
  </sheetData>
  <mergeCells count="8">
    <mergeCell ref="B10:J10"/>
    <mergeCell ref="B84:C84"/>
    <mergeCell ref="C82:G82"/>
    <mergeCell ref="I1:J1"/>
    <mergeCell ref="G3:K3"/>
    <mergeCell ref="B6:J6"/>
    <mergeCell ref="A7:J7"/>
    <mergeCell ref="B8:J8"/>
  </mergeCells>
  <pageMargins left="0.297222222222222" right="0.7" top="0.75" bottom="0.75" header="0.51180555555555496" footer="0.51180555555555496"/>
  <pageSetup paperSize="9" scale="64" firstPageNumber="0" orientation="portrait" horizontalDpi="300" verticalDpi="3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workbookViewId="0">
      <selection activeCell="F13" sqref="F13"/>
    </sheetView>
  </sheetViews>
  <sheetFormatPr defaultRowHeight="15" x14ac:dyDescent="0.25"/>
  <cols>
    <col min="1" max="1" width="4.85546875" style="1" customWidth="1"/>
    <col min="2" max="2" width="38" style="1" customWidth="1"/>
    <col min="3" max="3" width="5" style="1" customWidth="1"/>
    <col min="4" max="5" width="12.140625" style="1" customWidth="1"/>
    <col min="6" max="6" width="14.140625" style="1" bestFit="1" customWidth="1"/>
    <col min="7" max="7" width="9.140625" style="1" customWidth="1"/>
    <col min="8" max="8" width="14.85546875" style="1" bestFit="1" customWidth="1"/>
    <col min="9" max="1025" width="9.140625" style="1" customWidth="1"/>
  </cols>
  <sheetData>
    <row r="1" spans="1:10" x14ac:dyDescent="0.25">
      <c r="H1" s="18" t="s">
        <v>264</v>
      </c>
      <c r="I1" s="18"/>
      <c r="J1" s="18"/>
    </row>
    <row r="2" spans="1:10" x14ac:dyDescent="0.25">
      <c r="H2" s="18"/>
      <c r="I2" s="18"/>
      <c r="J2" s="18"/>
    </row>
    <row r="3" spans="1:10" x14ac:dyDescent="0.25">
      <c r="A3" s="1" t="s">
        <v>68</v>
      </c>
      <c r="G3" s="17" t="s">
        <v>61</v>
      </c>
    </row>
    <row r="4" spans="1:10" x14ac:dyDescent="0.25">
      <c r="A4" s="3" t="s">
        <v>2</v>
      </c>
      <c r="B4" s="3"/>
      <c r="F4" s="3"/>
      <c r="G4" s="4" t="s">
        <v>3</v>
      </c>
      <c r="H4" s="3"/>
    </row>
    <row r="6" spans="1:10" x14ac:dyDescent="0.25">
      <c r="A6" s="105" t="s">
        <v>69</v>
      </c>
      <c r="B6" s="105"/>
      <c r="C6" s="105"/>
      <c r="D6" s="105"/>
      <c r="E6" s="105"/>
      <c r="F6" s="105"/>
      <c r="G6" s="105"/>
      <c r="H6" s="105"/>
    </row>
    <row r="7" spans="1:10" x14ac:dyDescent="0.25">
      <c r="A7" s="108" t="s">
        <v>70</v>
      </c>
      <c r="B7" s="108"/>
      <c r="C7" s="108"/>
      <c r="D7" s="108"/>
      <c r="E7" s="108"/>
      <c r="F7" s="108"/>
      <c r="G7" s="108"/>
      <c r="H7" s="108"/>
    </row>
    <row r="8" spans="1:10" x14ac:dyDescent="0.25">
      <c r="A8" s="105" t="s">
        <v>265</v>
      </c>
      <c r="B8" s="105"/>
      <c r="C8" s="105"/>
      <c r="D8" s="105"/>
      <c r="E8" s="105"/>
      <c r="F8" s="105"/>
      <c r="G8" s="105"/>
      <c r="H8" s="105"/>
    </row>
    <row r="9" spans="1:10" x14ac:dyDescent="0.25">
      <c r="A9" s="5"/>
    </row>
    <row r="10" spans="1:10" ht="15" customHeight="1" x14ac:dyDescent="0.25">
      <c r="A10" s="100" t="s">
        <v>207</v>
      </c>
      <c r="B10" s="100"/>
      <c r="C10" s="100"/>
      <c r="D10" s="100"/>
      <c r="E10" s="100"/>
      <c r="F10" s="100"/>
      <c r="G10" s="100"/>
      <c r="H10" s="100"/>
    </row>
    <row r="11" spans="1:10" ht="75" x14ac:dyDescent="0.25">
      <c r="A11" s="6" t="s">
        <v>71</v>
      </c>
      <c r="B11" s="6" t="s">
        <v>72</v>
      </c>
      <c r="C11" s="6" t="s">
        <v>63</v>
      </c>
      <c r="D11" s="6" t="s">
        <v>73</v>
      </c>
      <c r="E11" s="6" t="s">
        <v>74</v>
      </c>
      <c r="F11" s="6" t="s">
        <v>75</v>
      </c>
      <c r="G11" s="6" t="s">
        <v>76</v>
      </c>
      <c r="H11" s="6" t="s">
        <v>77</v>
      </c>
    </row>
    <row r="12" spans="1:10" ht="105" x14ac:dyDescent="0.25">
      <c r="A12" s="55" t="s">
        <v>119</v>
      </c>
      <c r="B12" s="70" t="s">
        <v>301</v>
      </c>
      <c r="C12" s="57" t="s">
        <v>41</v>
      </c>
      <c r="D12" s="55">
        <v>2000</v>
      </c>
      <c r="E12" s="80"/>
      <c r="F12" s="80">
        <f>D12*E12</f>
        <v>0</v>
      </c>
      <c r="G12" s="82">
        <v>0.05</v>
      </c>
      <c r="H12" s="80">
        <f>F12+(F12*G12)</f>
        <v>0</v>
      </c>
    </row>
    <row r="13" spans="1:10" ht="120" x14ac:dyDescent="0.25">
      <c r="A13" s="55" t="s">
        <v>139</v>
      </c>
      <c r="B13" s="28" t="s">
        <v>302</v>
      </c>
      <c r="C13" s="57" t="s">
        <v>41</v>
      </c>
      <c r="D13" s="55">
        <v>300</v>
      </c>
      <c r="E13" s="80"/>
      <c r="F13" s="80">
        <f t="shared" ref="F13:F15" si="0">D13*E13</f>
        <v>0</v>
      </c>
      <c r="G13" s="82">
        <v>0.05</v>
      </c>
      <c r="H13" s="80">
        <f t="shared" ref="H13:H15" si="1">F13+(F13*G13)</f>
        <v>0</v>
      </c>
    </row>
    <row r="14" spans="1:10" ht="30" x14ac:dyDescent="0.25">
      <c r="A14" s="55" t="s">
        <v>140</v>
      </c>
      <c r="B14" s="70" t="s">
        <v>303</v>
      </c>
      <c r="C14" s="57" t="s">
        <v>41</v>
      </c>
      <c r="D14" s="55">
        <v>450</v>
      </c>
      <c r="E14" s="80"/>
      <c r="F14" s="80">
        <f t="shared" si="0"/>
        <v>0</v>
      </c>
      <c r="G14" s="82">
        <v>0.05</v>
      </c>
      <c r="H14" s="80">
        <f t="shared" si="1"/>
        <v>0</v>
      </c>
    </row>
    <row r="15" spans="1:10" ht="60" x14ac:dyDescent="0.25">
      <c r="A15" s="55" t="s">
        <v>141</v>
      </c>
      <c r="B15" s="70" t="s">
        <v>319</v>
      </c>
      <c r="C15" s="57" t="s">
        <v>41</v>
      </c>
      <c r="D15" s="55">
        <v>400</v>
      </c>
      <c r="E15" s="80"/>
      <c r="F15" s="80">
        <f t="shared" si="0"/>
        <v>0</v>
      </c>
      <c r="G15" s="82">
        <v>0.05</v>
      </c>
      <c r="H15" s="80">
        <f t="shared" si="1"/>
        <v>0</v>
      </c>
    </row>
    <row r="16" spans="1:10" x14ac:dyDescent="0.25">
      <c r="A16" s="40"/>
      <c r="B16" s="110" t="s">
        <v>266</v>
      </c>
      <c r="C16" s="111"/>
      <c r="D16" s="111"/>
      <c r="E16" s="112"/>
      <c r="F16" s="41">
        <f>SUM(F12:F15)</f>
        <v>0</v>
      </c>
      <c r="G16" s="38" t="s">
        <v>59</v>
      </c>
      <c r="H16" s="41">
        <f>SUM(H12:H15)</f>
        <v>0</v>
      </c>
    </row>
    <row r="17" spans="1:8" x14ac:dyDescent="0.25">
      <c r="A17" s="19"/>
      <c r="B17" s="19"/>
      <c r="F17" s="2"/>
      <c r="G17" s="2"/>
      <c r="H17" s="2"/>
    </row>
    <row r="19" spans="1:8" ht="2.25" customHeight="1" x14ac:dyDescent="0.25">
      <c r="A19" s="109"/>
      <c r="B19" s="109"/>
      <c r="C19" s="109"/>
      <c r="D19" s="109"/>
      <c r="E19" s="109"/>
      <c r="F19" s="109"/>
      <c r="G19" s="109"/>
      <c r="H19" s="109"/>
    </row>
  </sheetData>
  <mergeCells count="6">
    <mergeCell ref="A19:H19"/>
    <mergeCell ref="A6:H6"/>
    <mergeCell ref="A7:H7"/>
    <mergeCell ref="A8:H8"/>
    <mergeCell ref="A10:H10"/>
    <mergeCell ref="B16:E16"/>
  </mergeCells>
  <pageMargins left="0.38333333333333303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topLeftCell="A7" workbookViewId="0">
      <selection activeCell="E20" sqref="E20"/>
    </sheetView>
  </sheetViews>
  <sheetFormatPr defaultRowHeight="15" x14ac:dyDescent="0.25"/>
  <cols>
    <col min="1" max="1" width="4.85546875" style="1" customWidth="1"/>
    <col min="2" max="2" width="35.140625" style="1" customWidth="1"/>
    <col min="3" max="3" width="8.140625" style="1" customWidth="1"/>
    <col min="4" max="4" width="6.140625" style="1" customWidth="1"/>
    <col min="5" max="5" width="11.42578125" style="1" customWidth="1"/>
    <col min="6" max="6" width="10.140625" style="1" customWidth="1"/>
    <col min="7" max="7" width="12.7109375" style="1" bestFit="1" customWidth="1"/>
    <col min="8" max="8" width="9.42578125" style="1" customWidth="1"/>
    <col min="9" max="9" width="13" style="1" bestFit="1" customWidth="1"/>
    <col min="10" max="10" width="10.28515625" style="1" customWidth="1"/>
    <col min="11" max="1025" width="9.140625" style="1" customWidth="1"/>
  </cols>
  <sheetData>
    <row r="1" spans="1:9" ht="18.75" x14ac:dyDescent="0.3">
      <c r="A1" s="16"/>
      <c r="I1" s="20" t="s">
        <v>267</v>
      </c>
    </row>
    <row r="2" spans="1:9" ht="15.75" x14ac:dyDescent="0.25">
      <c r="A2" s="10" t="s">
        <v>60</v>
      </c>
      <c r="H2" s="21" t="s">
        <v>61</v>
      </c>
    </row>
    <row r="3" spans="1:9" x14ac:dyDescent="0.25">
      <c r="A3" s="3" t="s">
        <v>2</v>
      </c>
      <c r="H3" s="4" t="s">
        <v>3</v>
      </c>
    </row>
    <row r="6" spans="1:9" ht="15.75" customHeight="1" x14ac:dyDescent="0.25">
      <c r="A6" s="107" t="s">
        <v>78</v>
      </c>
      <c r="B6" s="107"/>
      <c r="C6" s="107"/>
      <c r="D6" s="107"/>
      <c r="E6" s="107"/>
      <c r="F6" s="107"/>
      <c r="G6" s="107"/>
      <c r="H6" s="107"/>
      <c r="I6" s="107"/>
    </row>
    <row r="7" spans="1:9" ht="15.75" customHeight="1" x14ac:dyDescent="0.25">
      <c r="A7" s="107" t="s">
        <v>70</v>
      </c>
      <c r="B7" s="107"/>
      <c r="C7" s="107"/>
      <c r="D7" s="107"/>
      <c r="E7" s="107"/>
      <c r="F7" s="107"/>
      <c r="G7" s="107"/>
      <c r="H7" s="107"/>
      <c r="I7" s="107"/>
    </row>
    <row r="8" spans="1:9" ht="15.75" x14ac:dyDescent="0.25">
      <c r="A8" s="116" t="s">
        <v>268</v>
      </c>
      <c r="B8" s="116"/>
      <c r="C8" s="116"/>
      <c r="D8" s="116"/>
      <c r="E8" s="116"/>
      <c r="F8" s="116"/>
      <c r="G8" s="116"/>
      <c r="H8" s="116"/>
      <c r="I8" s="116"/>
    </row>
    <row r="9" spans="1:9" ht="15.75" x14ac:dyDescent="0.25">
      <c r="A9" s="22"/>
    </row>
    <row r="10" spans="1:9" ht="15.75" customHeight="1" x14ac:dyDescent="0.25">
      <c r="A10" s="107" t="s">
        <v>207</v>
      </c>
      <c r="B10" s="107"/>
      <c r="C10" s="107"/>
      <c r="D10" s="107"/>
      <c r="E10" s="107"/>
      <c r="F10" s="107"/>
      <c r="G10" s="107"/>
      <c r="H10" s="107"/>
      <c r="I10" s="107"/>
    </row>
    <row r="11" spans="1:9" ht="63.75" x14ac:dyDescent="0.25">
      <c r="A11" s="13" t="s">
        <v>71</v>
      </c>
      <c r="B11" s="13" t="s">
        <v>72</v>
      </c>
      <c r="C11" s="13" t="s">
        <v>79</v>
      </c>
      <c r="D11" s="13" t="s">
        <v>63</v>
      </c>
      <c r="E11" s="13" t="s">
        <v>312</v>
      </c>
      <c r="F11" s="13" t="s">
        <v>74</v>
      </c>
      <c r="G11" s="13" t="s">
        <v>75</v>
      </c>
      <c r="H11" s="13" t="s">
        <v>76</v>
      </c>
      <c r="I11" s="13" t="s">
        <v>80</v>
      </c>
    </row>
    <row r="12" spans="1:9" ht="35.25" customHeight="1" x14ac:dyDescent="0.25">
      <c r="A12" s="55" t="s">
        <v>119</v>
      </c>
      <c r="B12" s="54" t="s">
        <v>81</v>
      </c>
      <c r="C12" s="55" t="s">
        <v>208</v>
      </c>
      <c r="D12" s="55" t="s">
        <v>15</v>
      </c>
      <c r="E12" s="55">
        <v>4500</v>
      </c>
      <c r="F12" s="71"/>
      <c r="G12" s="71">
        <f>E12*F12</f>
        <v>0</v>
      </c>
      <c r="H12" s="30">
        <v>0.05</v>
      </c>
      <c r="I12" s="71">
        <f>G12+(G12*H12)</f>
        <v>0</v>
      </c>
    </row>
    <row r="13" spans="1:9" ht="45" x14ac:dyDescent="0.25">
      <c r="A13" s="55" t="s">
        <v>139</v>
      </c>
      <c r="B13" s="54" t="s">
        <v>304</v>
      </c>
      <c r="C13" s="55" t="s">
        <v>29</v>
      </c>
      <c r="D13" s="55" t="s">
        <v>15</v>
      </c>
      <c r="E13" s="55">
        <v>3000</v>
      </c>
      <c r="F13" s="71"/>
      <c r="G13" s="71">
        <f t="shared" ref="G13:G28" si="0">E13*F13</f>
        <v>0</v>
      </c>
      <c r="H13" s="30">
        <v>0.05</v>
      </c>
      <c r="I13" s="71">
        <f t="shared" ref="I13:I28" si="1">G13+(G13*H13)</f>
        <v>0</v>
      </c>
    </row>
    <row r="14" spans="1:9" ht="45" x14ac:dyDescent="0.25">
      <c r="A14" s="55" t="s">
        <v>140</v>
      </c>
      <c r="B14" s="54" t="s">
        <v>82</v>
      </c>
      <c r="C14" s="55" t="s">
        <v>29</v>
      </c>
      <c r="D14" s="55" t="s">
        <v>15</v>
      </c>
      <c r="E14" s="55">
        <v>2000</v>
      </c>
      <c r="F14" s="71"/>
      <c r="G14" s="71">
        <f t="shared" si="0"/>
        <v>0</v>
      </c>
      <c r="H14" s="30">
        <v>0.05</v>
      </c>
      <c r="I14" s="71">
        <f t="shared" si="1"/>
        <v>0</v>
      </c>
    </row>
    <row r="15" spans="1:9" x14ac:dyDescent="0.25">
      <c r="A15" s="55" t="s">
        <v>141</v>
      </c>
      <c r="B15" s="54" t="s">
        <v>305</v>
      </c>
      <c r="C15" s="55" t="s">
        <v>306</v>
      </c>
      <c r="D15" s="55" t="s">
        <v>15</v>
      </c>
      <c r="E15" s="55">
        <v>1700</v>
      </c>
      <c r="F15" s="71"/>
      <c r="G15" s="71">
        <f t="shared" si="0"/>
        <v>0</v>
      </c>
      <c r="H15" s="30">
        <v>0.05</v>
      </c>
      <c r="I15" s="71">
        <f t="shared" si="1"/>
        <v>0</v>
      </c>
    </row>
    <row r="16" spans="1:9" x14ac:dyDescent="0.25">
      <c r="A16" s="55" t="s">
        <v>142</v>
      </c>
      <c r="B16" s="54" t="s">
        <v>307</v>
      </c>
      <c r="C16" s="55" t="s">
        <v>29</v>
      </c>
      <c r="D16" s="55" t="s">
        <v>15</v>
      </c>
      <c r="E16" s="55">
        <v>2200</v>
      </c>
      <c r="F16" s="71"/>
      <c r="G16" s="71">
        <f t="shared" si="0"/>
        <v>0</v>
      </c>
      <c r="H16" s="30">
        <v>0.05</v>
      </c>
      <c r="I16" s="71">
        <f t="shared" si="1"/>
        <v>0</v>
      </c>
    </row>
    <row r="17" spans="1:1025" x14ac:dyDescent="0.25">
      <c r="A17" s="55" t="s">
        <v>143</v>
      </c>
      <c r="B17" s="54" t="s">
        <v>308</v>
      </c>
      <c r="C17" s="55" t="s">
        <v>237</v>
      </c>
      <c r="D17" s="55" t="s">
        <v>15</v>
      </c>
      <c r="E17" s="55">
        <v>400</v>
      </c>
      <c r="F17" s="71"/>
      <c r="G17" s="71">
        <f t="shared" si="0"/>
        <v>0</v>
      </c>
      <c r="H17" s="30">
        <v>0.05</v>
      </c>
      <c r="I17" s="71">
        <f t="shared" si="1"/>
        <v>0</v>
      </c>
    </row>
    <row r="18" spans="1:1025" x14ac:dyDescent="0.25">
      <c r="A18" s="96" t="s">
        <v>144</v>
      </c>
      <c r="B18" s="97" t="s">
        <v>309</v>
      </c>
      <c r="C18" s="96" t="s">
        <v>18</v>
      </c>
      <c r="D18" s="96" t="s">
        <v>15</v>
      </c>
      <c r="E18" s="96">
        <v>50</v>
      </c>
      <c r="F18" s="98"/>
      <c r="G18" s="98">
        <f t="shared" si="0"/>
        <v>0</v>
      </c>
      <c r="H18" s="99">
        <v>0.23</v>
      </c>
      <c r="I18" s="98">
        <f>G18+(G18*H18)</f>
        <v>0</v>
      </c>
    </row>
    <row r="19" spans="1:1025" x14ac:dyDescent="0.25">
      <c r="A19" s="55" t="s">
        <v>145</v>
      </c>
      <c r="B19" s="54" t="s">
        <v>310</v>
      </c>
      <c r="C19" s="55" t="s">
        <v>43</v>
      </c>
      <c r="D19" s="55" t="s">
        <v>15</v>
      </c>
      <c r="E19" s="55">
        <v>800</v>
      </c>
      <c r="F19" s="71"/>
      <c r="G19" s="71">
        <f t="shared" si="0"/>
        <v>0</v>
      </c>
      <c r="H19" s="30">
        <v>0.05</v>
      </c>
      <c r="I19" s="71">
        <f t="shared" si="1"/>
        <v>0</v>
      </c>
    </row>
    <row r="20" spans="1:1025" ht="45" x14ac:dyDescent="0.25">
      <c r="A20" s="55" t="s">
        <v>146</v>
      </c>
      <c r="B20" s="54" t="s">
        <v>241</v>
      </c>
      <c r="C20" s="55" t="s">
        <v>83</v>
      </c>
      <c r="D20" s="55" t="s">
        <v>15</v>
      </c>
      <c r="E20" s="55">
        <v>80</v>
      </c>
      <c r="F20" s="71"/>
      <c r="G20" s="71">
        <f t="shared" si="0"/>
        <v>0</v>
      </c>
      <c r="H20" s="30">
        <v>0.05</v>
      </c>
      <c r="I20" s="71">
        <f t="shared" si="1"/>
        <v>0</v>
      </c>
    </row>
    <row r="21" spans="1:1025" x14ac:dyDescent="0.25">
      <c r="A21" s="55" t="s">
        <v>147</v>
      </c>
      <c r="B21" s="54" t="s">
        <v>84</v>
      </c>
      <c r="C21" s="55" t="s">
        <v>83</v>
      </c>
      <c r="D21" s="55" t="s">
        <v>15</v>
      </c>
      <c r="E21" s="55">
        <v>900</v>
      </c>
      <c r="F21" s="71"/>
      <c r="G21" s="71">
        <f t="shared" si="0"/>
        <v>0</v>
      </c>
      <c r="H21" s="30">
        <v>0.05</v>
      </c>
      <c r="I21" s="71">
        <f t="shared" si="1"/>
        <v>0</v>
      </c>
    </row>
    <row r="22" spans="1:1025" x14ac:dyDescent="0.25">
      <c r="A22" s="55" t="s">
        <v>148</v>
      </c>
      <c r="B22" s="54" t="s">
        <v>311</v>
      </c>
      <c r="C22" s="55" t="s">
        <v>94</v>
      </c>
      <c r="D22" s="55" t="s">
        <v>15</v>
      </c>
      <c r="E22" s="55">
        <v>120</v>
      </c>
      <c r="F22" s="71"/>
      <c r="G22" s="71">
        <f t="shared" si="0"/>
        <v>0</v>
      </c>
      <c r="H22" s="30">
        <v>0.05</v>
      </c>
      <c r="I22" s="71">
        <f t="shared" si="1"/>
        <v>0</v>
      </c>
    </row>
    <row r="23" spans="1:1025" x14ac:dyDescent="0.25">
      <c r="A23" s="55" t="s">
        <v>149</v>
      </c>
      <c r="B23" s="54" t="s">
        <v>209</v>
      </c>
      <c r="C23" s="55" t="s">
        <v>41</v>
      </c>
      <c r="D23" s="55" t="s">
        <v>15</v>
      </c>
      <c r="E23" s="55">
        <v>80</v>
      </c>
      <c r="F23" s="71"/>
      <c r="G23" s="71">
        <f t="shared" si="0"/>
        <v>0</v>
      </c>
      <c r="H23" s="81">
        <v>0.05</v>
      </c>
      <c r="I23" s="71">
        <f t="shared" si="1"/>
        <v>0</v>
      </c>
    </row>
    <row r="24" spans="1:1025" x14ac:dyDescent="0.25">
      <c r="A24" s="55" t="s">
        <v>150</v>
      </c>
      <c r="B24" s="54" t="s">
        <v>210</v>
      </c>
      <c r="C24" s="55" t="s">
        <v>18</v>
      </c>
      <c r="D24" s="55" t="s">
        <v>15</v>
      </c>
      <c r="E24" s="55">
        <v>60</v>
      </c>
      <c r="F24" s="71"/>
      <c r="G24" s="71">
        <f t="shared" si="0"/>
        <v>0</v>
      </c>
      <c r="H24" s="30">
        <v>0.05</v>
      </c>
      <c r="I24" s="71">
        <f t="shared" si="1"/>
        <v>0</v>
      </c>
    </row>
    <row r="25" spans="1:1025" s="49" customFormat="1" ht="30" x14ac:dyDescent="0.25">
      <c r="A25" s="55" t="s">
        <v>151</v>
      </c>
      <c r="B25" s="54" t="s">
        <v>85</v>
      </c>
      <c r="C25" s="55" t="s">
        <v>28</v>
      </c>
      <c r="D25" s="55" t="s">
        <v>15</v>
      </c>
      <c r="E25" s="55">
        <v>330</v>
      </c>
      <c r="F25" s="71"/>
      <c r="G25" s="71">
        <f t="shared" si="0"/>
        <v>0</v>
      </c>
      <c r="H25" s="30">
        <v>0.05</v>
      </c>
      <c r="I25" s="71">
        <f t="shared" si="1"/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 x14ac:dyDescent="0.25">
      <c r="A26" s="55" t="s">
        <v>152</v>
      </c>
      <c r="B26" s="54" t="s">
        <v>242</v>
      </c>
      <c r="C26" s="55" t="s">
        <v>44</v>
      </c>
      <c r="D26" s="55" t="s">
        <v>15</v>
      </c>
      <c r="E26" s="55">
        <v>50</v>
      </c>
      <c r="F26" s="71"/>
      <c r="G26" s="71">
        <f t="shared" si="0"/>
        <v>0</v>
      </c>
      <c r="H26" s="30">
        <v>0.05</v>
      </c>
      <c r="I26" s="71">
        <f t="shared" si="1"/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s="49" customFormat="1" x14ac:dyDescent="0.25">
      <c r="A27" s="96" t="s">
        <v>165</v>
      </c>
      <c r="B27" s="97" t="s">
        <v>211</v>
      </c>
      <c r="C27" s="96" t="s">
        <v>39</v>
      </c>
      <c r="D27" s="96" t="s">
        <v>15</v>
      </c>
      <c r="E27" s="96">
        <v>40</v>
      </c>
      <c r="F27" s="98"/>
      <c r="G27" s="98">
        <f t="shared" si="0"/>
        <v>0</v>
      </c>
      <c r="H27" s="99">
        <v>0.05</v>
      </c>
      <c r="I27" s="98">
        <f t="shared" si="1"/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</row>
    <row r="28" spans="1:1025" s="49" customFormat="1" x14ac:dyDescent="0.25">
      <c r="A28" s="55" t="s">
        <v>166</v>
      </c>
      <c r="B28" s="54" t="s">
        <v>86</v>
      </c>
      <c r="C28" s="55" t="s">
        <v>87</v>
      </c>
      <c r="D28" s="55" t="s">
        <v>15</v>
      </c>
      <c r="E28" s="55">
        <v>800</v>
      </c>
      <c r="F28" s="71"/>
      <c r="G28" s="71">
        <f t="shared" si="0"/>
        <v>0</v>
      </c>
      <c r="H28" s="30">
        <v>0.05</v>
      </c>
      <c r="I28" s="71">
        <f t="shared" si="1"/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</row>
    <row r="29" spans="1:1025" x14ac:dyDescent="0.25">
      <c r="A29" s="42"/>
      <c r="B29" s="113" t="s">
        <v>266</v>
      </c>
      <c r="C29" s="114"/>
      <c r="D29" s="114"/>
      <c r="E29" s="114"/>
      <c r="F29" s="115"/>
      <c r="G29" s="83">
        <f>SUM(G12:G28)</f>
        <v>0</v>
      </c>
      <c r="H29" s="84" t="s">
        <v>59</v>
      </c>
      <c r="I29" s="85">
        <f>SUM(I12:I28)</f>
        <v>0</v>
      </c>
    </row>
    <row r="31" spans="1:1025" ht="14.25" customHeight="1" x14ac:dyDescent="0.25">
      <c r="A31" s="39"/>
      <c r="C31" s="39"/>
      <c r="D31" s="39"/>
      <c r="E31" s="39"/>
      <c r="F31" s="39"/>
    </row>
    <row r="32" spans="1:1025" ht="6" hidden="1" customHeight="1" x14ac:dyDescent="0.25">
      <c r="A32" s="39"/>
      <c r="B32" s="39"/>
      <c r="C32" s="39"/>
      <c r="D32" s="39"/>
      <c r="E32" s="39"/>
      <c r="F32" s="39"/>
    </row>
  </sheetData>
  <mergeCells count="5">
    <mergeCell ref="B29:F29"/>
    <mergeCell ref="A6:I6"/>
    <mergeCell ref="A7:I7"/>
    <mergeCell ref="A8:I8"/>
    <mergeCell ref="A10:I10"/>
  </mergeCells>
  <pageMargins left="0.40486111111111101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9"/>
  <sheetViews>
    <sheetView workbookViewId="0">
      <selection activeCell="G18" sqref="G18"/>
    </sheetView>
  </sheetViews>
  <sheetFormatPr defaultRowHeight="15" x14ac:dyDescent="0.25"/>
  <cols>
    <col min="1" max="1" width="4.85546875" style="1" customWidth="1"/>
    <col min="2" max="2" width="36.140625" style="1" customWidth="1"/>
    <col min="3" max="3" width="8.5703125" style="1" customWidth="1"/>
    <col min="4" max="4" width="5.7109375" style="1" customWidth="1"/>
    <col min="5" max="6" width="12.140625" style="1" customWidth="1"/>
    <col min="7" max="7" width="14.140625" style="1" bestFit="1" customWidth="1"/>
    <col min="8" max="8" width="7.28515625" style="1" customWidth="1"/>
    <col min="9" max="9" width="14.85546875" style="1" bestFit="1" customWidth="1"/>
    <col min="10" max="10" width="10.28515625" style="1" customWidth="1"/>
    <col min="11" max="1026" width="9.140625" style="1" customWidth="1"/>
  </cols>
  <sheetData>
    <row r="1" spans="1:9" x14ac:dyDescent="0.25">
      <c r="H1" s="108" t="s">
        <v>269</v>
      </c>
      <c r="I1" s="108"/>
    </row>
    <row r="2" spans="1:9" x14ac:dyDescent="0.25">
      <c r="H2" s="20"/>
      <c r="I2" s="20"/>
    </row>
    <row r="3" spans="1:9" x14ac:dyDescent="0.25">
      <c r="H3" s="20"/>
      <c r="I3" s="20"/>
    </row>
    <row r="4" spans="1:9" x14ac:dyDescent="0.25">
      <c r="A4" s="1" t="s">
        <v>68</v>
      </c>
      <c r="H4" s="17" t="s">
        <v>61</v>
      </c>
    </row>
    <row r="5" spans="1:9" x14ac:dyDescent="0.25">
      <c r="A5" s="3" t="s">
        <v>2</v>
      </c>
      <c r="B5" s="3"/>
      <c r="C5" s="3"/>
      <c r="G5" s="3"/>
      <c r="H5" s="4" t="s">
        <v>3</v>
      </c>
      <c r="I5" s="3"/>
    </row>
    <row r="9" spans="1:9" ht="15.75" x14ac:dyDescent="0.25">
      <c r="A9" s="116" t="s">
        <v>69</v>
      </c>
      <c r="B9" s="116"/>
      <c r="C9" s="116"/>
      <c r="D9" s="116"/>
      <c r="E9" s="116"/>
      <c r="F9" s="116"/>
      <c r="G9" s="116"/>
      <c r="H9" s="116"/>
      <c r="I9" s="116"/>
    </row>
    <row r="10" spans="1:9" ht="15.75" x14ac:dyDescent="0.25">
      <c r="A10" s="116" t="s">
        <v>95</v>
      </c>
      <c r="B10" s="116"/>
      <c r="C10" s="116"/>
      <c r="D10" s="116"/>
      <c r="E10" s="116"/>
      <c r="F10" s="116"/>
      <c r="G10" s="116"/>
      <c r="H10" s="116"/>
      <c r="I10" s="116"/>
    </row>
    <row r="11" spans="1:9" x14ac:dyDescent="0.25">
      <c r="A11" s="105" t="s">
        <v>270</v>
      </c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5"/>
    </row>
    <row r="13" spans="1:9" ht="15" customHeight="1" x14ac:dyDescent="0.25">
      <c r="A13" s="100" t="s">
        <v>62</v>
      </c>
      <c r="B13" s="100"/>
      <c r="C13" s="100"/>
      <c r="D13" s="100"/>
      <c r="E13" s="100"/>
      <c r="F13" s="100"/>
      <c r="G13" s="100"/>
      <c r="H13" s="100"/>
      <c r="I13" s="100"/>
    </row>
    <row r="14" spans="1:9" ht="75" x14ac:dyDescent="0.25">
      <c r="A14" s="6" t="s">
        <v>7</v>
      </c>
      <c r="B14" s="6" t="s">
        <v>8</v>
      </c>
      <c r="C14" s="6" t="s">
        <v>9</v>
      </c>
      <c r="D14" s="6" t="s">
        <v>63</v>
      </c>
      <c r="E14" s="6" t="s">
        <v>11</v>
      </c>
      <c r="F14" s="13" t="s">
        <v>74</v>
      </c>
      <c r="G14" s="6" t="s">
        <v>12</v>
      </c>
      <c r="H14" s="6" t="s">
        <v>13</v>
      </c>
      <c r="I14" s="6" t="s">
        <v>14</v>
      </c>
    </row>
    <row r="15" spans="1:9" x14ac:dyDescent="0.25">
      <c r="A15" s="55" t="s">
        <v>119</v>
      </c>
      <c r="B15" s="73" t="s">
        <v>215</v>
      </c>
      <c r="C15" s="73"/>
      <c r="D15" s="61" t="s">
        <v>41</v>
      </c>
      <c r="E15" s="61">
        <v>260</v>
      </c>
      <c r="F15" s="43"/>
      <c r="G15" s="71">
        <f>E15*F15</f>
        <v>0</v>
      </c>
      <c r="H15" s="30">
        <v>0.05</v>
      </c>
      <c r="I15" s="44">
        <f>G15+(G15*H15)</f>
        <v>0</v>
      </c>
    </row>
    <row r="16" spans="1:9" x14ac:dyDescent="0.25">
      <c r="A16" s="55" t="s">
        <v>139</v>
      </c>
      <c r="B16" s="68" t="s">
        <v>314</v>
      </c>
      <c r="C16" s="68"/>
      <c r="D16" s="76" t="s">
        <v>41</v>
      </c>
      <c r="E16" s="61">
        <v>120</v>
      </c>
      <c r="F16" s="43"/>
      <c r="G16" s="71">
        <f t="shared" ref="G16" si="0">E16*F16</f>
        <v>0</v>
      </c>
      <c r="H16" s="30">
        <v>0.05</v>
      </c>
      <c r="I16" s="44">
        <f t="shared" ref="I16:I17" si="1">G16+(G16*H16)</f>
        <v>0</v>
      </c>
    </row>
    <row r="17" spans="1:9" x14ac:dyDescent="0.25">
      <c r="A17" s="55" t="s">
        <v>140</v>
      </c>
      <c r="B17" s="68" t="s">
        <v>216</v>
      </c>
      <c r="C17" s="68"/>
      <c r="D17" s="57" t="s">
        <v>41</v>
      </c>
      <c r="E17" s="55">
        <v>50</v>
      </c>
      <c r="F17" s="43"/>
      <c r="G17" s="71">
        <f>E17*F17</f>
        <v>0</v>
      </c>
      <c r="H17" s="30">
        <v>0.05</v>
      </c>
      <c r="I17" s="44">
        <f t="shared" si="1"/>
        <v>0</v>
      </c>
    </row>
    <row r="18" spans="1:9" x14ac:dyDescent="0.25">
      <c r="A18" s="42"/>
      <c r="B18" s="113" t="s">
        <v>266</v>
      </c>
      <c r="C18" s="114"/>
      <c r="D18" s="114"/>
      <c r="E18" s="114"/>
      <c r="F18" s="115"/>
      <c r="G18" s="85">
        <f>SUM(G15:G17)</f>
        <v>0</v>
      </c>
      <c r="H18" s="84" t="s">
        <v>59</v>
      </c>
      <c r="I18" s="86">
        <f>SUM(I15:I17)</f>
        <v>0</v>
      </c>
    </row>
    <row r="19" spans="1:9" x14ac:dyDescent="0.25">
      <c r="A19" s="5"/>
    </row>
  </sheetData>
  <mergeCells count="6">
    <mergeCell ref="B18:F18"/>
    <mergeCell ref="H1:I1"/>
    <mergeCell ref="A9:I9"/>
    <mergeCell ref="A10:I10"/>
    <mergeCell ref="A11:I11"/>
    <mergeCell ref="A13:I13"/>
  </mergeCells>
  <pageMargins left="0.7" right="0.7" top="0.75" bottom="0.75" header="0.51180555555555496" footer="0.51180555555555496"/>
  <pageSetup paperSize="9" scale="77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opLeftCell="A19" workbookViewId="0">
      <selection activeCell="B49" sqref="B49"/>
    </sheetView>
  </sheetViews>
  <sheetFormatPr defaultRowHeight="15" x14ac:dyDescent="0.25"/>
  <cols>
    <col min="1" max="1" width="5.85546875" style="1" customWidth="1"/>
    <col min="2" max="2" width="29.140625" style="1" customWidth="1"/>
    <col min="3" max="3" width="6.42578125" style="1" customWidth="1"/>
    <col min="4" max="4" width="12.140625" style="1" customWidth="1"/>
    <col min="5" max="5" width="13" style="1" customWidth="1"/>
    <col min="6" max="6" width="14.140625" style="1" bestFit="1" customWidth="1"/>
    <col min="7" max="7" width="9.5703125" style="1" customWidth="1"/>
    <col min="8" max="8" width="14.85546875" style="1" bestFit="1" customWidth="1"/>
    <col min="9" max="9" width="10.28515625" style="1" customWidth="1"/>
    <col min="10" max="1025" width="9.140625" style="1" customWidth="1"/>
  </cols>
  <sheetData>
    <row r="1" spans="1:8" x14ac:dyDescent="0.25">
      <c r="G1" s="108" t="s">
        <v>271</v>
      </c>
      <c r="H1" s="108"/>
    </row>
    <row r="2" spans="1:8" x14ac:dyDescent="0.25">
      <c r="G2" s="20"/>
      <c r="H2" s="20"/>
    </row>
    <row r="3" spans="1:8" x14ac:dyDescent="0.25">
      <c r="A3" s="1" t="s">
        <v>68</v>
      </c>
      <c r="G3" s="17" t="s">
        <v>61</v>
      </c>
    </row>
    <row r="4" spans="1:8" x14ac:dyDescent="0.25">
      <c r="A4" s="3" t="s">
        <v>2</v>
      </c>
      <c r="B4" s="3"/>
      <c r="F4" s="3"/>
      <c r="G4" s="4" t="s">
        <v>3</v>
      </c>
      <c r="H4" s="3"/>
    </row>
    <row r="5" spans="1:8" x14ac:dyDescent="0.25">
      <c r="A5" s="3"/>
      <c r="B5" s="3"/>
      <c r="F5" s="3"/>
      <c r="G5" s="4"/>
      <c r="H5" s="3"/>
    </row>
    <row r="6" spans="1:8" ht="15.75" x14ac:dyDescent="0.25">
      <c r="A6" s="116" t="s">
        <v>69</v>
      </c>
      <c r="B6" s="116"/>
      <c r="C6" s="116"/>
      <c r="D6" s="116"/>
      <c r="E6" s="116"/>
      <c r="F6" s="116"/>
      <c r="G6" s="116"/>
      <c r="H6" s="116"/>
    </row>
    <row r="7" spans="1:8" x14ac:dyDescent="0.25">
      <c r="A7" s="108" t="s">
        <v>70</v>
      </c>
      <c r="B7" s="108"/>
      <c r="C7" s="108"/>
      <c r="D7" s="108"/>
      <c r="E7" s="108"/>
      <c r="F7" s="108"/>
      <c r="G7" s="108"/>
      <c r="H7" s="108"/>
    </row>
    <row r="8" spans="1:8" x14ac:dyDescent="0.25">
      <c r="A8" s="105" t="s">
        <v>272</v>
      </c>
      <c r="B8" s="105"/>
      <c r="C8" s="105"/>
      <c r="D8" s="105"/>
      <c r="E8" s="105"/>
      <c r="F8" s="105"/>
      <c r="G8" s="105"/>
      <c r="H8" s="105"/>
    </row>
    <row r="9" spans="1:8" x14ac:dyDescent="0.25">
      <c r="A9" s="5"/>
    </row>
    <row r="10" spans="1:8" ht="15" customHeight="1" x14ac:dyDescent="0.25">
      <c r="A10" s="100" t="s">
        <v>207</v>
      </c>
      <c r="B10" s="100"/>
      <c r="C10" s="100"/>
      <c r="D10" s="100"/>
      <c r="E10" s="100"/>
      <c r="F10" s="100"/>
      <c r="G10" s="100"/>
      <c r="H10" s="100"/>
    </row>
    <row r="11" spans="1:8" ht="75" x14ac:dyDescent="0.25">
      <c r="A11" s="6" t="s">
        <v>7</v>
      </c>
      <c r="B11" s="6" t="s">
        <v>8</v>
      </c>
      <c r="C11" s="6" t="s">
        <v>63</v>
      </c>
      <c r="D11" s="6" t="s">
        <v>11</v>
      </c>
      <c r="E11" s="6" t="s">
        <v>74</v>
      </c>
      <c r="F11" s="6" t="s">
        <v>12</v>
      </c>
      <c r="G11" s="6" t="s">
        <v>13</v>
      </c>
      <c r="H11" s="6" t="s">
        <v>14</v>
      </c>
    </row>
    <row r="12" spans="1:8" x14ac:dyDescent="0.25">
      <c r="A12" s="61" t="s">
        <v>119</v>
      </c>
      <c r="B12" s="73" t="s">
        <v>96</v>
      </c>
      <c r="C12" s="61" t="s">
        <v>41</v>
      </c>
      <c r="D12" s="61">
        <v>50</v>
      </c>
      <c r="E12" s="69"/>
      <c r="F12" s="69">
        <f>D12*E12</f>
        <v>0</v>
      </c>
      <c r="G12" s="30">
        <v>0.05</v>
      </c>
      <c r="H12" s="69">
        <f>F12+(F12*G12)</f>
        <v>0</v>
      </c>
    </row>
    <row r="13" spans="1:8" x14ac:dyDescent="0.25">
      <c r="A13" s="61" t="s">
        <v>139</v>
      </c>
      <c r="B13" s="73" t="s">
        <v>97</v>
      </c>
      <c r="C13" s="61" t="s">
        <v>41</v>
      </c>
      <c r="D13" s="61">
        <v>1700</v>
      </c>
      <c r="E13" s="69"/>
      <c r="F13" s="69">
        <f t="shared" ref="F13:F44" si="0">D13*E13</f>
        <v>0</v>
      </c>
      <c r="G13" s="30">
        <v>0.05</v>
      </c>
      <c r="H13" s="69">
        <f t="shared" ref="H13:H45" si="1">F13+(F13*G13)</f>
        <v>0</v>
      </c>
    </row>
    <row r="14" spans="1:8" x14ac:dyDescent="0.25">
      <c r="A14" s="61" t="s">
        <v>140</v>
      </c>
      <c r="B14" s="73" t="s">
        <v>98</v>
      </c>
      <c r="C14" s="61" t="s">
        <v>41</v>
      </c>
      <c r="D14" s="61">
        <v>150</v>
      </c>
      <c r="E14" s="69"/>
      <c r="F14" s="69">
        <f t="shared" si="0"/>
        <v>0</v>
      </c>
      <c r="G14" s="30">
        <v>0.05</v>
      </c>
      <c r="H14" s="69">
        <f t="shared" si="1"/>
        <v>0</v>
      </c>
    </row>
    <row r="15" spans="1:8" x14ac:dyDescent="0.25">
      <c r="A15" s="61" t="s">
        <v>141</v>
      </c>
      <c r="B15" s="73" t="s">
        <v>315</v>
      </c>
      <c r="C15" s="61" t="s">
        <v>15</v>
      </c>
      <c r="D15" s="61">
        <v>10</v>
      </c>
      <c r="E15" s="69"/>
      <c r="F15" s="69">
        <f t="shared" si="0"/>
        <v>0</v>
      </c>
      <c r="G15" s="30">
        <v>0.05</v>
      </c>
      <c r="H15" s="69">
        <f t="shared" si="1"/>
        <v>0</v>
      </c>
    </row>
    <row r="16" spans="1:8" x14ac:dyDescent="0.25">
      <c r="A16" s="61" t="s">
        <v>142</v>
      </c>
      <c r="B16" s="73" t="s">
        <v>99</v>
      </c>
      <c r="C16" s="61" t="s">
        <v>41</v>
      </c>
      <c r="D16" s="61">
        <v>70</v>
      </c>
      <c r="E16" s="69"/>
      <c r="F16" s="69">
        <f t="shared" si="0"/>
        <v>0</v>
      </c>
      <c r="G16" s="30">
        <v>0.05</v>
      </c>
      <c r="H16" s="69">
        <f t="shared" si="1"/>
        <v>0</v>
      </c>
    </row>
    <row r="17" spans="1:1025" s="49" customFormat="1" x14ac:dyDescent="0.25">
      <c r="A17" s="61" t="s">
        <v>143</v>
      </c>
      <c r="B17" s="73" t="s">
        <v>326</v>
      </c>
      <c r="C17" s="61" t="s">
        <v>41</v>
      </c>
      <c r="D17" s="61">
        <v>15</v>
      </c>
      <c r="E17" s="69"/>
      <c r="F17" s="69">
        <f t="shared" si="0"/>
        <v>0</v>
      </c>
      <c r="G17" s="30">
        <v>0.05</v>
      </c>
      <c r="H17" s="69">
        <f t="shared" si="1"/>
        <v>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</row>
    <row r="18" spans="1:1025" x14ac:dyDescent="0.25">
      <c r="A18" s="61" t="s">
        <v>144</v>
      </c>
      <c r="B18" s="73" t="s">
        <v>100</v>
      </c>
      <c r="C18" s="61" t="s">
        <v>41</v>
      </c>
      <c r="D18" s="61">
        <v>120</v>
      </c>
      <c r="E18" s="69"/>
      <c r="F18" s="69">
        <f t="shared" si="0"/>
        <v>0</v>
      </c>
      <c r="G18" s="30">
        <v>0.05</v>
      </c>
      <c r="H18" s="69">
        <f t="shared" si="1"/>
        <v>0</v>
      </c>
    </row>
    <row r="19" spans="1:1025" x14ac:dyDescent="0.25">
      <c r="A19" s="61" t="s">
        <v>145</v>
      </c>
      <c r="B19" s="73" t="s">
        <v>101</v>
      </c>
      <c r="C19" s="61" t="s">
        <v>15</v>
      </c>
      <c r="D19" s="61">
        <v>10</v>
      </c>
      <c r="E19" s="69"/>
      <c r="F19" s="69">
        <f t="shared" si="0"/>
        <v>0</v>
      </c>
      <c r="G19" s="30">
        <v>0.05</v>
      </c>
      <c r="H19" s="69">
        <f t="shared" si="1"/>
        <v>0</v>
      </c>
    </row>
    <row r="20" spans="1:1025" x14ac:dyDescent="0.25">
      <c r="A20" s="61" t="s">
        <v>146</v>
      </c>
      <c r="B20" s="73" t="s">
        <v>102</v>
      </c>
      <c r="C20" s="61" t="s">
        <v>41</v>
      </c>
      <c r="D20" s="61">
        <v>400</v>
      </c>
      <c r="E20" s="69"/>
      <c r="F20" s="69">
        <f t="shared" si="0"/>
        <v>0</v>
      </c>
      <c r="G20" s="30">
        <v>0.05</v>
      </c>
      <c r="H20" s="69">
        <f t="shared" si="1"/>
        <v>0</v>
      </c>
    </row>
    <row r="21" spans="1:1025" x14ac:dyDescent="0.25">
      <c r="A21" s="61" t="s">
        <v>147</v>
      </c>
      <c r="B21" s="73" t="s">
        <v>103</v>
      </c>
      <c r="C21" s="61" t="s">
        <v>41</v>
      </c>
      <c r="D21" s="61">
        <v>800</v>
      </c>
      <c r="E21" s="69"/>
      <c r="F21" s="69">
        <f t="shared" si="0"/>
        <v>0</v>
      </c>
      <c r="G21" s="30">
        <v>0.05</v>
      </c>
      <c r="H21" s="69">
        <f t="shared" si="1"/>
        <v>0</v>
      </c>
    </row>
    <row r="22" spans="1:1025" x14ac:dyDescent="0.25">
      <c r="A22" s="61" t="s">
        <v>148</v>
      </c>
      <c r="B22" s="73" t="s">
        <v>104</v>
      </c>
      <c r="C22" s="61" t="s">
        <v>15</v>
      </c>
      <c r="D22" s="61">
        <v>20</v>
      </c>
      <c r="E22" s="69"/>
      <c r="F22" s="69">
        <f t="shared" si="0"/>
        <v>0</v>
      </c>
      <c r="G22" s="30">
        <v>0.05</v>
      </c>
      <c r="H22" s="69">
        <f t="shared" si="1"/>
        <v>0</v>
      </c>
    </row>
    <row r="23" spans="1:1025" x14ac:dyDescent="0.25">
      <c r="A23" s="61" t="s">
        <v>149</v>
      </c>
      <c r="B23" s="73" t="s">
        <v>105</v>
      </c>
      <c r="C23" s="61" t="s">
        <v>41</v>
      </c>
      <c r="D23" s="61">
        <v>400</v>
      </c>
      <c r="E23" s="69"/>
      <c r="F23" s="69">
        <f t="shared" si="0"/>
        <v>0</v>
      </c>
      <c r="G23" s="30">
        <v>0.05</v>
      </c>
      <c r="H23" s="69">
        <f t="shared" si="1"/>
        <v>0</v>
      </c>
    </row>
    <row r="24" spans="1:1025" x14ac:dyDescent="0.25">
      <c r="A24" s="61" t="s">
        <v>150</v>
      </c>
      <c r="B24" s="73" t="s">
        <v>217</v>
      </c>
      <c r="C24" s="61" t="s">
        <v>67</v>
      </c>
      <c r="D24" s="61">
        <v>120</v>
      </c>
      <c r="E24" s="69"/>
      <c r="F24" s="69">
        <f t="shared" si="0"/>
        <v>0</v>
      </c>
      <c r="G24" s="30">
        <v>0.05</v>
      </c>
      <c r="H24" s="69">
        <f t="shared" si="1"/>
        <v>0</v>
      </c>
    </row>
    <row r="25" spans="1:1025" x14ac:dyDescent="0.25">
      <c r="A25" s="61" t="s">
        <v>151</v>
      </c>
      <c r="B25" s="73" t="s">
        <v>106</v>
      </c>
      <c r="C25" s="61" t="s">
        <v>41</v>
      </c>
      <c r="D25" s="61">
        <v>20</v>
      </c>
      <c r="E25" s="69"/>
      <c r="F25" s="69">
        <f t="shared" si="0"/>
        <v>0</v>
      </c>
      <c r="G25" s="30">
        <v>0.05</v>
      </c>
      <c r="H25" s="69">
        <f t="shared" si="1"/>
        <v>0</v>
      </c>
    </row>
    <row r="26" spans="1:1025" x14ac:dyDescent="0.25">
      <c r="A26" s="61" t="s">
        <v>152</v>
      </c>
      <c r="B26" s="73" t="s">
        <v>218</v>
      </c>
      <c r="C26" s="61" t="s">
        <v>219</v>
      </c>
      <c r="D26" s="61">
        <v>50</v>
      </c>
      <c r="E26" s="69"/>
      <c r="F26" s="69">
        <f t="shared" si="0"/>
        <v>0</v>
      </c>
      <c r="G26" s="30">
        <v>0.05</v>
      </c>
      <c r="H26" s="69">
        <f t="shared" si="1"/>
        <v>0</v>
      </c>
    </row>
    <row r="27" spans="1:1025" x14ac:dyDescent="0.25">
      <c r="A27" s="61" t="s">
        <v>165</v>
      </c>
      <c r="B27" s="73" t="s">
        <v>107</v>
      </c>
      <c r="C27" s="61" t="s">
        <v>41</v>
      </c>
      <c r="D27" s="61">
        <v>10</v>
      </c>
      <c r="E27" s="69"/>
      <c r="F27" s="69">
        <f t="shared" si="0"/>
        <v>0</v>
      </c>
      <c r="G27" s="30">
        <v>0.05</v>
      </c>
      <c r="H27" s="69">
        <f t="shared" si="1"/>
        <v>0</v>
      </c>
    </row>
    <row r="28" spans="1:1025" x14ac:dyDescent="0.25">
      <c r="A28" s="61" t="s">
        <v>166</v>
      </c>
      <c r="B28" s="73" t="s">
        <v>108</v>
      </c>
      <c r="C28" s="61" t="s">
        <v>67</v>
      </c>
      <c r="D28" s="61">
        <v>450</v>
      </c>
      <c r="E28" s="69"/>
      <c r="F28" s="69">
        <f t="shared" si="0"/>
        <v>0</v>
      </c>
      <c r="G28" s="30">
        <v>0.05</v>
      </c>
      <c r="H28" s="69">
        <f t="shared" si="1"/>
        <v>0</v>
      </c>
    </row>
    <row r="29" spans="1:1025" x14ac:dyDescent="0.25">
      <c r="A29" s="61" t="s">
        <v>167</v>
      </c>
      <c r="B29" s="73" t="s">
        <v>109</v>
      </c>
      <c r="C29" s="61" t="s">
        <v>41</v>
      </c>
      <c r="D29" s="61">
        <v>400</v>
      </c>
      <c r="E29" s="69"/>
      <c r="F29" s="69">
        <f t="shared" si="0"/>
        <v>0</v>
      </c>
      <c r="G29" s="30">
        <v>0.05</v>
      </c>
      <c r="H29" s="69">
        <f t="shared" si="1"/>
        <v>0</v>
      </c>
    </row>
    <row r="30" spans="1:1025" x14ac:dyDescent="0.25">
      <c r="A30" s="61" t="s">
        <v>168</v>
      </c>
      <c r="B30" s="73" t="s">
        <v>110</v>
      </c>
      <c r="C30" s="61" t="s">
        <v>41</v>
      </c>
      <c r="D30" s="61">
        <v>1000</v>
      </c>
      <c r="E30" s="69"/>
      <c r="F30" s="69">
        <f t="shared" si="0"/>
        <v>0</v>
      </c>
      <c r="G30" s="30">
        <v>0.05</v>
      </c>
      <c r="H30" s="69">
        <f t="shared" si="1"/>
        <v>0</v>
      </c>
    </row>
    <row r="31" spans="1:1025" x14ac:dyDescent="0.25">
      <c r="A31" s="61" t="s">
        <v>169</v>
      </c>
      <c r="B31" s="73" t="s">
        <v>220</v>
      </c>
      <c r="C31" s="61" t="s">
        <v>67</v>
      </c>
      <c r="D31" s="61">
        <v>100</v>
      </c>
      <c r="E31" s="69"/>
      <c r="F31" s="69">
        <f t="shared" si="0"/>
        <v>0</v>
      </c>
      <c r="G31" s="30">
        <v>0.05</v>
      </c>
      <c r="H31" s="69">
        <f t="shared" si="1"/>
        <v>0</v>
      </c>
    </row>
    <row r="32" spans="1:1025" ht="17.25" customHeight="1" x14ac:dyDescent="0.25">
      <c r="A32" s="61" t="s">
        <v>170</v>
      </c>
      <c r="B32" s="59" t="s">
        <v>111</v>
      </c>
      <c r="C32" s="55" t="s">
        <v>41</v>
      </c>
      <c r="D32" s="55">
        <v>80</v>
      </c>
      <c r="E32" s="71"/>
      <c r="F32" s="69">
        <f t="shared" si="0"/>
        <v>0</v>
      </c>
      <c r="G32" s="30">
        <v>0.05</v>
      </c>
      <c r="H32" s="69">
        <f t="shared" si="1"/>
        <v>0</v>
      </c>
    </row>
    <row r="33" spans="1:1025" x14ac:dyDescent="0.25">
      <c r="A33" s="61" t="s">
        <v>171</v>
      </c>
      <c r="B33" s="73" t="s">
        <v>221</v>
      </c>
      <c r="C33" s="61" t="s">
        <v>41</v>
      </c>
      <c r="D33" s="61">
        <v>100</v>
      </c>
      <c r="E33" s="69"/>
      <c r="F33" s="69">
        <f t="shared" si="0"/>
        <v>0</v>
      </c>
      <c r="G33" s="30">
        <v>0.05</v>
      </c>
      <c r="H33" s="69">
        <f t="shared" si="1"/>
        <v>0</v>
      </c>
    </row>
    <row r="34" spans="1:1025" x14ac:dyDescent="0.25">
      <c r="A34" s="61" t="s">
        <v>172</v>
      </c>
      <c r="B34" s="73" t="s">
        <v>112</v>
      </c>
      <c r="C34" s="61" t="s">
        <v>15</v>
      </c>
      <c r="D34" s="61">
        <v>450</v>
      </c>
      <c r="E34" s="69"/>
      <c r="F34" s="69">
        <f t="shared" si="0"/>
        <v>0</v>
      </c>
      <c r="G34" s="30">
        <v>0.05</v>
      </c>
      <c r="H34" s="69">
        <f t="shared" si="1"/>
        <v>0</v>
      </c>
    </row>
    <row r="35" spans="1:1025" x14ac:dyDescent="0.25">
      <c r="A35" s="61" t="s">
        <v>173</v>
      </c>
      <c r="B35" s="73" t="s">
        <v>223</v>
      </c>
      <c r="C35" s="61" t="s">
        <v>41</v>
      </c>
      <c r="D35" s="61">
        <v>200</v>
      </c>
      <c r="E35" s="69"/>
      <c r="F35" s="69">
        <f t="shared" si="0"/>
        <v>0</v>
      </c>
      <c r="G35" s="30">
        <v>0.05</v>
      </c>
      <c r="H35" s="69">
        <f t="shared" si="1"/>
        <v>0</v>
      </c>
    </row>
    <row r="36" spans="1:1025" x14ac:dyDescent="0.25">
      <c r="A36" s="61" t="s">
        <v>174</v>
      </c>
      <c r="B36" s="73" t="s">
        <v>113</v>
      </c>
      <c r="C36" s="61" t="s">
        <v>41</v>
      </c>
      <c r="D36" s="61">
        <v>500</v>
      </c>
      <c r="E36" s="69"/>
      <c r="F36" s="69">
        <f t="shared" si="0"/>
        <v>0</v>
      </c>
      <c r="G36" s="30">
        <v>0.05</v>
      </c>
      <c r="H36" s="69">
        <f t="shared" si="1"/>
        <v>0</v>
      </c>
    </row>
    <row r="37" spans="1:1025" x14ac:dyDescent="0.25">
      <c r="A37" s="61" t="s">
        <v>175</v>
      </c>
      <c r="B37" s="73" t="s">
        <v>114</v>
      </c>
      <c r="C37" s="61" t="s">
        <v>41</v>
      </c>
      <c r="D37" s="61">
        <v>10</v>
      </c>
      <c r="E37" s="69"/>
      <c r="F37" s="69">
        <f t="shared" si="0"/>
        <v>0</v>
      </c>
      <c r="G37" s="30">
        <v>0.05</v>
      </c>
      <c r="H37" s="69">
        <f t="shared" si="1"/>
        <v>0</v>
      </c>
    </row>
    <row r="38" spans="1:1025" x14ac:dyDescent="0.25">
      <c r="A38" s="61" t="s">
        <v>176</v>
      </c>
      <c r="B38" s="73" t="s">
        <v>115</v>
      </c>
      <c r="C38" s="61" t="s">
        <v>41</v>
      </c>
      <c r="D38" s="61">
        <v>90</v>
      </c>
      <c r="E38" s="69"/>
      <c r="F38" s="69">
        <f t="shared" si="0"/>
        <v>0</v>
      </c>
      <c r="G38" s="30">
        <v>0.05</v>
      </c>
      <c r="H38" s="69">
        <f t="shared" si="1"/>
        <v>0</v>
      </c>
    </row>
    <row r="39" spans="1:1025" x14ac:dyDescent="0.25">
      <c r="A39" s="61" t="s">
        <v>177</v>
      </c>
      <c r="B39" s="73" t="s">
        <v>222</v>
      </c>
      <c r="C39" s="61" t="s">
        <v>15</v>
      </c>
      <c r="D39" s="61">
        <v>40</v>
      </c>
      <c r="E39" s="69"/>
      <c r="F39" s="69">
        <f t="shared" si="0"/>
        <v>0</v>
      </c>
      <c r="G39" s="30">
        <v>0.05</v>
      </c>
      <c r="H39" s="69">
        <f t="shared" si="1"/>
        <v>0</v>
      </c>
    </row>
    <row r="40" spans="1:1025" s="49" customFormat="1" x14ac:dyDescent="0.25">
      <c r="A40" s="61" t="s">
        <v>178</v>
      </c>
      <c r="B40" s="73" t="s">
        <v>324</v>
      </c>
      <c r="C40" s="61" t="s">
        <v>15</v>
      </c>
      <c r="D40" s="61">
        <v>40</v>
      </c>
      <c r="E40" s="69"/>
      <c r="F40" s="69">
        <f t="shared" si="0"/>
        <v>0</v>
      </c>
      <c r="G40" s="30">
        <v>0.05</v>
      </c>
      <c r="H40" s="69">
        <f t="shared" si="1"/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</row>
    <row r="41" spans="1:1025" x14ac:dyDescent="0.25">
      <c r="A41" s="61" t="s">
        <v>179</v>
      </c>
      <c r="B41" s="73" t="s">
        <v>316</v>
      </c>
      <c r="C41" s="61" t="s">
        <v>15</v>
      </c>
      <c r="D41" s="61">
        <v>60</v>
      </c>
      <c r="E41" s="69"/>
      <c r="F41" s="69">
        <f t="shared" si="0"/>
        <v>0</v>
      </c>
      <c r="G41" s="30">
        <v>0.05</v>
      </c>
      <c r="H41" s="69">
        <f t="shared" si="1"/>
        <v>0</v>
      </c>
    </row>
    <row r="42" spans="1:1025" s="49" customFormat="1" x14ac:dyDescent="0.25">
      <c r="A42" s="61" t="s">
        <v>180</v>
      </c>
      <c r="B42" s="73" t="s">
        <v>116</v>
      </c>
      <c r="C42" s="61" t="s">
        <v>41</v>
      </c>
      <c r="D42" s="61">
        <v>250</v>
      </c>
      <c r="E42" s="69"/>
      <c r="F42" s="69">
        <f t="shared" si="0"/>
        <v>0</v>
      </c>
      <c r="G42" s="30">
        <v>0.05</v>
      </c>
      <c r="H42" s="69">
        <f t="shared" si="1"/>
        <v>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</row>
    <row r="43" spans="1:1025" s="49" customFormat="1" x14ac:dyDescent="0.25">
      <c r="A43" s="61" t="s">
        <v>181</v>
      </c>
      <c r="B43" s="73" t="s">
        <v>325</v>
      </c>
      <c r="C43" s="61" t="s">
        <v>67</v>
      </c>
      <c r="D43" s="61">
        <v>30</v>
      </c>
      <c r="E43" s="69"/>
      <c r="F43" s="69">
        <f t="shared" si="0"/>
        <v>0</v>
      </c>
      <c r="G43" s="30">
        <v>0.05</v>
      </c>
      <c r="H43" s="69">
        <f t="shared" si="1"/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</row>
    <row r="44" spans="1:1025" s="49" customFormat="1" x14ac:dyDescent="0.25">
      <c r="A44" s="61" t="s">
        <v>182</v>
      </c>
      <c r="B44" s="73" t="s">
        <v>214</v>
      </c>
      <c r="C44" s="61" t="s">
        <v>41</v>
      </c>
      <c r="D44" s="61">
        <v>20</v>
      </c>
      <c r="E44" s="69"/>
      <c r="F44" s="69">
        <f t="shared" si="0"/>
        <v>0</v>
      </c>
      <c r="G44" s="30">
        <v>0.05</v>
      </c>
      <c r="H44" s="69">
        <f t="shared" si="1"/>
        <v>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</row>
    <row r="45" spans="1:1025" s="49" customFormat="1" x14ac:dyDescent="0.25">
      <c r="A45" s="61" t="s">
        <v>183</v>
      </c>
      <c r="B45" s="73" t="s">
        <v>117</v>
      </c>
      <c r="C45" s="61" t="s">
        <v>41</v>
      </c>
      <c r="D45" s="61">
        <v>80</v>
      </c>
      <c r="E45" s="69"/>
      <c r="F45" s="69">
        <f>D45*E45</f>
        <v>0</v>
      </c>
      <c r="G45" s="30">
        <v>0.05</v>
      </c>
      <c r="H45" s="69">
        <f t="shared" si="1"/>
        <v>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</row>
    <row r="46" spans="1:1025" x14ac:dyDescent="0.25">
      <c r="A46" s="42"/>
      <c r="B46" s="113" t="s">
        <v>266</v>
      </c>
      <c r="C46" s="114"/>
      <c r="D46" s="114"/>
      <c r="E46" s="115"/>
      <c r="F46" s="85">
        <f>SUM(F12:F45)</f>
        <v>0</v>
      </c>
      <c r="G46" s="84" t="s">
        <v>59</v>
      </c>
      <c r="H46" s="85">
        <f>SUM(H12:H45)</f>
        <v>0</v>
      </c>
    </row>
    <row r="48" spans="1:1025" ht="15" customHeight="1" x14ac:dyDescent="0.25">
      <c r="A48" s="117"/>
      <c r="B48" s="117"/>
      <c r="C48" s="25"/>
    </row>
  </sheetData>
  <mergeCells count="7">
    <mergeCell ref="A48:B48"/>
    <mergeCell ref="B46:E46"/>
    <mergeCell ref="G1:H1"/>
    <mergeCell ref="A6:H6"/>
    <mergeCell ref="A7:H7"/>
    <mergeCell ref="A8:H8"/>
    <mergeCell ref="A10:H10"/>
  </mergeCells>
  <pageMargins left="0.7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zoomScalePageLayoutView="60" workbookViewId="0">
      <selection activeCell="F16" sqref="F16"/>
    </sheetView>
  </sheetViews>
  <sheetFormatPr defaultRowHeight="15" x14ac:dyDescent="0.25"/>
  <cols>
    <col min="1" max="1" width="7.85546875" style="1" customWidth="1"/>
    <col min="2" max="2" width="28.5703125" style="1" customWidth="1"/>
    <col min="3" max="3" width="7.140625" style="1" customWidth="1"/>
    <col min="4" max="6" width="12.140625" style="1" customWidth="1"/>
    <col min="7" max="7" width="8.85546875" style="1" customWidth="1"/>
    <col min="8" max="8" width="12.140625" style="1" customWidth="1"/>
    <col min="9" max="1024" width="9.140625" style="1" customWidth="1"/>
  </cols>
  <sheetData>
    <row r="1" spans="1:8" x14ac:dyDescent="0.25">
      <c r="G1" s="108" t="s">
        <v>274</v>
      </c>
      <c r="H1" s="108"/>
    </row>
    <row r="2" spans="1:8" x14ac:dyDescent="0.25">
      <c r="G2" s="9"/>
      <c r="H2" s="9"/>
    </row>
    <row r="3" spans="1:8" ht="15.75" x14ac:dyDescent="0.25">
      <c r="A3" s="10" t="s">
        <v>60</v>
      </c>
      <c r="G3" s="11" t="s">
        <v>61</v>
      </c>
    </row>
    <row r="4" spans="1:8" x14ac:dyDescent="0.25">
      <c r="A4" s="3" t="s">
        <v>2</v>
      </c>
      <c r="B4" s="3"/>
      <c r="F4" s="3"/>
      <c r="G4" s="3" t="s">
        <v>3</v>
      </c>
      <c r="H4" s="3"/>
    </row>
    <row r="9" spans="1:8" ht="15.75" customHeight="1" x14ac:dyDescent="0.25">
      <c r="A9" s="107" t="s">
        <v>4</v>
      </c>
      <c r="B9" s="107"/>
      <c r="C9" s="107"/>
      <c r="D9" s="107"/>
      <c r="E9" s="107"/>
      <c r="F9" s="107"/>
      <c r="G9" s="107"/>
      <c r="H9" s="107"/>
    </row>
    <row r="10" spans="1:8" ht="15.75" customHeight="1" x14ac:dyDescent="0.25">
      <c r="A10" s="108"/>
      <c r="B10" s="108"/>
      <c r="C10" s="108"/>
      <c r="D10" s="108"/>
      <c r="E10" s="108"/>
      <c r="F10" s="108"/>
      <c r="G10" s="108"/>
      <c r="H10" s="108"/>
    </row>
    <row r="11" spans="1:8" ht="15.75" x14ac:dyDescent="0.25">
      <c r="A11" s="116" t="s">
        <v>273</v>
      </c>
      <c r="B11" s="116"/>
      <c r="C11" s="116"/>
      <c r="D11" s="116"/>
      <c r="E11" s="116"/>
      <c r="F11" s="116"/>
      <c r="G11" s="116"/>
      <c r="H11" s="116"/>
    </row>
    <row r="12" spans="1:8" ht="17.25" x14ac:dyDescent="0.3">
      <c r="A12" s="12"/>
    </row>
    <row r="13" spans="1:8" ht="15.75" customHeight="1" x14ac:dyDescent="0.25">
      <c r="A13" s="107" t="s">
        <v>62</v>
      </c>
      <c r="B13" s="107"/>
      <c r="C13" s="107"/>
      <c r="D13" s="107"/>
      <c r="E13" s="107"/>
      <c r="F13" s="107"/>
      <c r="G13" s="107"/>
      <c r="H13" s="107"/>
    </row>
    <row r="14" spans="1:8" ht="63.75" x14ac:dyDescent="0.25">
      <c r="A14" s="13" t="s">
        <v>7</v>
      </c>
      <c r="B14" s="13" t="s">
        <v>8</v>
      </c>
      <c r="C14" s="13" t="s">
        <v>63</v>
      </c>
      <c r="D14" s="13" t="s">
        <v>64</v>
      </c>
      <c r="E14" s="13" t="s">
        <v>65</v>
      </c>
      <c r="F14" s="14" t="s">
        <v>12</v>
      </c>
      <c r="G14" s="13" t="s">
        <v>66</v>
      </c>
      <c r="H14" s="14" t="s">
        <v>14</v>
      </c>
    </row>
    <row r="15" spans="1:8" ht="79.5" customHeight="1" x14ac:dyDescent="0.25">
      <c r="A15" s="62">
        <v>1</v>
      </c>
      <c r="B15" s="63" t="s">
        <v>322</v>
      </c>
      <c r="C15" s="64" t="s">
        <v>67</v>
      </c>
      <c r="D15" s="55">
        <v>5000</v>
      </c>
      <c r="E15" s="65"/>
      <c r="F15" s="65">
        <f>D15*E15</f>
        <v>0</v>
      </c>
      <c r="G15" s="66">
        <v>0.05</v>
      </c>
      <c r="H15" s="67">
        <f>F15+(F15*G15)</f>
        <v>0</v>
      </c>
    </row>
    <row r="16" spans="1:8" ht="15.75" x14ac:dyDescent="0.25">
      <c r="A16" s="42"/>
      <c r="B16" s="110" t="s">
        <v>266</v>
      </c>
      <c r="C16" s="111"/>
      <c r="D16" s="111"/>
      <c r="E16" s="111"/>
      <c r="F16" s="45">
        <f>SUM(F15)</f>
        <v>0</v>
      </c>
      <c r="G16" s="46" t="s">
        <v>59</v>
      </c>
      <c r="H16" s="45">
        <f>SUM(H15)</f>
        <v>0</v>
      </c>
    </row>
    <row r="17" spans="1:6" x14ac:dyDescent="0.25">
      <c r="A17" s="15"/>
    </row>
    <row r="18" spans="1:6" ht="2.25" customHeight="1" x14ac:dyDescent="0.25">
      <c r="A18" s="39"/>
      <c r="B18" s="39"/>
      <c r="C18" s="39"/>
      <c r="D18" s="39"/>
      <c r="E18" s="39"/>
      <c r="F18" s="39"/>
    </row>
  </sheetData>
  <mergeCells count="6">
    <mergeCell ref="B16:E16"/>
    <mergeCell ref="G1:H1"/>
    <mergeCell ref="A9:H9"/>
    <mergeCell ref="A10:H10"/>
    <mergeCell ref="A11:H11"/>
    <mergeCell ref="A13:H13"/>
  </mergeCells>
  <pageMargins left="0.36180555555555599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7" workbookViewId="0">
      <selection activeCell="K22" sqref="K22"/>
    </sheetView>
  </sheetViews>
  <sheetFormatPr defaultRowHeight="15" x14ac:dyDescent="0.25"/>
  <cols>
    <col min="1" max="1" width="4.7109375" style="1" customWidth="1"/>
    <col min="2" max="2" width="26.85546875" style="1" customWidth="1"/>
    <col min="3" max="3" width="8.42578125" style="1" customWidth="1"/>
    <col min="4" max="4" width="5.140625" style="1" customWidth="1"/>
    <col min="5" max="6" width="12.140625" style="1" customWidth="1"/>
    <col min="7" max="7" width="14.140625" style="1" bestFit="1" customWidth="1"/>
    <col min="8" max="8" width="8.42578125" style="1" customWidth="1"/>
    <col min="9" max="9" width="14.85546875" style="1" bestFit="1" customWidth="1"/>
    <col min="10" max="10" width="10.28515625" style="1" customWidth="1"/>
    <col min="11" max="1024" width="9.140625" style="1" customWidth="1"/>
  </cols>
  <sheetData>
    <row r="1" spans="1:9" ht="15.75" x14ac:dyDescent="0.25">
      <c r="H1" s="118" t="s">
        <v>274</v>
      </c>
      <c r="I1" s="118"/>
    </row>
    <row r="2" spans="1:9" x14ac:dyDescent="0.25">
      <c r="A2" s="10"/>
    </row>
    <row r="3" spans="1:9" ht="18.75" x14ac:dyDescent="0.3">
      <c r="A3" s="16"/>
    </row>
    <row r="4" spans="1:9" ht="15.75" x14ac:dyDescent="0.25">
      <c r="A4" s="10" t="s">
        <v>60</v>
      </c>
      <c r="H4" s="21" t="s">
        <v>61</v>
      </c>
    </row>
    <row r="5" spans="1:9" x14ac:dyDescent="0.25">
      <c r="A5" s="3" t="s">
        <v>2</v>
      </c>
      <c r="H5" s="4" t="s">
        <v>3</v>
      </c>
    </row>
    <row r="8" spans="1:9" x14ac:dyDescent="0.25">
      <c r="A8" s="3"/>
    </row>
    <row r="9" spans="1:9" ht="15.75" x14ac:dyDescent="0.25">
      <c r="A9" s="116" t="s">
        <v>69</v>
      </c>
      <c r="B9" s="116"/>
      <c r="C9" s="116"/>
      <c r="D9" s="116"/>
      <c r="E9" s="116"/>
      <c r="F9" s="116"/>
      <c r="G9" s="116"/>
      <c r="H9" s="116"/>
      <c r="I9" s="116"/>
    </row>
    <row r="10" spans="1:9" x14ac:dyDescent="0.25">
      <c r="A10" s="23"/>
      <c r="B10" s="108" t="s">
        <v>70</v>
      </c>
      <c r="C10" s="108"/>
      <c r="D10" s="108"/>
      <c r="E10" s="108"/>
      <c r="F10" s="108"/>
      <c r="G10" s="108"/>
      <c r="H10" s="108"/>
      <c r="I10" s="108"/>
    </row>
    <row r="11" spans="1:9" ht="15.75" customHeight="1" x14ac:dyDescent="0.25">
      <c r="A11" s="107" t="s">
        <v>275</v>
      </c>
      <c r="B11" s="107"/>
      <c r="C11" s="107"/>
      <c r="D11" s="107"/>
      <c r="E11" s="107"/>
      <c r="F11" s="107"/>
      <c r="G11" s="107"/>
      <c r="H11" s="107"/>
      <c r="I11" s="107"/>
    </row>
    <row r="12" spans="1:9" ht="17.25" x14ac:dyDescent="0.3">
      <c r="A12" s="12"/>
    </row>
    <row r="13" spans="1:9" ht="15.75" customHeight="1" x14ac:dyDescent="0.25">
      <c r="A13" s="107" t="s">
        <v>88</v>
      </c>
      <c r="B13" s="107"/>
      <c r="C13" s="107"/>
      <c r="D13" s="107"/>
      <c r="E13" s="107"/>
      <c r="F13" s="107"/>
      <c r="G13" s="107"/>
      <c r="H13" s="107"/>
      <c r="I13" s="107"/>
    </row>
    <row r="14" spans="1:9" ht="75" x14ac:dyDescent="0.25">
      <c r="A14" s="6" t="s">
        <v>7</v>
      </c>
      <c r="B14" s="6" t="s">
        <v>8</v>
      </c>
      <c r="C14" s="6" t="s">
        <v>89</v>
      </c>
      <c r="D14" s="6" t="s">
        <v>63</v>
      </c>
      <c r="E14" s="6" t="s">
        <v>11</v>
      </c>
      <c r="F14" s="6" t="s">
        <v>74</v>
      </c>
      <c r="G14" s="6" t="s">
        <v>12</v>
      </c>
      <c r="H14" s="6" t="s">
        <v>13</v>
      </c>
      <c r="I14" s="6" t="s">
        <v>14</v>
      </c>
    </row>
    <row r="15" spans="1:9" x14ac:dyDescent="0.25">
      <c r="A15" s="55" t="s">
        <v>119</v>
      </c>
      <c r="B15" s="73" t="s">
        <v>90</v>
      </c>
      <c r="C15" s="61" t="s">
        <v>225</v>
      </c>
      <c r="D15" s="61" t="s">
        <v>41</v>
      </c>
      <c r="E15" s="92">
        <v>200</v>
      </c>
      <c r="F15" s="74"/>
      <c r="G15" s="69">
        <f>E15*F15</f>
        <v>0</v>
      </c>
      <c r="H15" s="75">
        <v>0.05</v>
      </c>
      <c r="I15" s="69">
        <f>G15+(G15*H15)</f>
        <v>0</v>
      </c>
    </row>
    <row r="16" spans="1:9" x14ac:dyDescent="0.25">
      <c r="A16" s="55" t="s">
        <v>139</v>
      </c>
      <c r="B16" s="73" t="s">
        <v>212</v>
      </c>
      <c r="C16" s="61" t="s">
        <v>313</v>
      </c>
      <c r="D16" s="61" t="s">
        <v>15</v>
      </c>
      <c r="E16" s="61">
        <v>5000</v>
      </c>
      <c r="F16" s="74"/>
      <c r="G16" s="69">
        <f t="shared" ref="G16:G22" si="0">E16*F16</f>
        <v>0</v>
      </c>
      <c r="H16" s="75">
        <v>0.05</v>
      </c>
      <c r="I16" s="69">
        <f t="shared" ref="I16:I22" si="1">G16+(G16*H16)</f>
        <v>0</v>
      </c>
    </row>
    <row r="17" spans="1:1024" x14ac:dyDescent="0.25">
      <c r="A17" s="55" t="s">
        <v>140</v>
      </c>
      <c r="B17" s="73" t="s">
        <v>213</v>
      </c>
      <c r="C17" s="61" t="s">
        <v>313</v>
      </c>
      <c r="D17" s="61" t="s">
        <v>15</v>
      </c>
      <c r="E17" s="61">
        <v>600</v>
      </c>
      <c r="F17" s="74"/>
      <c r="G17" s="69">
        <f t="shared" si="0"/>
        <v>0</v>
      </c>
      <c r="H17" s="75">
        <v>0.05</v>
      </c>
      <c r="I17" s="69">
        <f t="shared" si="1"/>
        <v>0</v>
      </c>
    </row>
    <row r="18" spans="1:1024" s="49" customFormat="1" x14ac:dyDescent="0.25">
      <c r="A18" s="55" t="s">
        <v>141</v>
      </c>
      <c r="B18" s="73" t="s">
        <v>318</v>
      </c>
      <c r="C18" s="61" t="s">
        <v>313</v>
      </c>
      <c r="D18" s="61" t="s">
        <v>15</v>
      </c>
      <c r="E18" s="61">
        <v>1500</v>
      </c>
      <c r="F18" s="74"/>
      <c r="G18" s="69">
        <f t="shared" si="0"/>
        <v>0</v>
      </c>
      <c r="H18" s="75">
        <v>0.05</v>
      </c>
      <c r="I18" s="69">
        <f t="shared" si="1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</row>
    <row r="19" spans="1:1024" x14ac:dyDescent="0.25">
      <c r="A19" s="55" t="s">
        <v>142</v>
      </c>
      <c r="B19" s="73" t="s">
        <v>232</v>
      </c>
      <c r="C19" s="61" t="s">
        <v>313</v>
      </c>
      <c r="D19" s="61" t="s">
        <v>15</v>
      </c>
      <c r="E19" s="61">
        <v>4000</v>
      </c>
      <c r="F19" s="74"/>
      <c r="G19" s="69">
        <f t="shared" si="0"/>
        <v>0</v>
      </c>
      <c r="H19" s="75">
        <v>0.05</v>
      </c>
      <c r="I19" s="69">
        <f t="shared" si="1"/>
        <v>0</v>
      </c>
    </row>
    <row r="20" spans="1:1024" s="49" customFormat="1" x14ac:dyDescent="0.25">
      <c r="A20" s="55" t="s">
        <v>143</v>
      </c>
      <c r="B20" s="91" t="s">
        <v>317</v>
      </c>
      <c r="C20" s="61" t="s">
        <v>313</v>
      </c>
      <c r="D20" s="61" t="s">
        <v>15</v>
      </c>
      <c r="E20" s="92">
        <v>800</v>
      </c>
      <c r="F20" s="74"/>
      <c r="G20" s="69">
        <f t="shared" si="0"/>
        <v>0</v>
      </c>
      <c r="H20" s="75">
        <v>0.05</v>
      </c>
      <c r="I20" s="69">
        <f t="shared" si="1"/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</row>
    <row r="21" spans="1:1024" ht="30" x14ac:dyDescent="0.25">
      <c r="A21" s="55" t="s">
        <v>144</v>
      </c>
      <c r="B21" s="68" t="s">
        <v>92</v>
      </c>
      <c r="C21" s="57" t="s">
        <v>91</v>
      </c>
      <c r="D21" s="55" t="s">
        <v>15</v>
      </c>
      <c r="E21" s="55">
        <v>1000</v>
      </c>
      <c r="F21" s="29"/>
      <c r="G21" s="69">
        <f t="shared" si="0"/>
        <v>0</v>
      </c>
      <c r="H21" s="72">
        <v>0.05</v>
      </c>
      <c r="I21" s="69">
        <f t="shared" si="1"/>
        <v>0</v>
      </c>
    </row>
    <row r="22" spans="1:1024" ht="30" x14ac:dyDescent="0.25">
      <c r="A22" s="55" t="s">
        <v>145</v>
      </c>
      <c r="B22" s="68" t="s">
        <v>93</v>
      </c>
      <c r="C22" s="57" t="s">
        <v>91</v>
      </c>
      <c r="D22" s="55" t="s">
        <v>15</v>
      </c>
      <c r="E22" s="55">
        <v>120</v>
      </c>
      <c r="F22" s="29"/>
      <c r="G22" s="69">
        <f t="shared" si="0"/>
        <v>0</v>
      </c>
      <c r="H22" s="72">
        <v>0.05</v>
      </c>
      <c r="I22" s="69">
        <f t="shared" si="1"/>
        <v>0</v>
      </c>
    </row>
    <row r="23" spans="1:1024" x14ac:dyDescent="0.25">
      <c r="A23" s="42"/>
      <c r="B23" s="110" t="s">
        <v>266</v>
      </c>
      <c r="C23" s="111"/>
      <c r="D23" s="111"/>
      <c r="E23" s="111"/>
      <c r="F23" s="112"/>
      <c r="G23" s="41">
        <f>SUM(G15:G22)</f>
        <v>0</v>
      </c>
      <c r="H23" s="47" t="s">
        <v>59</v>
      </c>
      <c r="I23" s="48">
        <f>SUM(I15:I22)</f>
        <v>0</v>
      </c>
    </row>
    <row r="24" spans="1:1024" x14ac:dyDescent="0.25">
      <c r="A24" s="24"/>
    </row>
  </sheetData>
  <mergeCells count="6">
    <mergeCell ref="B23:F23"/>
    <mergeCell ref="H1:I1"/>
    <mergeCell ref="A9:I9"/>
    <mergeCell ref="B10:I10"/>
    <mergeCell ref="A11:I11"/>
    <mergeCell ref="A13:I13"/>
  </mergeCells>
  <pageMargins left="0.57708333333333295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3" sqref="E23"/>
    </sheetView>
  </sheetViews>
  <sheetFormatPr defaultRowHeight="15" x14ac:dyDescent="0.25"/>
  <cols>
    <col min="1" max="1" width="13.28515625" customWidth="1"/>
    <col min="2" max="2" width="8" customWidth="1"/>
    <col min="3" max="3" width="25.28515625" customWidth="1"/>
    <col min="4" max="5" width="15.42578125" bestFit="1" customWidth="1"/>
  </cols>
  <sheetData>
    <row r="1" spans="1:6" x14ac:dyDescent="0.25">
      <c r="A1" s="125" t="s">
        <v>262</v>
      </c>
      <c r="B1" s="125"/>
      <c r="C1" s="125"/>
      <c r="D1" s="125"/>
      <c r="E1" s="125"/>
      <c r="F1" s="125"/>
    </row>
    <row r="3" spans="1:6" x14ac:dyDescent="0.25">
      <c r="A3" s="36" t="s">
        <v>250</v>
      </c>
      <c r="B3" s="123" t="s">
        <v>251</v>
      </c>
      <c r="C3" s="124"/>
      <c r="D3" s="36" t="s">
        <v>252</v>
      </c>
      <c r="E3" s="36" t="s">
        <v>80</v>
      </c>
      <c r="F3" s="36" t="s">
        <v>260</v>
      </c>
    </row>
    <row r="4" spans="1:6" x14ac:dyDescent="0.25">
      <c r="A4" s="33" t="s">
        <v>243</v>
      </c>
      <c r="B4" s="119" t="s">
        <v>254</v>
      </c>
      <c r="C4" s="120"/>
      <c r="D4" s="34">
        <f>Zał.1_1!H82</f>
        <v>0</v>
      </c>
      <c r="E4" s="34">
        <f>Zał.1_1!J82</f>
        <v>0</v>
      </c>
      <c r="F4" s="35" t="e">
        <f t="shared" ref="F4:F11" si="0">D4/$D$11</f>
        <v>#DIV/0!</v>
      </c>
    </row>
    <row r="5" spans="1:6" x14ac:dyDescent="0.25">
      <c r="A5" s="33" t="s">
        <v>244</v>
      </c>
      <c r="B5" s="119" t="s">
        <v>256</v>
      </c>
      <c r="C5" s="120"/>
      <c r="D5" s="34">
        <f>'Zał. 1_2'!F16</f>
        <v>0</v>
      </c>
      <c r="E5" s="34">
        <f>'Zał. 1_2'!H16</f>
        <v>0</v>
      </c>
      <c r="F5" s="35" t="e">
        <f t="shared" si="0"/>
        <v>#DIV/0!</v>
      </c>
    </row>
    <row r="6" spans="1:6" x14ac:dyDescent="0.25">
      <c r="A6" s="33" t="s">
        <v>245</v>
      </c>
      <c r="B6" s="119" t="s">
        <v>257</v>
      </c>
      <c r="C6" s="120"/>
      <c r="D6" s="34">
        <f>'Zał. 1_3'!G29</f>
        <v>0</v>
      </c>
      <c r="E6" s="34">
        <f>'Zał. 1_3'!I29</f>
        <v>0</v>
      </c>
      <c r="F6" s="35" t="e">
        <f t="shared" si="0"/>
        <v>#DIV/0!</v>
      </c>
    </row>
    <row r="7" spans="1:6" x14ac:dyDescent="0.25">
      <c r="A7" s="33" t="s">
        <v>246</v>
      </c>
      <c r="B7" s="119" t="s">
        <v>259</v>
      </c>
      <c r="C7" s="120"/>
      <c r="D7" s="34">
        <f>'Zał. 1_4 '!G18</f>
        <v>0</v>
      </c>
      <c r="E7" s="34">
        <f>'Zał. 1_4 '!I18</f>
        <v>0</v>
      </c>
      <c r="F7" s="87" t="e">
        <f t="shared" si="0"/>
        <v>#DIV/0!</v>
      </c>
    </row>
    <row r="8" spans="1:6" x14ac:dyDescent="0.25">
      <c r="A8" s="33" t="s">
        <v>247</v>
      </c>
      <c r="B8" s="119" t="s">
        <v>261</v>
      </c>
      <c r="C8" s="120"/>
      <c r="D8" s="34">
        <f>'Zał. 1_5'!F46</f>
        <v>0</v>
      </c>
      <c r="E8" s="34">
        <f>'Zał. 1_5'!H46</f>
        <v>0</v>
      </c>
      <c r="F8" s="35" t="e">
        <f t="shared" si="0"/>
        <v>#DIV/0!</v>
      </c>
    </row>
    <row r="9" spans="1:6" x14ac:dyDescent="0.25">
      <c r="A9" s="33" t="s">
        <v>248</v>
      </c>
      <c r="B9" s="119" t="s">
        <v>255</v>
      </c>
      <c r="C9" s="120"/>
      <c r="D9" s="34">
        <f>'Zał. 1_6'!F16</f>
        <v>0</v>
      </c>
      <c r="E9" s="34">
        <f>'Zał. 1_6'!H16</f>
        <v>0</v>
      </c>
      <c r="F9" s="87" t="e">
        <f t="shared" si="0"/>
        <v>#DIV/0!</v>
      </c>
    </row>
    <row r="10" spans="1:6" x14ac:dyDescent="0.25">
      <c r="A10" s="88" t="s">
        <v>249</v>
      </c>
      <c r="B10" s="121" t="s">
        <v>258</v>
      </c>
      <c r="C10" s="122"/>
      <c r="D10" s="89">
        <f>'Zał. 1_7'!G23</f>
        <v>0</v>
      </c>
      <c r="E10" s="89">
        <f>'Zał. 1_7'!I23</f>
        <v>0</v>
      </c>
      <c r="F10" s="90" t="e">
        <f t="shared" si="0"/>
        <v>#DIV/0!</v>
      </c>
    </row>
    <row r="11" spans="1:6" x14ac:dyDescent="0.25">
      <c r="C11" s="31" t="s">
        <v>253</v>
      </c>
      <c r="D11" s="32">
        <f>SUM(D4:D10)</f>
        <v>0</v>
      </c>
      <c r="E11" s="32">
        <f>SUM(E4:E10)</f>
        <v>0</v>
      </c>
      <c r="F11" s="35" t="e">
        <f t="shared" si="0"/>
        <v>#DIV/0!</v>
      </c>
    </row>
  </sheetData>
  <mergeCells count="9">
    <mergeCell ref="B8:C8"/>
    <mergeCell ref="B9:C9"/>
    <mergeCell ref="B10:C10"/>
    <mergeCell ref="B3:C3"/>
    <mergeCell ref="A1:F1"/>
    <mergeCell ref="B4:C4"/>
    <mergeCell ref="B5:C5"/>
    <mergeCell ref="B6:C6"/>
    <mergeCell ref="B7:C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Zał.1_1</vt:lpstr>
      <vt:lpstr>Zał. 1_2</vt:lpstr>
      <vt:lpstr>Zał. 1_3</vt:lpstr>
      <vt:lpstr>Zał. 1_4 </vt:lpstr>
      <vt:lpstr>Zał. 1_5</vt:lpstr>
      <vt:lpstr>Zał. 1_6</vt:lpstr>
      <vt:lpstr>Zał. 1_7</vt:lpstr>
      <vt:lpstr>Zestawienie</vt:lpstr>
      <vt:lpstr>'Zał. 1_4 '!Obszar_wydruku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Małgorzata</cp:lastModifiedBy>
  <cp:revision>1</cp:revision>
  <cp:lastPrinted>2022-08-05T10:14:06Z</cp:lastPrinted>
  <dcterms:created xsi:type="dcterms:W3CDTF">2021-12-02T13:46:29Z</dcterms:created>
  <dcterms:modified xsi:type="dcterms:W3CDTF">2024-07-02T13:19:38Z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