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70" windowHeight="7155" tabRatio="731" activeTab="1"/>
  </bookViews>
  <sheets>
    <sheet name="ALFABETYCZNIE 2023" sheetId="1" r:id="rId1"/>
    <sheet name="2023" sheetId="2" r:id="rId2"/>
  </sheets>
  <definedNames>
    <definedName name="__Anonymous_Sheet_DB__1">'ALFABETYCZNIE 2023'!$A$5:$G$239</definedName>
    <definedName name="__Anonymous_Sheet_DB__2">'ALFABETYCZNIE 2023'!$A$2:$G$2</definedName>
    <definedName name="_xlnm.Print_Area" localSheetId="1">'2023'!$A$1:$F$262</definedName>
  </definedNames>
  <calcPr fullCalcOnLoad="1"/>
</workbook>
</file>

<file path=xl/sharedStrings.xml><?xml version="1.0" encoding="utf-8"?>
<sst xmlns="http://schemas.openxmlformats.org/spreadsheetml/2006/main" count="1210" uniqueCount="441">
  <si>
    <t>Poz. w planie</t>
  </si>
  <si>
    <t>Wykaz chodników, parkingów, przystanków komunikacji 
miejskiej wliczonych w wymienione niżej chodniki</t>
  </si>
  <si>
    <t>powierzchnia (m2)</t>
  </si>
  <si>
    <t>krotność oczyszcz. w  miesiącu</t>
  </si>
  <si>
    <t>rzeczywista powierzchnia  do oczyszczenia w miesiącu</t>
  </si>
  <si>
    <t>PLAN 1 – OD PONIEDZIAŁKU DO SOBOTY</t>
  </si>
  <si>
    <t>Katowicka i Pocztowa - deptak</t>
  </si>
  <si>
    <t>PLAN 2 – OD PONIEDZIAŁKU DO PIĄTKU</t>
  </si>
  <si>
    <t>21</t>
  </si>
  <si>
    <t>PLAN 3 - ŚRODA ORAZ SOBOTA PO GODZ. 14</t>
  </si>
  <si>
    <t>Szkolna przy targowisku + targowisko</t>
  </si>
  <si>
    <t>Kubiny przy targowisku</t>
  </si>
  <si>
    <t>Kubiny nr 8- parking i plac</t>
  </si>
  <si>
    <t>PLAN 4 - PONIEDZIAŁEK I PIĄTEK</t>
  </si>
  <si>
    <t>Katowicka od ul. Wojska Polskiego do parkingu – prawa strona</t>
  </si>
  <si>
    <t>Katowicka od ul. Wojska Polskiego (przystanek autobusowy) do nr 451 wraz z przystankiem autobusowym – lewa strona i ul. Cmentarna od zegara do budynku Katowicka 45f</t>
  </si>
  <si>
    <t>Katowicka od ul. Szkolnej do Wojska Polskiego – prawa strona</t>
  </si>
  <si>
    <t>PLAN 5 - PONIEDZIAŁEK</t>
  </si>
  <si>
    <t>Bytomska od granicy miasta  Bytom do OSiR Skałka  - lewa strona</t>
  </si>
  <si>
    <t>Bytomska od skrzyżowania Piaśniki do ul Krasickiego – prawa strona</t>
  </si>
  <si>
    <t>Bytomska od ul. Kubiny do ul. 1go Maja – prawa strona</t>
  </si>
  <si>
    <t>2</t>
  </si>
  <si>
    <t>Pocztowa 21 teren po wyburzeniach</t>
  </si>
  <si>
    <t>Bytomska 23 a,b,c</t>
  </si>
  <si>
    <t>4</t>
  </si>
  <si>
    <t>Wyzwolenia od szkoły (nr 50) do ul. Wodnej</t>
  </si>
  <si>
    <t>Wodna od wjazdu do S.M. do ul. Wyzwolenia</t>
  </si>
  <si>
    <t>Sikorskiego od ul. Bytomskiej do ul. Górniczej – prawa strona</t>
  </si>
  <si>
    <t>Sikorskiego od ZSZ do ul. Górniczej – lewa strona</t>
  </si>
  <si>
    <t>Sikorskiego od ul.Bytomskiej do  Libknechta 5 (do pierwszego budynku) lewa strona</t>
  </si>
  <si>
    <t>Wodna od ul. Polnej – wzdłuż placu zabaw – obie strony</t>
  </si>
  <si>
    <t>Wyzwolenia – tereny po wyburzeniach wraz z chodnikiem przy parkingu na skrzyżowaniu z ul. Szpitalną</t>
  </si>
  <si>
    <t>Szpitalna od ul. Wyzwolenia do Katowickiej obie strony + parking</t>
  </si>
  <si>
    <t>1 Maja odcinki pomiędzy budynkami 7-11, 18-12 oraz przy jezdni wzdłuż nr 44</t>
  </si>
  <si>
    <t>Pocztowa 25-29</t>
  </si>
  <si>
    <t>Polna 21</t>
  </si>
  <si>
    <t>Granitowa od ul. Szkolnej do wjazdu do budynku 12-20</t>
  </si>
  <si>
    <t>DTŚ- dojście do przystanku autobusowego (870) od ul Bytomskiej</t>
  </si>
  <si>
    <t>Ciąg pieszo-rowerowy RAWA od ul. Bytomskiej do Wodnej</t>
  </si>
  <si>
    <t>Ciąg pieszo-rowerowy RAWA od ul. Wodnej do ul. Wolności w Chorzowie</t>
  </si>
  <si>
    <t>PLAN 7 - 1 CZWARTEK</t>
  </si>
  <si>
    <t>Szpitalna od granicy m. Chorzów do ul. Wyzwolenia – prawa strona</t>
  </si>
  <si>
    <t>Szpitalna od granicy m. Chorzów do zabudowań – lewa strona</t>
  </si>
  <si>
    <t>Polna od ul. Szpitalnej do początku zabudowań – obie strony + chodnik przy jezdni wzdłuż budynków 38-74</t>
  </si>
  <si>
    <t xml:space="preserve">Polna od ul. Wodnej – wzdłuż placu zabaw – lewa strona </t>
  </si>
  <si>
    <t>Polna tereny po wyburzeniach na odcinku od Szkolnej do Pocztowej</t>
  </si>
  <si>
    <t>Pocztowa teren niezabudowany na przeciw poczty</t>
  </si>
  <si>
    <t>Licealna od ul. Szpitalnej do LO – lewa strona</t>
  </si>
  <si>
    <t>Hutnicza od ul. Metalowców do  małego mostku lewa strona</t>
  </si>
  <si>
    <t>1</t>
  </si>
  <si>
    <t>Żołnierska od nr 11 do ul. W. Polaka - prawa strona</t>
  </si>
  <si>
    <t>Górnicza  od skrzyżowania z ul. Metalowców do pierwszych zabudowań prawa strona, od wjazdu do Huty Florian do ul. Kościuszki lewa strona</t>
  </si>
  <si>
    <t>Górnicza 16a od skrzyżowania z ul. Kościuszki do wjazdu do nr 16 prawa i lewa strona</t>
  </si>
  <si>
    <t>Piechaczka</t>
  </si>
  <si>
    <t>Nastolatków 8 - 6a</t>
  </si>
  <si>
    <t>Nastolatków od parkingu do ul. Żołnierskiej</t>
  </si>
  <si>
    <t>Wodna od ul. Polnej do Wyzwolenia</t>
  </si>
  <si>
    <t>Granitowa 2-10</t>
  </si>
  <si>
    <t>Metalowców od ul. Górniczej do przejścia dla pieszych lewa strona, od ul. Hutniczej do ul. Bankowej prawa strona</t>
  </si>
  <si>
    <t>Al. Parkowa – parkingi</t>
  </si>
  <si>
    <t>PLAN 8 - WTOREK</t>
  </si>
  <si>
    <t>Wojska Polskiego od ronda do wiaduktu +łącznik ul. Śląskiej -prawa strona wraz ze schodami</t>
  </si>
  <si>
    <t>Wojska Polskiego od końca zabudowań wzdłuż garaży do ul. Krauzego – prawa strona</t>
  </si>
  <si>
    <t>Wojska Polskiego od ul. Ceramicznej do ul. Drzymały – prawa strona wraz ze schodami</t>
  </si>
  <si>
    <t>PLAN 9 - 2 CZWARTEK</t>
  </si>
  <si>
    <t xml:space="preserve">Hajduki od ul .Wojska. Polskiego  do zabudowań  – lewa strona.  </t>
  </si>
  <si>
    <t>Hajduki od ul. Plebiscytowej do nr 18 (wjazd do posesji)-lewa strona</t>
  </si>
  <si>
    <t>Plebiscytowa od ul. Hajduki do ul. Nowej – prawa strona</t>
  </si>
  <si>
    <t xml:space="preserve">Ceramiczna od ul. Śląskiej do ul. Wojska Polskiego </t>
  </si>
  <si>
    <t>Śląska od ul. Tunkla do wjazdu na osiedle – prawa strona</t>
  </si>
  <si>
    <t>Śląska od ul Ceramicznej do Tunkla – prawa strona</t>
  </si>
  <si>
    <t>Śląska-Tunkla – chodniki wokół ronda</t>
  </si>
  <si>
    <t>Kaliny na wysokości stadionu w mieście Chorzowie</t>
  </si>
  <si>
    <t>Wojska Polskiego 6-8 chodnik wzdłuż torowiska</t>
  </si>
  <si>
    <t>Wojska Polskiego/Śląska chodniki wokół ronda</t>
  </si>
  <si>
    <t>PLAN 10 - ŚRODA</t>
  </si>
  <si>
    <t>Łagiewnicka od ul. Wolności do ul. Kopernika – obie strony</t>
  </si>
  <si>
    <t>Bieszczadzka – cała obie strony i parkingi</t>
  </si>
  <si>
    <t>Stawowa – od Bytomskiej do Górnej  prawa strona</t>
  </si>
  <si>
    <t>Łagiewnicka od parkingu MPGK do wiaduktu</t>
  </si>
  <si>
    <t>Przejście między ZSO nr 2  a przedszkolem ul. Sudecka</t>
  </si>
  <si>
    <t>Szczytowa- przy parkingu w rejonie nr 1</t>
  </si>
  <si>
    <t>Górna przy parkingu nr 4-6 do ul. Stawowej</t>
  </si>
  <si>
    <t>Górna nr 14</t>
  </si>
  <si>
    <t xml:space="preserve">Ciągi piesze (3) od ul. Tatrzańskiej do ul. Sudeckiej   </t>
  </si>
  <si>
    <t>PLAN 12 - 3 CZWARTEK</t>
  </si>
  <si>
    <t>Sudecka  - cała obie strony oraz chodniki prowadzące do przychodni</t>
  </si>
  <si>
    <t>Ślężan od ul. Bytomskiej wraz z pierwszym wjazdem za Opolską – lewa strona (ciąg pieszo - rowerowy)</t>
  </si>
  <si>
    <t>Ślęzan od ul. Bytomskiej  prawa strona do hydroforni (ul. Wiślan) - obie strony</t>
  </si>
  <si>
    <t>Kościelna – tereny po wyburzeniach</t>
  </si>
  <si>
    <t>Ciąg pieszy od ul. Jodłowej do przystanku tramwajowego linii 7 i 17 przy ul. Bytomskiej</t>
  </si>
  <si>
    <t>Jodłowa chodnik od ul. Stawowej do pierwszego bloku - prawa strona + parking</t>
  </si>
  <si>
    <t>Jodłowa chodnik od ul. Stawowej do wjazdu na parking - lewa strona</t>
  </si>
  <si>
    <t>Węglowa od ul. Sportowej wzdłuż domków jednorodzinnych do nr 15 b  prawa strona</t>
  </si>
  <si>
    <t>Kościelna chodnik  od Łagiewnickiej do kościoła lewa strona</t>
  </si>
  <si>
    <t>PLAN 13 - 1 i 3 ŚRODA</t>
  </si>
  <si>
    <t>Powstańców Śl.  od ul. Bytomskiej do ul. Zubrzyckiego -  prawa strona</t>
  </si>
  <si>
    <t>Chorzowska od ul. Bieszczadzkiej do ul. Bukowego – prawa strona</t>
  </si>
  <si>
    <t>Chorzowska od ul. Zubrzyckiego do skrzyżowania „Chorzowska/Bytomska” – obie strony wraz z ZOZ-em</t>
  </si>
  <si>
    <t>Chorzowska od Korfantego do budynku 35 prawa strona oraz chodniki wokół 37 i dojścia do Korfantego wraz ze schodami</t>
  </si>
  <si>
    <t>Chorzowska od Placu Słowiańskiego do zabudowań  – prawa strona</t>
  </si>
  <si>
    <t>Chorzowska od ul. Bytomskiej do granicy miasta Chorzów lewa strona</t>
  </si>
  <si>
    <t>PLAN 14 - 4 CZWARTEK</t>
  </si>
  <si>
    <t>Korfantego od ul.  Chorzowskiej do Krasickiego - obie strony</t>
  </si>
  <si>
    <t>Zubrzyckiego od ul. Powstańców Śl. wzdłuż parku -prawa strona do ciągu garaży i lewa strona wzdłuż przedszkola</t>
  </si>
  <si>
    <t>Zubrzyckiego od Powstańców Śl. wzdłuż szkoły prawa strona</t>
  </si>
  <si>
    <t>Zubrzyckiego wzdłuż budynków 19-41</t>
  </si>
  <si>
    <t>Zubrzyckiego wzdłuż przychodni rehabilitacyjnej do ul. Chorzowskiej wraz ze schodami</t>
  </si>
  <si>
    <t>Chodnik pomiędzy ul. Krasickiego a ul. Zubrzyckiego - skośny</t>
  </si>
  <si>
    <t>Chrobrego od ul. Żelaznej do przedszkola – prawa strona</t>
  </si>
  <si>
    <t>Żelazna od Placu Słowiańskiego do ul. Chrobrego</t>
  </si>
  <si>
    <t>Świerczyny od ul. Barlickiego do końca chodnika prawa strona</t>
  </si>
  <si>
    <t>Bukowego teren po wyburzonej szkole</t>
  </si>
  <si>
    <t>Sądowa - chodnik do nr 8</t>
  </si>
  <si>
    <t xml:space="preserve">Plac Słowiański chodnik w terenach niezabudowanych </t>
  </si>
  <si>
    <t>Mickiewicza od ul. Korfantego do ul. Moniuszki – prawa strona</t>
  </si>
  <si>
    <t>RAZEM</t>
  </si>
  <si>
    <t>KROTNOŚĆ OCZYSZCZ  W MIESIĄCU</t>
  </si>
  <si>
    <t>DNI TYGODNIA OCZYSZCZ.</t>
  </si>
  <si>
    <t>NR PLANU</t>
  </si>
  <si>
    <t>POZ. PLANU</t>
  </si>
  <si>
    <t>środa</t>
  </si>
  <si>
    <t>2;4</t>
  </si>
  <si>
    <t>czwartek</t>
  </si>
  <si>
    <t>1;3</t>
  </si>
  <si>
    <t xml:space="preserve">2  </t>
  </si>
  <si>
    <t>poniedziałek</t>
  </si>
  <si>
    <t>1;2;3;4</t>
  </si>
  <si>
    <t xml:space="preserve">Bytomska od ul. Krasickiego do ul. Granitowej – lewa strona  </t>
  </si>
  <si>
    <t>3</t>
  </si>
  <si>
    <t>Ciągi piesze (3) 0d ul. Tatrzańskiej do ul. Sudeckiej</t>
  </si>
  <si>
    <t>Cmentarna od ul. Katowickiej do zabudowań (postój taxi) - lewa strona</t>
  </si>
  <si>
    <t>Pon – sob</t>
  </si>
  <si>
    <t>środa/sobota</t>
  </si>
  <si>
    <t xml:space="preserve"> Łagiewnicka od ul. Sportowej do nr 5 c lewa strona</t>
  </si>
  <si>
    <t>Śląska od ul. Ceramicznej do ul. Tunkla – prawa strona</t>
  </si>
  <si>
    <t>wtorek</t>
  </si>
  <si>
    <t xml:space="preserve"> </t>
  </si>
  <si>
    <t>Bytomska 8 - chodnik wokół Urzędu</t>
  </si>
  <si>
    <t>Bytomska 25 - od Wyzwolenia do Polnej - prawa strona</t>
  </si>
  <si>
    <t>Bytomska od Polnej do Granitowej 2 - prawa strona</t>
  </si>
  <si>
    <t xml:space="preserve">Ciąg pieszy od ul. Bytomskiej (przy przystanku tramwajowym) do ul. Wiślan </t>
  </si>
  <si>
    <t>DTŚ - dojście do przystanku autobusowego (870) od Bytomskiej</t>
  </si>
  <si>
    <t>Granitowa – schody do tunelu dla pieszych pod Drogową Trasą Średnicową (wraz z przejściem)</t>
  </si>
  <si>
    <t>1 Maja od Sikorskiego do parkingu - lewa strona</t>
  </si>
  <si>
    <t>1 Maja od Sikorskiego do początku ogrodzenia warsztatu samochodowego - prawa strona</t>
  </si>
  <si>
    <t>1 Maja od nr 4 - teren po wyburzeniach do budynku Liebknechta 2</t>
  </si>
  <si>
    <t>Bytomska od ul. Krasickiego do parkingu przy Bytomskiej 26 - prawa strona</t>
  </si>
  <si>
    <t>Szkolna 21-29 od skrzyżowania z Polną do Granitowej  - lewa strona</t>
  </si>
  <si>
    <t>Szkolna przy nr 10 do deptaku na Rawie - prawa strona</t>
  </si>
  <si>
    <t>Szkolna od Granitowej do wejścia ROD Szarotka - prawa i lewa strona</t>
  </si>
  <si>
    <t>DTŚ - dojście od Harcerskiej (od transformatora) do przejścia podziemnego (wraz z przejściem)</t>
  </si>
  <si>
    <t xml:space="preserve">Rzeczna pas zieleni pomiędzy ul. Rzeczną, a deptakiem na Rawie (tylko lato)         </t>
  </si>
  <si>
    <t>Polna pomiędzy nr 31-39a - wzdłuż skweru</t>
  </si>
  <si>
    <t>Żołnierska od nr 18 do granicy z miastem Chorzow - prawa strona</t>
  </si>
  <si>
    <t xml:space="preserve">Polna od Bytomskiej do Solidarności </t>
  </si>
  <si>
    <t>Metalowców od wjazdu przy nr 3a do bramy Arcelor Mittal - kierunek rondo - prawa strona</t>
  </si>
  <si>
    <t>Metalowców od wjazdu przy nr 3a do nr 1 d - kierunek rondo - lewa strona</t>
  </si>
  <si>
    <t>Metalowców od nr 1 b do ronda - kierunek rondo - lewa strona</t>
  </si>
  <si>
    <t>Wojska Polskiego od Drzymały do przystanku naprzeciw CKŚ - prawa strona wraz z zatoką parkingową</t>
  </si>
  <si>
    <t>Wojska  Polskiego /Śląska - chodniki wokół ronda</t>
  </si>
  <si>
    <t>Krauzego od Wojska Polskiego dp drugiego wjazdu - prawa strona</t>
  </si>
  <si>
    <t>Bukowa od nr 1-50</t>
  </si>
  <si>
    <t>Bukowa za garażami (od przystanku autobusowego) do budynku Bukowa 134</t>
  </si>
  <si>
    <t>Graniczna od Bukowej 144 do granicy miasta Chorzów (od początku przystanku autobusowego) - prawa strona</t>
  </si>
  <si>
    <t>Łagiewnicka od nr 62a-62d</t>
  </si>
  <si>
    <t>Łagiewnicka 66-68 od skrzyżowania z Kościelną do wjazdu do ALDI</t>
  </si>
  <si>
    <t>Łagiewnicka od granicy m. Bytom do skrzyżowania z ul. Sztygarską - prawa strona</t>
  </si>
  <si>
    <t>Sudecka  - cała (obie strony) oraz chodniki prowadzące do przychodni lekarskiej</t>
  </si>
  <si>
    <t>Kamionki od skrzyżowania z ul. Łagiewnicką do nr 3 (przy terenach zielonych) lewa strona</t>
  </si>
  <si>
    <t>Sztygarska od nr 1 (od końca budynku) do wiaduktu - prawa strona</t>
  </si>
  <si>
    <t>Sztygarska od nr 12 (od końca budynku) do wiaduktu - lewa strona</t>
  </si>
  <si>
    <t xml:space="preserve">                                          </t>
  </si>
  <si>
    <t>Powstańców Śl. Chodnik wzdłuz budynku Korfantego 2-12 oraz dojście do przystanku autobusowego</t>
  </si>
  <si>
    <t>Uroczysko – schody i chodnik równoległy do schodów do tunelu dla pieszych pod Drogową Trasą Średnicową</t>
  </si>
  <si>
    <t>Krasickiego od ul. Korfantego do ul. Bytomskiej – lewa i prawa strona + parkingi 2 szt + schody</t>
  </si>
  <si>
    <t>Krasickiego - naprzeciw ul. Powstańców Śl od wjazdu do garaży do końca chodnika</t>
  </si>
  <si>
    <t>Barlickiego od nr 38(wzdłuż cmentarza) do początku budynku Barlickiego 48</t>
  </si>
  <si>
    <t>DTŚ - wiadukt drogowy nad linią kolejową Katowice-Gliwice - kapy chodnikowe (strona prawa, lrewa i pas rozdziału)</t>
  </si>
  <si>
    <t>DTŚ - wiadukt drogowy nad Szkolną - kapy chodnikowe (strona prawa, lewa i pas rozdziału)</t>
  </si>
  <si>
    <t>DTŚ - wiadukt drogowy nad Szpitalną - kapy chodnikowe (strona prawa, lewa i pas rozdziału)</t>
  </si>
  <si>
    <t>DTŚ - wiadukt drogowy nad Żolnierską - kapy chodnikowe (strona prawa, lewa i pas rozdziału)</t>
  </si>
  <si>
    <t>Bytomska od ul. Krasickiego do parkingu przy ul. Bytomskiej 26 - prawa strona</t>
  </si>
  <si>
    <t>Bytomska od Kubiny do 1 Maja - prawa strona</t>
  </si>
  <si>
    <t>Bytomska 8 (chodnik wokół Urzędu)</t>
  </si>
  <si>
    <t>Bytomska 25 od Wyzwolenia do Polnej - prawa strona</t>
  </si>
  <si>
    <t>DTŚ - od  Bytomskiej wzdłuż stacji benzynowej i przystanku autousowego do Granitowej</t>
  </si>
  <si>
    <t>DTŚ - dojście do Harcerskiej (od transformatora) do przejścia podziemnego (wraz z przejściem)</t>
  </si>
  <si>
    <t>DTŚ - od Bytomskiej wzdłuż Miejskiej PSP - do wjazdu</t>
  </si>
  <si>
    <t>DTŚ - od Miejskiej PSP (od wjazdu) do przejścia podziemnego pod DTŚ leżącego w ciągu Harcerskiej</t>
  </si>
  <si>
    <t>DTŚ-wiadukt drogowy nad linią kolejową Katowice-Gliwice - kapy chodnikowe(strona prawa, lewa i pas rozdziału)</t>
  </si>
  <si>
    <t>DTŚ - wiadukt drogowy nad Szkolną - kapy chodnikowe (strona, prawa, lewa i pas rozdziału)</t>
  </si>
  <si>
    <t>DTŚ - wiadukt drogowy nad Żołnierską - kapy chodnikowe (stronaprawa, lewa i pas rozdziału)</t>
  </si>
  <si>
    <t>Graniczna od Brzozowej do Gagarina 39 (do początku zatoki parkingowej)-lewa strona</t>
  </si>
  <si>
    <t>Krasickiego od ul. Korfantego do ul. Bytomskiej – lewa i prawa strona+2 parkingi + SCHODY</t>
  </si>
  <si>
    <t>Łagiewnicka od nr 62a do 62d</t>
  </si>
  <si>
    <t>Łagiewnicka 66-68 od skrzyzowania z Koscielną do wjazdu do ALDI</t>
  </si>
  <si>
    <t>Metalowców od wjazdu przy nr 3a do nr 1d - kierunek rondo - lewa strona</t>
  </si>
  <si>
    <t>Mickiewicza od Moniuszki do końca budynku Mickiewicza 14 - prawa strona</t>
  </si>
  <si>
    <t>Polna - pomiędzy nr 31-39a - wzdłuz skweru</t>
  </si>
  <si>
    <t>Powstańców Śl. Od Korfantego do wjazdu przed nr 21 -lewa strona oraz dojście do klatki nr 3-11 oraz schody przy nr 2</t>
  </si>
  <si>
    <t>Powstańców Śl. - chodnik wzdłuż budynku Korfantego 2-12 oraz dojście do przystanku autobusowego</t>
  </si>
  <si>
    <t>Przejście między ZSO nr 2  a przedszkolem ul. Sudecką</t>
  </si>
  <si>
    <t>Szkolna 21-29 od skrzyżowania z Polną do Granitowej - lewa strona</t>
  </si>
  <si>
    <t>Szkolna od nr 24 do Polnej - prawa strona</t>
  </si>
  <si>
    <t>Szkolna przy nr 10 do deptaka na Rawie - prawa strona</t>
  </si>
  <si>
    <t>Uroczysko – schody i chodnik równoległy do dchodów do tunelu dla pieszych pod Drogową Trasą Średnicową</t>
  </si>
  <si>
    <t>Wojska Polskiego od Drzymały do przystanku naprzeciw CKŚ - prawa strona wraz z atoką parkingową</t>
  </si>
  <si>
    <t>Żołnierska 18 do granicy z miastem Chorzów - prawa strona</t>
  </si>
  <si>
    <t>DTŚ - od Bytomskiej wzdłuz stacji benzynowej i przystanku autobusowego do Granitowej</t>
  </si>
  <si>
    <t>DTŚ - od Bytomskiej wzdłuż Miejskiej Państwowej Straży Pożarnej - do wjazdu</t>
  </si>
  <si>
    <t>DTS od Miejskiej PSP (od wjazdu) do przejścia podziemnego pod DTŚ leżącego w ciągu Harcerskiej</t>
  </si>
  <si>
    <t>Graniczna od Brzozowej do Gagrina 39 (do początku zatoki parkingowej) - lewa strona</t>
  </si>
  <si>
    <t>1-go Maja nr 8 - teren po wyburzeniach Libknechta 1</t>
  </si>
  <si>
    <t>ilość m2 poszczególnych planów</t>
  </si>
  <si>
    <t>pn-pt</t>
  </si>
  <si>
    <t>pn/pt</t>
  </si>
  <si>
    <t>Metalowców od nr 1b do ronda - kierunek rondo - lewa strona</t>
  </si>
  <si>
    <t>Chodnik pomiędzy Krasickiego a Zubrzyckiego - skośny</t>
  </si>
  <si>
    <t>3a</t>
  </si>
  <si>
    <t>Uroczysko - od schodów wzdłuż DTŚ do przystanku 870 (przy Renault) oraz dojście do Krasickiego 19 wraz ze schodami oraz dojście do parkingu przy nr 13 oraz prostopadłe dojście do nr 19</t>
  </si>
  <si>
    <t>10a</t>
  </si>
  <si>
    <t>Barlickiego - od schodów przy Biedronce do Chorzowskiej</t>
  </si>
  <si>
    <t>Szkolna od Polnej do Matki Polki - prawa strona</t>
  </si>
  <si>
    <t xml:space="preserve">Szkolna - parking na skrzyżowaniu z Granitową </t>
  </si>
  <si>
    <t>12a</t>
  </si>
  <si>
    <t>Wyzwolenia od Wodnej (od ogrodzenia Przedszkola Nr 2) do poczatku Wyzwolenia 57</t>
  </si>
  <si>
    <t>Katowicka 54 i 53 – tereny wokół Urzędu (parkingi przy nr 53 i 54 + chodniki i jezdnia wzdłuż budynku 54) parking przy Strazy Miejskiej wraz z chodnikiem</t>
  </si>
  <si>
    <t>Katowicka od ul. Konsytucji 1997 do parkingu za wiaduktem kolejowym – prawa strona</t>
  </si>
  <si>
    <t>Konstytucji 1997 roku od nr 4c do CHŚPWiK + plac przy CHŚPWiK</t>
  </si>
  <si>
    <t>Konstytucji 1997 roku od ul. Tunelowej do budynku MPGL – lewa strona</t>
  </si>
  <si>
    <t>Konstytucji 1997 roku - parking</t>
  </si>
  <si>
    <t>Kubiny – parking wzdłuż ulicy na odcinku od Szkolnej do Pocztowej</t>
  </si>
  <si>
    <t>Tunelowa od ul. Katowickiej do ul. Konstytucji 1997 r. obydwie strony</t>
  </si>
  <si>
    <t>M.D.Hoffman – tereny po wyburzeniach</t>
  </si>
  <si>
    <t>Wiśniowa od ul. Hajduki do ul. Grunwaldzkiej prawa strona</t>
  </si>
  <si>
    <t>Wiśniowa od budynku nr 30 do ul. Bukowej – prawa strona + parking</t>
  </si>
  <si>
    <t>Wiśniowa od ul. Nowej do zakładu kamieniarskiego – lewa strona</t>
  </si>
  <si>
    <t>Bukowa od ul. Wiśniowa do końca parkingu</t>
  </si>
  <si>
    <t>Bukowa od nr 66 B (za garażami-przy zagrodzie śmietnikowej) do skrzyżowania z Wiśniową)</t>
  </si>
  <si>
    <t xml:space="preserve">Hajduki od ul .Wojska. Polskiego do zabudowań  – lewa strona.  </t>
  </si>
  <si>
    <t>Hajduki od  ul. Wojska Polskiego do ul. Wiśniowa – prawa strona wraz ze schodami</t>
  </si>
  <si>
    <t>Nowa od Wisniowej do Grunwaldzkiej - prawa strona</t>
  </si>
  <si>
    <t>Świętokrzyska od ul. Sudeckiej (wzdłuż przedszkola do nr 12)</t>
  </si>
  <si>
    <t>Wolnego od nr 8 do ul. Ostatniej w Bytomiu - lewa strona</t>
  </si>
  <si>
    <t>Wolnego od skrzyżowania z Łagiewnicką do nr 2a oraz od 8 do Kamionki 5a prawa strona</t>
  </si>
  <si>
    <t>Uroczysko - od schodów wzdłuż DTŚ do przystanku 870 (przy Renault) oraz dojście do Krasickiego 19 wraz ze schodami oraz dojście do parkingu przy nr 13 oraz prostopadłe dojście do nr 19 (25 mb)</t>
  </si>
  <si>
    <t>338 - parking właczony bez obmiaru do tej pozycji</t>
  </si>
  <si>
    <t>Dmowskiego (Hibnera) - stanowisko postojowe</t>
  </si>
  <si>
    <t>Matejki chodnik 176 m i parking 323</t>
  </si>
  <si>
    <t>Morcinka - miejsca postojowe</t>
  </si>
  <si>
    <t>Słoneczna - chodnik</t>
  </si>
  <si>
    <t xml:space="preserve">Katowicka 54 i 53 – tereny wokół Urzędu (parkingi przy nr 53 i 54 + chodniki i jezdnia wzdłuż budynku 54)_ Parking Straz Miejska wraz z chodnikiem </t>
  </si>
  <si>
    <t>Dmowskiego (Hibnera) - miejsca postojowe</t>
  </si>
  <si>
    <t>pon - sobota</t>
  </si>
  <si>
    <t>pon-piątek</t>
  </si>
  <si>
    <t>Bytomskiej od Polnej do Granitowej 2 - prawa strona</t>
  </si>
  <si>
    <t>Konstytucji 1997 r. -  od nr 4c do CHŚPWiK + plac przy CHŚPWiK</t>
  </si>
  <si>
    <t>Konstytucji 1997 r. od ul. Tunelowej do budynku MPGL – lewa strona</t>
  </si>
  <si>
    <t>piątek</t>
  </si>
  <si>
    <t>Sikorskiego od ul.Bytomskiej do  Brzozowskiego 5 (do pierwszego budynku) lewa strona</t>
  </si>
  <si>
    <t>1 Maja od nr 4 - teren po wyburzeniu do budynku Brzozowskiego  2</t>
  </si>
  <si>
    <t>M.D. Hoffman – tereny po wyburzeniach</t>
  </si>
  <si>
    <t>Bukowa od nr 66 B (za garażami przy zagrodzie śmietnikowej) do skrzyżowania z Wiśniową)</t>
  </si>
  <si>
    <t>Hajduki od  ul. Wojska Polskiego do Wiśniowej – prawa strona wraz ze schodami</t>
  </si>
  <si>
    <t>Graniczna od Bukowej nr 144 do  granicy m.Chorzów (do początku przystanku autobusowego) - prawa strona</t>
  </si>
  <si>
    <t>Nowa od Wiśniowej do Grunwaldziej - prawa strona</t>
  </si>
  <si>
    <t>1,3</t>
  </si>
  <si>
    <t>Barlickiego od nr 38 (wzdłuż cmentarza) do początku Barlickiego 48</t>
  </si>
  <si>
    <t>Barlickiego od schodów (przy Biedronce) do Chorzowskiej</t>
  </si>
  <si>
    <t>Łagiewnicka od ul. Sportowej do nr 5 c lewa strona</t>
  </si>
  <si>
    <t>Bukowa przed budynkami 111A-121 do przystanku wraz ze schodami</t>
  </si>
  <si>
    <t>Chorzowska przed budynkami nr 106-108 - parkingi wzdłuż drogi</t>
  </si>
  <si>
    <t>Chorzowska od Bytomskiej do Bieszczadzkiej - lewa strona</t>
  </si>
  <si>
    <t>Chrobrego całość chodników</t>
  </si>
  <si>
    <t>Chrobrego - ścieżka rowerowa</t>
  </si>
  <si>
    <t>Łagiewnicka od 15-19 (lewa strona jadąc od Bytomia) wzdłuz skweru i placu zabaw</t>
  </si>
  <si>
    <t>Bukowa przed budynkami 111a-121 do przystanku -wraz ze schodami</t>
  </si>
  <si>
    <t>Chorzowska od placu Słowiańskiego - prawa strona w kierunku Rudy Ślaskiej</t>
  </si>
  <si>
    <t>Chorzowska przed budynkami nr 106-108 parkingi wzdłuz drogi</t>
  </si>
  <si>
    <t>Chrobrego - całość chodników</t>
  </si>
  <si>
    <t>Łagiewnicka 28-30 (prawa strona jadąc od Bytomia )- wzdłuz skweru</t>
  </si>
  <si>
    <t>Łagiewnicka od 15-19 (lewa strona jadąc od Bytomia wzdłuz skweru i placu zabaw)</t>
  </si>
  <si>
    <t>Łagiewnicka od kebabu do Boh.Westerplatte (prawa strona jadąc od Bytomia)</t>
  </si>
  <si>
    <t>Szpitalna - parking przy skrzyżowaniu z Polną oraz zatoka postojowa przy budynkach</t>
  </si>
  <si>
    <t>Szpitalna - parking (przed wiaduktem) - chodnik wzdłuz parkingu</t>
  </si>
  <si>
    <t>Szpitalna - nowe parkingi za wiaduktem DTŚ</t>
  </si>
  <si>
    <t>Barlickiego  30 (tereny po wyburzeniach) - działka 1069/2</t>
  </si>
  <si>
    <t xml:space="preserve">Barlickiego 30– tereny po wyburzeniach </t>
  </si>
  <si>
    <t>Aleja Parkowa - parkingi</t>
  </si>
  <si>
    <t>Katowicka od ul. Konstytucji do parkingu za wiaduktem kolejowym – prawa strona</t>
  </si>
  <si>
    <t>Wyzwolenia od Wodnej (do ogrodzenia Przedskola Nr 2 do początku budynku Wyzwolenia 57)</t>
  </si>
  <si>
    <t>Tunelowa od ul. Katowickiej do ul. Konstytucji 1997 obydwie strony</t>
  </si>
  <si>
    <t>Szkolna od Granitowej do wejścia ogr. Szarotka - prawa i lewa strona</t>
  </si>
  <si>
    <t>Łagiewnicka 28-30 (prawa strona - jadąc od Bytomia) - wzdłuż skweru</t>
  </si>
  <si>
    <t>PLAN 15 - 2 i 4 PIĄTEK</t>
  </si>
  <si>
    <t>PLAN 11 -  1 i 3 PIĄTEK</t>
  </si>
  <si>
    <t xml:space="preserve">PLAN 6 – 2 i 4 ŚRODA </t>
  </si>
  <si>
    <t>deptak</t>
  </si>
  <si>
    <t>Dworcowa - parking przy dworcu</t>
  </si>
  <si>
    <t>Harcerska od Sikorskiego do przedszkola</t>
  </si>
  <si>
    <t>Harcerska od przedszkola w kierunku Plant Bytomskich</t>
  </si>
  <si>
    <t>Bukowa przy Brzozowej - teren trafo</t>
  </si>
  <si>
    <t>Wyzwolenia - parking przy rondzie Wyzwolenia - Szpitalna w kierunku szkoly</t>
  </si>
  <si>
    <t>Harcesrska od Sikorskiego do przedszkola</t>
  </si>
  <si>
    <t>Wyzwolenia parking przy rondzie Wyzwolenia - Szpitalna - w kierunku SP 5</t>
  </si>
  <si>
    <t>Chorzowska od Placu Słowiańskiego - prawa strona w kierunku Rudy Śl.</t>
  </si>
  <si>
    <t>Chrobrego - zatoki postojowe - NOWOŚĆ</t>
  </si>
  <si>
    <t>Górna - zatoka postojowa naprzeciw nr 7 wzdłuz drogi - NOWOŚĆ</t>
  </si>
  <si>
    <t>Hajduki przed budynkiem nr 4- parking wzdłuz drogi - NOWOŚĆ</t>
  </si>
  <si>
    <t>Plebisyctowa- parking - nowość</t>
  </si>
  <si>
    <t>Harcerska - zatoka postojowa naprzeciw Przedszkola nr 3 - nowość</t>
  </si>
  <si>
    <t>Kamionki od skrzyżowania z ul. Łagiewnicką do nr 3 (przy terenach zielonych)  lewa strona</t>
  </si>
  <si>
    <t>Katowicka od ul. Wojska Polskiego (przystanek autobusowy) do nr 45l wraz z przystankiem autobusowym – lewa strona i ul. Cmentarna od zegara do budynku Katowicka 45f</t>
  </si>
  <si>
    <t>Konstytucji 1997 r. - parking za UM</t>
  </si>
  <si>
    <t>Krasickiego - naprzeciwko Powstańców Śl. od wjazdu do garaży do końca chodnika</t>
  </si>
  <si>
    <t>Kubiny – parking wzdłuz ulicy na odcinku od Szpitalnej do Pocztowej</t>
  </si>
  <si>
    <t>Kubiny nr 8 -parking</t>
  </si>
  <si>
    <t>Łagiewnicka od nr 38 ( Kebab) do Bohaterów Westerplatte (prawa strona jadąc od Bytomia)</t>
  </si>
  <si>
    <t>Matejki - parking przed nr 7 /Pocztowa 23 - nowość</t>
  </si>
  <si>
    <t>Nastolatków - parking dz 268/25 nowość</t>
  </si>
  <si>
    <t>Hajduki - Plebiscytowa - parking - dz 3854</t>
  </si>
  <si>
    <t>Polna - parking lewa strona od Bytomskiej - dz 2906/112</t>
  </si>
  <si>
    <t>Polna od Bytomskiej do Solidarności (Polna 19)</t>
  </si>
  <si>
    <t>Powstańców Śl. od Korfantego do wjazdu przed nr 21 -lewa strona oraz dojście do klatki nr 3-11 oraz schody przy nr 2</t>
  </si>
  <si>
    <r>
      <t>Rzeczna</t>
    </r>
    <r>
      <rPr>
        <b/>
        <sz val="9"/>
        <rFont val="Arial"/>
        <family val="2"/>
      </rPr>
      <t xml:space="preserve"> </t>
    </r>
    <r>
      <rPr>
        <b/>
        <sz val="9"/>
        <color indexed="53"/>
        <rFont val="Arial"/>
        <family val="2"/>
      </rPr>
      <t>pas klepiska</t>
    </r>
    <r>
      <rPr>
        <sz val="9"/>
        <color indexed="53"/>
        <rFont val="Arial"/>
        <family val="2"/>
      </rPr>
      <t xml:space="preserve"> </t>
    </r>
    <r>
      <rPr>
        <sz val="9"/>
        <rFont val="Arial"/>
        <family val="2"/>
      </rPr>
      <t xml:space="preserve"> pomiędzy ul. Rzeczną, a deptakiem na Rawie         </t>
    </r>
  </si>
  <si>
    <t>Śląska-Tunkla –  rondo</t>
  </si>
  <si>
    <t>Wiśniowa przy skrzyżowaniu z Bukową - parking (naprzeciw cmentarza)</t>
  </si>
  <si>
    <t>Wolnego - dojazd do nr 7</t>
  </si>
  <si>
    <t>Wyzwolenia - parking naprzeciw wylotu z ul. Rzecznej - od Solidarności w kierunku Bytomskiej</t>
  </si>
  <si>
    <t>Wyzwolenia - chodnik od Solidarnosci w kierunku Bytomskiej - prawa strona</t>
  </si>
  <si>
    <t>Żelazna - zatoka postojowa przy Placu Słowiańskim</t>
  </si>
  <si>
    <t>Jordanowska zatoki postojowe</t>
  </si>
  <si>
    <t>Krzyżyńskich - schody dz. Nr 130/20</t>
  </si>
  <si>
    <t>Lazara - zatoki postojowe</t>
  </si>
  <si>
    <t>Łagiewnicka/Szczytowa - parking dz. 2654/298</t>
  </si>
  <si>
    <t>Sikorskiego - schody w kierunku ul. Harcerskiej dz. 1054/130</t>
  </si>
  <si>
    <t>Wodna 40 - zatoka postojowa naprzeciw budynku - dz. Nr 1823/58</t>
  </si>
  <si>
    <t>Wojska Polskiego 24 B przy rondzie JP II dz 222/79, 646/80</t>
  </si>
  <si>
    <t>Zubrzyckiego - parkingi wzdłuż drogi - od Krasickiego do Powstańców Śląskich - lewa strona</t>
  </si>
  <si>
    <t>Bytomska - parking przy małym mostku</t>
  </si>
  <si>
    <t>Chrobrego - zatoki postojowe</t>
  </si>
  <si>
    <t>Górna - zatoka postojowa naprzeciw nr 7 - wzdłuż drogi</t>
  </si>
  <si>
    <t xml:space="preserve">Hajduki - przed budynkiem nr 4 - parking wzdłuż drogi </t>
  </si>
  <si>
    <t>12b</t>
  </si>
  <si>
    <t>Hajduki - Plebiscytowa - parking dz 3854</t>
  </si>
  <si>
    <t>Harcerska - zatoka postojowa naprzeciw Przedszkola nr 3</t>
  </si>
  <si>
    <t>Jordanowska - zatoki postojowe</t>
  </si>
  <si>
    <t>Krzyżyńskich schody dz. Nr 130/20</t>
  </si>
  <si>
    <t>Łagiewnicka /Szcztowa - parking dz 2654/298</t>
  </si>
  <si>
    <t>Matejki - parking przed nr 7/Pocztowa 23</t>
  </si>
  <si>
    <t>Nastolatków - parking 268/25</t>
  </si>
  <si>
    <t>Plebiscytowa - parking</t>
  </si>
  <si>
    <t>Polna- parking lewa strona od Bytomskiej</t>
  </si>
  <si>
    <t>7a</t>
  </si>
  <si>
    <t>Sikorskiego - schody w kierunku Harcerskiej</t>
  </si>
  <si>
    <t xml:space="preserve">Wiśniowa od budynku nr 30 do ul. Bukowej – prawa strona </t>
  </si>
  <si>
    <t>Wisniowa - parking przy ogródkach</t>
  </si>
  <si>
    <t>Wisniowa - przy skrzyzowaniu z Bukową - parking naprzeciw cmentarza</t>
  </si>
  <si>
    <t>Wodna 40 - zatoka postojowa naprzeciw budynku</t>
  </si>
  <si>
    <t xml:space="preserve">Wojska Polskiego 24 b- parking przy rondzie JPII </t>
  </si>
  <si>
    <t xml:space="preserve">Wyzwolenia - parking naprzeciw wylotu z ul. Rzecznej - od Solidarności w kierunku Bytomskiej </t>
  </si>
  <si>
    <t>Wyzwolenia - chodnik od Solidarności w kierunku Bytomskiej - prawa strona</t>
  </si>
  <si>
    <t>Zubrzyckiego - parkingi wzdłuż drogi - od Krasickiego do Powstańców Śl. - lewa strona</t>
  </si>
  <si>
    <t>Żelazna - zatoka postojowa przy placu Słowiańskim</t>
  </si>
  <si>
    <t>13a</t>
  </si>
  <si>
    <t>11a</t>
  </si>
  <si>
    <t>9</t>
  </si>
  <si>
    <t>12</t>
  </si>
  <si>
    <t>7b</t>
  </si>
  <si>
    <t>6a</t>
  </si>
  <si>
    <t>21a</t>
  </si>
  <si>
    <t>12c</t>
  </si>
  <si>
    <t>15</t>
  </si>
  <si>
    <t>2a</t>
  </si>
  <si>
    <t>20a</t>
  </si>
  <si>
    <t>8</t>
  </si>
  <si>
    <t>5a</t>
  </si>
  <si>
    <t>9a</t>
  </si>
  <si>
    <t>6b</t>
  </si>
  <si>
    <t>Wiśniowa przy ogródkach - parking</t>
  </si>
  <si>
    <t>Wojska Polskiego - parking przed budynkami 27-29 oraz dojazd z boku budynku nr 29</t>
  </si>
  <si>
    <t>pismo UM 15.3.21</t>
  </si>
  <si>
    <t>Tunelowa - chodnik wzdłuż budynku 4a</t>
  </si>
  <si>
    <t>Tunelowa - chodnik od ul. Konstytucji 1997 do przejścia podziemnego</t>
  </si>
  <si>
    <t>Wojska Polskiego - parking przed budynkami 27-19 oraz dojazd z boku budynku 29</t>
  </si>
  <si>
    <t>5b</t>
  </si>
  <si>
    <t>1a</t>
  </si>
  <si>
    <t>1b</t>
  </si>
  <si>
    <t>3b</t>
  </si>
  <si>
    <t>Nowa - chodnik wzdłuz budynku nr 10 w kierunku nr 12 (do końca budynku nr 10)</t>
  </si>
  <si>
    <t>Bukowa nowe zatoki postojowe przed nr 133-147</t>
  </si>
  <si>
    <t xml:space="preserve">Granitowa nowe właśnie robione parkingi. Do końca października powstaną to podam m2 </t>
  </si>
  <si>
    <t xml:space="preserve"> Nowa prawa strona od ul. Wojska Polskiego do wjazdu ul. Nowa 8 wraz ze schodami</t>
  </si>
  <si>
    <t>Powstańców Śląskich nowe parkingi Kiss and Ride przed szkołą</t>
  </si>
  <si>
    <t xml:space="preserve">Powstańców Śląskich nowe parkingi prawa strona od Wiosennej w kierunku ul. Mickiewicza, Krasickiego. </t>
  </si>
  <si>
    <t>Ślęzan Parkingi prawa strona wzdłuż drogi (przed nr 9-27 do 33 )</t>
  </si>
  <si>
    <t>Ślęzan Parkingi lewa strona wzdłuż drogi (przed nr 11-19)</t>
  </si>
  <si>
    <t>Tunelowa od  ul. Konstytucji 1997 roku obydwie strony do Tunelu</t>
  </si>
  <si>
    <t>Wiosenna lewa strona od Korfantego do Korfantego wraz z chodnikiem wzdłuż Powstańców Ślaskich.</t>
  </si>
  <si>
    <t>Wiosenna Prawa strona od Korfantego do wjazdu na parking i miedzy wjazdami.</t>
  </si>
  <si>
    <t>Zubrzyckiego miedzy budynkiem ul. Powstańców Śl. 10 i płotem przedszkola w kierunku drogi pozarowej wraz ze schodami (przedłuzenie przejścia z parku)</t>
  </si>
  <si>
    <t>Bukowa - nowe zatoki postojowe przed nr 133-147</t>
  </si>
  <si>
    <t>Akacjowa od Topolowej w kierunku Brzozowej - prawa strona do nr 18"za trafo" - lewa strona do Jaworowej</t>
  </si>
  <si>
    <t>bez obmiaru</t>
  </si>
  <si>
    <t>całość</t>
  </si>
  <si>
    <t xml:space="preserve">miasto </t>
  </si>
  <si>
    <t>brak obmiaru</t>
  </si>
  <si>
    <t>1c</t>
  </si>
  <si>
    <t>3c</t>
  </si>
  <si>
    <t>21b</t>
  </si>
  <si>
    <t>Akacjowa od ul. Topolowej w kierunku ul. Brzozowej prawa strona do nr 1B " - lewa strona do Jaworowej</t>
  </si>
  <si>
    <t>w tym:</t>
  </si>
  <si>
    <t xml:space="preserve">                                                                                                                                                                                      </t>
  </si>
  <si>
    <t>Krauzego od Wojska Polskiego do drugiego wjazdu - prawa strona</t>
  </si>
  <si>
    <t>Nowa prawa strona od ul. Wojska Polskiego do wjazdu ul. Nowa 8 wraz ze schodami</t>
  </si>
  <si>
    <t>Bukowa 145-154</t>
  </si>
  <si>
    <t>Wojska Polskiego -chodnik na przystanku - przed skrętem na Policję</t>
  </si>
  <si>
    <t>od 01.09.2022</t>
  </si>
  <si>
    <t>3d</t>
  </si>
  <si>
    <t>Bukowa145-154</t>
  </si>
  <si>
    <t>Wojska Polskiego - chodnik na przystanku przd wjazdem na policję (prawa strona od Mijanki)</t>
  </si>
  <si>
    <t>20b</t>
  </si>
  <si>
    <t>20c</t>
  </si>
  <si>
    <t>F. Pieczki 11-13 - chdonik + parkingi wzdłuż chodnika</t>
  </si>
  <si>
    <t>nowe od 19.09.2022</t>
  </si>
  <si>
    <t xml:space="preserve">Michalskiego 1-5 chodnik wzdłuż budynku + parking </t>
  </si>
  <si>
    <t xml:space="preserve"> 19.09.22</t>
  </si>
  <si>
    <t xml:space="preserve">Moniuszki 1-7 - chodnik + parking wzdłuż chodnika </t>
  </si>
  <si>
    <t>Pieczki 11 - chodnik + parking</t>
  </si>
  <si>
    <t>HARMONOGRAM RĘCZNEGO OCZYSZCZANIA MIASTA  2023 r.</t>
  </si>
  <si>
    <t>RĘCZNE OCZYSZCZANIE CHODNIKÓW, PARKINGÓW I PRZYSTANKÓW KOMUNIKACJI MIEJSKIEJ 2023 r.</t>
  </si>
  <si>
    <t>oznacza nowe miejsca do realizacji od 2022 r.</t>
  </si>
  <si>
    <t>zmiany</t>
  </si>
  <si>
    <t xml:space="preserve">Michalskiego 1-7 chodnik + parking wzdłuż chodnika </t>
  </si>
  <si>
    <t>NR TYGODNIA</t>
  </si>
  <si>
    <t>POW. m2</t>
  </si>
  <si>
    <t>1 Maja 8 - teren po wyburzeniach Brzozowskiego 1</t>
  </si>
  <si>
    <t>Bukowa od Wiśniowej do końca parkingu</t>
  </si>
  <si>
    <t>Tunelowa - chodnik od ul. Konstytucji 1997 do przejścia podziemnego - lewa strona</t>
  </si>
  <si>
    <t>Tunelowa od  ul. Konstytucji 1997 roku prawa strona do budynku MPGL</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</si>
</sst>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 _z_ł_-;\-* #,##0\ _z_ł_-;_-* &quot;- &quot;_z_ł_-;_-@_-"/>
    <numFmt numFmtId="167" formatCode="_-* #,##0.00\ _z_ł_-;\-* #,##0.00\ _z_ł_-;_-* \-??\ _z_ł_-;_-@_-"/>
    <numFmt numFmtId="168" formatCode="#,##0_ ;\-#,##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zł-415];[Red]\-#,##0.00\ [$zł-415]"/>
    <numFmt numFmtId="174" formatCode="[$-415]d\ mmmm\ yyyy"/>
    <numFmt numFmtId="175" formatCode="[$-415]dddd\,\ d\ mmmm\ yyyy"/>
  </numFmts>
  <fonts count="73">
    <font>
      <sz val="10"/>
      <name val="Arial"/>
      <family val="2"/>
    </font>
    <font>
      <sz val="11"/>
      <color indexed="8"/>
      <name val="Czcionka tekstu podstawowego"/>
      <family val="2"/>
    </font>
    <font>
      <sz val="9"/>
      <color indexed="8"/>
      <name val="Czcionka tekstu podstawowego"/>
      <family val="2"/>
    </font>
    <font>
      <b/>
      <sz val="10"/>
      <color indexed="62"/>
      <name val="Arial"/>
      <family val="2"/>
    </font>
    <font>
      <b/>
      <sz val="9"/>
      <color indexed="8"/>
      <name val="Arial"/>
      <family val="2"/>
    </font>
    <font>
      <b/>
      <sz val="8"/>
      <color indexed="8"/>
      <name val="Arial"/>
      <family val="2"/>
    </font>
    <font>
      <b/>
      <sz val="7.5"/>
      <color indexed="8"/>
      <name val="Arial"/>
      <family val="2"/>
    </font>
    <font>
      <sz val="9"/>
      <name val="Arial"/>
      <family val="2"/>
    </font>
    <font>
      <sz val="9"/>
      <color indexed="8"/>
      <name val="Arial"/>
      <family val="2"/>
    </font>
    <font>
      <b/>
      <sz val="9"/>
      <color indexed="8"/>
      <name val="Czcionka tekstu podstawowego"/>
      <family val="0"/>
    </font>
    <font>
      <b/>
      <sz val="11"/>
      <color indexed="8"/>
      <name val="Czcionka tekstu podstawowego"/>
      <family val="0"/>
    </font>
    <font>
      <b/>
      <sz val="10"/>
      <color indexed="8"/>
      <name val="Arial"/>
      <family val="2"/>
    </font>
    <font>
      <sz val="10"/>
      <color indexed="8"/>
      <name val="Arial"/>
      <family val="2"/>
    </font>
    <font>
      <b/>
      <sz val="6"/>
      <color indexed="8"/>
      <name val="Arial"/>
      <family val="2"/>
    </font>
    <font>
      <b/>
      <sz val="7"/>
      <color indexed="8"/>
      <name val="Arial"/>
      <family val="2"/>
    </font>
    <font>
      <b/>
      <sz val="10"/>
      <name val="Arial"/>
      <family val="2"/>
    </font>
    <font>
      <b/>
      <sz val="9"/>
      <name val="Arial"/>
      <family val="2"/>
    </font>
    <font>
      <sz val="9"/>
      <color indexed="53"/>
      <name val="Arial"/>
      <family val="2"/>
    </font>
    <font>
      <b/>
      <sz val="9"/>
      <color indexed="53"/>
      <name val="Arial"/>
      <family val="2"/>
    </font>
    <font>
      <sz val="8"/>
      <name val="Arial"/>
      <family val="2"/>
    </font>
    <font>
      <sz val="11"/>
      <name val="Czcionka tekstu podstawowego"/>
      <family val="2"/>
    </font>
    <font>
      <b/>
      <sz val="9"/>
      <name val="Czcionka tekstu podstawowego"/>
      <family val="0"/>
    </font>
    <font>
      <sz val="8"/>
      <color indexed="8"/>
      <name val="Arial"/>
      <family val="2"/>
    </font>
    <font>
      <sz val="8.5"/>
      <color indexed="8"/>
      <name val="Arial"/>
      <family val="2"/>
    </font>
    <font>
      <sz val="8.5"/>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53"/>
      <name val="Calibri"/>
      <family val="2"/>
    </font>
    <font>
      <sz val="18"/>
      <color indexed="54"/>
      <name val="Calibri Light"/>
      <family val="2"/>
    </font>
    <font>
      <sz val="11"/>
      <color indexed="20"/>
      <name val="Calibri"/>
      <family val="2"/>
    </font>
    <font>
      <sz val="9"/>
      <color indexed="53"/>
      <name val="Czcionka tekstu podstawowego"/>
      <family val="2"/>
    </font>
    <font>
      <sz val="10"/>
      <color indexed="53"/>
      <name val="Arial"/>
      <family val="2"/>
    </font>
    <font>
      <b/>
      <sz val="9"/>
      <color indexed="14"/>
      <name val="Arial"/>
      <family val="2"/>
    </font>
    <font>
      <b/>
      <sz val="9"/>
      <color indexed="46"/>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rgb="FFFF0000"/>
      <name val="Czcionka tekstu podstawowego"/>
      <family val="2"/>
    </font>
    <font>
      <sz val="10"/>
      <color rgb="FFFF0000"/>
      <name val="Arial"/>
      <family val="2"/>
    </font>
    <font>
      <b/>
      <sz val="9"/>
      <color rgb="FFFF33CC"/>
      <name val="Arial"/>
      <family val="2"/>
    </font>
    <font>
      <b/>
      <sz val="9"/>
      <color rgb="FFFF66CC"/>
      <name val="Arial"/>
      <family val="2"/>
    </font>
    <font>
      <b/>
      <sz val="9"/>
      <color rgb="FFFF66FF"/>
      <name val="Arial"/>
      <family val="2"/>
    </font>
    <font>
      <sz val="9"/>
      <color rgb="FFFF0000"/>
      <name val="Arial"/>
      <family val="2"/>
    </font>
  </fonts>
  <fills count="7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66FF"/>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FF99"/>
        <bgColor indexed="64"/>
      </patternFill>
    </fill>
    <fill>
      <patternFill patternType="solid">
        <fgColor theme="5" tint="0.7999799847602844"/>
        <bgColor indexed="64"/>
      </patternFill>
    </fill>
    <fill>
      <patternFill patternType="solid">
        <fgColor theme="4" tint="0.39998000860214233"/>
        <bgColor indexed="64"/>
      </patternFill>
    </fill>
    <fill>
      <patternFill patternType="solid">
        <fgColor rgb="FFFF99FF"/>
        <bgColor indexed="64"/>
      </patternFill>
    </fill>
    <fill>
      <patternFill patternType="solid">
        <fgColor rgb="FFFFFF00"/>
        <bgColor indexed="64"/>
      </patternFill>
    </fill>
    <fill>
      <patternFill patternType="solid">
        <fgColor rgb="FFFF5757"/>
        <bgColor indexed="64"/>
      </patternFill>
    </fill>
    <fill>
      <patternFill patternType="solid">
        <fgColor theme="0"/>
        <bgColor indexed="64"/>
      </patternFill>
    </fill>
    <fill>
      <patternFill patternType="solid">
        <fgColor rgb="FFFCE4D6"/>
        <bgColor indexed="64"/>
      </patternFill>
    </fill>
    <fill>
      <patternFill patternType="solid">
        <fgColor rgb="FFFFFF99"/>
        <bgColor indexed="64"/>
      </patternFill>
    </fill>
    <fill>
      <patternFill patternType="solid">
        <fgColor rgb="FFFCE4D6"/>
        <bgColor indexed="64"/>
      </patternFill>
    </fill>
    <fill>
      <patternFill patternType="solid">
        <fgColor rgb="FFEF6FEF"/>
        <bgColor indexed="64"/>
      </patternFill>
    </fill>
    <fill>
      <patternFill patternType="solid">
        <fgColor theme="0"/>
        <bgColor indexed="64"/>
      </patternFill>
    </fill>
    <fill>
      <patternFill patternType="solid">
        <fgColor rgb="FFFFFF00"/>
        <bgColor indexed="64"/>
      </patternFill>
    </fill>
    <fill>
      <patternFill patternType="solid">
        <fgColor rgb="FF7AEEFE"/>
        <bgColor indexed="64"/>
      </patternFill>
    </fill>
    <fill>
      <patternFill patternType="solid">
        <fgColor rgb="FFFF33CC"/>
        <bgColor indexed="64"/>
      </patternFill>
    </fill>
    <fill>
      <patternFill patternType="solid">
        <fgColor rgb="FFFF33CC"/>
        <bgColor indexed="64"/>
      </patternFill>
    </fill>
    <fill>
      <patternFill patternType="solid">
        <fgColor rgb="FFFF33CC"/>
        <bgColor indexed="64"/>
      </patternFill>
    </fill>
    <fill>
      <patternFill patternType="solid">
        <fgColor rgb="FFFF99FF"/>
        <bgColor indexed="64"/>
      </patternFill>
    </fill>
    <fill>
      <patternFill patternType="solid">
        <fgColor rgb="FFFF7C80"/>
        <bgColor indexed="64"/>
      </patternFill>
    </fill>
    <fill>
      <patternFill patternType="solid">
        <fgColor rgb="FFCCFFFF"/>
        <bgColor indexed="64"/>
      </patternFill>
    </fill>
    <fill>
      <patternFill patternType="solid">
        <fgColor rgb="FFFF7979"/>
        <bgColor indexed="64"/>
      </patternFill>
    </fill>
    <fill>
      <patternFill patternType="solid">
        <fgColor rgb="FFCCFFFF"/>
        <bgColor indexed="64"/>
      </patternFill>
    </fill>
    <fill>
      <patternFill patternType="solid">
        <fgColor rgb="FF99FF99"/>
        <bgColor indexed="64"/>
      </patternFill>
    </fill>
    <fill>
      <patternFill patternType="solid">
        <fgColor rgb="FF99FF99"/>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FCE4D6"/>
        <bgColor indexed="64"/>
      </patternFill>
    </fill>
    <fill>
      <patternFill patternType="solid">
        <fgColor rgb="FFFFCCCC"/>
        <bgColor indexed="64"/>
      </patternFill>
    </fill>
    <fill>
      <patternFill patternType="solid">
        <fgColor rgb="FFFFFF99"/>
        <bgColor indexed="64"/>
      </patternFill>
    </fill>
    <fill>
      <patternFill patternType="solid">
        <fgColor theme="5" tint="0.7999799847602844"/>
        <bgColor indexed="64"/>
      </patternFill>
    </fill>
    <fill>
      <patternFill patternType="solid">
        <fgColor indexed="4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diagonalUp="1" diagonalDown="1">
      <left style="thin">
        <color indexed="8"/>
      </left>
      <right style="thin">
        <color indexed="8"/>
      </right>
      <top style="thin">
        <color indexed="8"/>
      </top>
      <bottom style="thin">
        <color indexed="8"/>
      </bottom>
      <diagonal style="thin">
        <color indexed="8"/>
      </diagonal>
    </border>
    <border>
      <left style="medium">
        <color indexed="8"/>
      </left>
      <right style="medium">
        <color indexed="8"/>
      </right>
      <top style="medium">
        <color indexed="8"/>
      </top>
      <bottom style="medium">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53" fillId="0" borderId="0" applyNumberFormat="0" applyFill="0" applyBorder="0" applyAlignment="0" applyProtection="0"/>
    <xf numFmtId="0" fontId="54" fillId="0" borderId="3" applyNumberFormat="0" applyFill="0" applyAlignment="0" applyProtection="0"/>
    <xf numFmtId="0" fontId="55" fillId="29"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27" borderId="1" applyNumberFormat="0" applyAlignment="0" applyProtection="0"/>
    <xf numFmtId="0" fontId="61" fillId="0" borderId="0" applyNumberFormat="0" applyFill="0" applyBorder="0" applyAlignment="0" applyProtection="0"/>
    <xf numFmtId="9" fontId="0" fillId="0" borderId="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6" fillId="32" borderId="0" applyNumberFormat="0" applyBorder="0" applyAlignment="0" applyProtection="0"/>
  </cellStyleXfs>
  <cellXfs count="494">
    <xf numFmtId="0" fontId="0" fillId="0" borderId="0" xfId="0" applyAlignment="1">
      <alignment/>
    </xf>
    <xf numFmtId="0" fontId="2" fillId="0" borderId="0" xfId="44" applyFont="1" applyAlignment="1">
      <alignment horizontal="center"/>
      <protection/>
    </xf>
    <xf numFmtId="0" fontId="2" fillId="0" borderId="0" xfId="44" applyFont="1">
      <alignment/>
      <protection/>
    </xf>
    <xf numFmtId="4" fontId="2" fillId="0" borderId="0" xfId="44" applyNumberFormat="1" applyFont="1" applyAlignment="1">
      <alignment horizontal="center"/>
      <protection/>
    </xf>
    <xf numFmtId="1" fontId="4" fillId="0" borderId="10" xfId="0" applyNumberFormat="1" applyFont="1" applyFill="1" applyBorder="1" applyAlignment="1">
      <alignment horizontal="center" vertical="center"/>
    </xf>
    <xf numFmtId="49" fontId="7" fillId="33" borderId="0" xfId="44" applyNumberFormat="1" applyFont="1" applyFill="1" applyBorder="1" applyAlignment="1">
      <alignment vertical="center" wrapText="1"/>
      <protection/>
    </xf>
    <xf numFmtId="0" fontId="7" fillId="0" borderId="10" xfId="44" applyNumberFormat="1" applyFont="1" applyBorder="1" applyAlignment="1">
      <alignment horizontal="center" vertical="center"/>
      <protection/>
    </xf>
    <xf numFmtId="0" fontId="7" fillId="0" borderId="11" xfId="44" applyNumberFormat="1" applyFont="1" applyBorder="1" applyAlignment="1">
      <alignment horizontal="center" vertical="center"/>
      <protection/>
    </xf>
    <xf numFmtId="1" fontId="8" fillId="0" borderId="10" xfId="0" applyNumberFormat="1" applyFont="1" applyBorder="1" applyAlignment="1">
      <alignment vertical="center"/>
    </xf>
    <xf numFmtId="1" fontId="4" fillId="33" borderId="12" xfId="0" applyNumberFormat="1" applyFont="1" applyFill="1" applyBorder="1" applyAlignment="1">
      <alignment horizontal="center" vertical="center"/>
    </xf>
    <xf numFmtId="49" fontId="8" fillId="33" borderId="13" xfId="44" applyNumberFormat="1" applyFont="1" applyFill="1" applyBorder="1" applyAlignment="1">
      <alignment vertical="center" wrapText="1"/>
      <protection/>
    </xf>
    <xf numFmtId="0" fontId="7" fillId="33" borderId="12" xfId="44" applyNumberFormat="1" applyFont="1" applyFill="1" applyBorder="1" applyAlignment="1">
      <alignment horizontal="center" vertical="center"/>
      <protection/>
    </xf>
    <xf numFmtId="49" fontId="8" fillId="33" borderId="14" xfId="44" applyNumberFormat="1" applyFont="1" applyFill="1" applyBorder="1" applyAlignment="1">
      <alignment horizontal="center" vertical="center"/>
      <protection/>
    </xf>
    <xf numFmtId="1" fontId="8" fillId="0" borderId="12" xfId="0" applyNumberFormat="1" applyFont="1" applyBorder="1" applyAlignment="1">
      <alignment vertical="center"/>
    </xf>
    <xf numFmtId="1" fontId="4" fillId="0" borderId="12" xfId="0" applyNumberFormat="1" applyFont="1" applyFill="1" applyBorder="1" applyAlignment="1">
      <alignment horizontal="center" vertical="center"/>
    </xf>
    <xf numFmtId="49" fontId="7" fillId="0" borderId="0" xfId="44" applyNumberFormat="1" applyFont="1" applyBorder="1" applyAlignment="1">
      <alignment vertical="center" wrapText="1"/>
      <protection/>
    </xf>
    <xf numFmtId="49" fontId="8" fillId="0" borderId="11" xfId="44" applyNumberFormat="1" applyFont="1" applyBorder="1" applyAlignment="1">
      <alignment horizontal="center" vertical="center"/>
      <protection/>
    </xf>
    <xf numFmtId="49" fontId="8" fillId="33" borderId="15" xfId="44" applyNumberFormat="1" applyFont="1" applyFill="1" applyBorder="1" applyAlignment="1">
      <alignment vertical="center" wrapText="1"/>
      <protection/>
    </xf>
    <xf numFmtId="0" fontId="7" fillId="0" borderId="15" xfId="44" applyNumberFormat="1" applyFont="1" applyBorder="1" applyAlignment="1">
      <alignment horizontal="center" vertical="center"/>
      <protection/>
    </xf>
    <xf numFmtId="49" fontId="8" fillId="0" borderId="16" xfId="44" applyNumberFormat="1" applyFont="1" applyBorder="1" applyAlignment="1">
      <alignment horizontal="center" vertical="center"/>
      <protection/>
    </xf>
    <xf numFmtId="1" fontId="8" fillId="0" borderId="15" xfId="0" applyNumberFormat="1" applyFont="1" applyBorder="1" applyAlignment="1">
      <alignment vertical="center"/>
    </xf>
    <xf numFmtId="1" fontId="4" fillId="0" borderId="17" xfId="0" applyNumberFormat="1" applyFont="1" applyFill="1" applyBorder="1" applyAlignment="1">
      <alignment horizontal="center" vertical="center"/>
    </xf>
    <xf numFmtId="49" fontId="7" fillId="0" borderId="18" xfId="44" applyNumberFormat="1" applyFont="1" applyBorder="1" applyAlignment="1">
      <alignment vertical="center" wrapText="1"/>
      <protection/>
    </xf>
    <xf numFmtId="0" fontId="7" fillId="0" borderId="17" xfId="44" applyNumberFormat="1" applyFont="1" applyBorder="1" applyAlignment="1">
      <alignment horizontal="center" vertical="center"/>
      <protection/>
    </xf>
    <xf numFmtId="49" fontId="8" fillId="0" borderId="19" xfId="44" applyNumberFormat="1" applyFont="1" applyBorder="1" applyAlignment="1">
      <alignment horizontal="center" vertical="center"/>
      <protection/>
    </xf>
    <xf numFmtId="1" fontId="8" fillId="0" borderId="17" xfId="0" applyNumberFormat="1" applyFont="1" applyBorder="1" applyAlignment="1">
      <alignment vertical="center"/>
    </xf>
    <xf numFmtId="1" fontId="4" fillId="33" borderId="17" xfId="0" applyNumberFormat="1" applyFont="1" applyFill="1" applyBorder="1" applyAlignment="1">
      <alignment horizontal="center" vertical="center"/>
    </xf>
    <xf numFmtId="49" fontId="7" fillId="33" borderId="18" xfId="44" applyNumberFormat="1" applyFont="1" applyFill="1" applyBorder="1" applyAlignment="1">
      <alignment vertical="center" wrapText="1"/>
      <protection/>
    </xf>
    <xf numFmtId="0" fontId="7" fillId="33" borderId="17" xfId="44" applyNumberFormat="1" applyFont="1" applyFill="1" applyBorder="1" applyAlignment="1">
      <alignment horizontal="center" vertical="center"/>
      <protection/>
    </xf>
    <xf numFmtId="49" fontId="8" fillId="33" borderId="19" xfId="44" applyNumberFormat="1" applyFont="1" applyFill="1" applyBorder="1" applyAlignment="1">
      <alignment horizontal="center" vertical="center"/>
      <protection/>
    </xf>
    <xf numFmtId="1" fontId="8" fillId="33" borderId="17" xfId="0" applyNumberFormat="1" applyFont="1" applyFill="1" applyBorder="1" applyAlignment="1">
      <alignment vertical="center"/>
    </xf>
    <xf numFmtId="1" fontId="4" fillId="33" borderId="15" xfId="0" applyNumberFormat="1" applyFont="1" applyFill="1" applyBorder="1" applyAlignment="1">
      <alignment horizontal="center" vertical="center"/>
    </xf>
    <xf numFmtId="49" fontId="8" fillId="33" borderId="20" xfId="44" applyNumberFormat="1" applyFont="1" applyFill="1" applyBorder="1" applyAlignment="1">
      <alignment vertical="center" wrapText="1"/>
      <protection/>
    </xf>
    <xf numFmtId="0" fontId="7" fillId="33" borderId="15" xfId="44" applyNumberFormat="1" applyFont="1" applyFill="1" applyBorder="1" applyAlignment="1">
      <alignment horizontal="center" vertical="center"/>
      <protection/>
    </xf>
    <xf numFmtId="49" fontId="8" fillId="33" borderId="16" xfId="44" applyNumberFormat="1" applyFont="1" applyFill="1" applyBorder="1" applyAlignment="1">
      <alignment horizontal="center" vertical="center"/>
      <protection/>
    </xf>
    <xf numFmtId="1" fontId="8" fillId="33" borderId="15" xfId="0" applyNumberFormat="1" applyFont="1" applyFill="1" applyBorder="1" applyAlignment="1">
      <alignment vertical="center"/>
    </xf>
    <xf numFmtId="1" fontId="8" fillId="33" borderId="12" xfId="0" applyNumberFormat="1" applyFont="1" applyFill="1" applyBorder="1" applyAlignment="1">
      <alignment vertical="center"/>
    </xf>
    <xf numFmtId="1" fontId="4" fillId="0" borderId="15" xfId="0" applyNumberFormat="1" applyFont="1" applyFill="1" applyBorder="1" applyAlignment="1">
      <alignment horizontal="center" vertical="center"/>
    </xf>
    <xf numFmtId="49" fontId="8" fillId="0" borderId="13" xfId="44" applyNumberFormat="1" applyFont="1" applyBorder="1" applyAlignment="1">
      <alignment vertical="center" wrapText="1"/>
      <protection/>
    </xf>
    <xf numFmtId="0" fontId="7" fillId="0" borderId="12" xfId="44" applyNumberFormat="1" applyFont="1" applyBorder="1" applyAlignment="1">
      <alignment horizontal="center" vertical="center"/>
      <protection/>
    </xf>
    <xf numFmtId="49" fontId="8" fillId="0" borderId="14" xfId="44" applyNumberFormat="1" applyFont="1" applyBorder="1" applyAlignment="1">
      <alignment horizontal="center" vertical="center"/>
      <protection/>
    </xf>
    <xf numFmtId="49" fontId="8" fillId="0" borderId="20" xfId="44" applyNumberFormat="1" applyFont="1" applyBorder="1" applyAlignment="1">
      <alignment vertical="center" wrapText="1"/>
      <protection/>
    </xf>
    <xf numFmtId="49" fontId="8" fillId="33" borderId="18" xfId="44" applyNumberFormat="1" applyFont="1" applyFill="1" applyBorder="1" applyAlignment="1">
      <alignment vertical="center" wrapText="1"/>
      <protection/>
    </xf>
    <xf numFmtId="49" fontId="8" fillId="33" borderId="15" xfId="44" applyNumberFormat="1" applyFont="1" applyFill="1" applyBorder="1" applyAlignment="1">
      <alignment horizontal="center" vertical="center"/>
      <protection/>
    </xf>
    <xf numFmtId="49" fontId="8" fillId="33" borderId="0" xfId="44" applyNumberFormat="1" applyFont="1" applyFill="1" applyBorder="1" applyAlignment="1">
      <alignment vertical="center" wrapText="1"/>
      <protection/>
    </xf>
    <xf numFmtId="49" fontId="7" fillId="33" borderId="20" xfId="44" applyNumberFormat="1" applyFont="1" applyFill="1" applyBorder="1" applyAlignment="1">
      <alignment vertical="center" wrapText="1"/>
      <protection/>
    </xf>
    <xf numFmtId="0" fontId="7" fillId="33" borderId="20" xfId="0" applyFont="1" applyFill="1" applyBorder="1" applyAlignment="1">
      <alignment vertical="center" wrapText="1"/>
    </xf>
    <xf numFmtId="0" fontId="8" fillId="33" borderId="16" xfId="44" applyNumberFormat="1" applyFont="1" applyFill="1" applyBorder="1" applyAlignment="1">
      <alignment horizontal="center" vertical="center"/>
      <protection/>
    </xf>
    <xf numFmtId="49" fontId="7" fillId="0" borderId="20" xfId="44" applyNumberFormat="1" applyFont="1" applyBorder="1" applyAlignment="1">
      <alignment vertical="center" wrapText="1"/>
      <protection/>
    </xf>
    <xf numFmtId="49" fontId="8" fillId="0" borderId="18" xfId="44" applyNumberFormat="1" applyFont="1" applyBorder="1" applyAlignment="1">
      <alignment vertical="center" wrapText="1"/>
      <protection/>
    </xf>
    <xf numFmtId="49" fontId="8" fillId="0" borderId="15" xfId="44" applyNumberFormat="1" applyFont="1" applyBorder="1" applyAlignment="1">
      <alignment vertical="center" wrapText="1"/>
      <protection/>
    </xf>
    <xf numFmtId="49" fontId="8" fillId="0" borderId="15" xfId="44" applyNumberFormat="1" applyFont="1" applyBorder="1" applyAlignment="1">
      <alignment horizontal="center" vertical="center"/>
      <protection/>
    </xf>
    <xf numFmtId="1" fontId="4" fillId="33" borderId="10" xfId="0" applyNumberFormat="1" applyFont="1" applyFill="1" applyBorder="1" applyAlignment="1">
      <alignment horizontal="center" vertical="center"/>
    </xf>
    <xf numFmtId="0" fontId="7" fillId="33" borderId="10" xfId="44" applyNumberFormat="1" applyFont="1" applyFill="1" applyBorder="1" applyAlignment="1">
      <alignment horizontal="center" vertical="center"/>
      <protection/>
    </xf>
    <xf numFmtId="49" fontId="8" fillId="33" borderId="11" xfId="44" applyNumberFormat="1" applyFont="1" applyFill="1" applyBorder="1" applyAlignment="1">
      <alignment horizontal="center" vertical="center"/>
      <protection/>
    </xf>
    <xf numFmtId="1" fontId="8" fillId="33" borderId="10" xfId="0" applyNumberFormat="1" applyFont="1" applyFill="1" applyBorder="1" applyAlignment="1">
      <alignment vertical="center"/>
    </xf>
    <xf numFmtId="49" fontId="7" fillId="33" borderId="13" xfId="44" applyNumberFormat="1" applyFont="1" applyFill="1" applyBorder="1" applyAlignment="1">
      <alignment vertical="center" wrapText="1"/>
      <protection/>
    </xf>
    <xf numFmtId="0" fontId="7" fillId="33" borderId="20" xfId="44" applyFont="1" applyFill="1" applyBorder="1" applyAlignment="1">
      <alignment vertical="center" wrapText="1"/>
      <protection/>
    </xf>
    <xf numFmtId="1" fontId="8" fillId="33" borderId="16" xfId="44" applyNumberFormat="1" applyFont="1" applyFill="1" applyBorder="1" applyAlignment="1">
      <alignment horizontal="center" vertical="center"/>
      <protection/>
    </xf>
    <xf numFmtId="0" fontId="7" fillId="33" borderId="13" xfId="44" applyFont="1" applyFill="1" applyBorder="1" applyAlignment="1">
      <alignment vertical="center" wrapText="1"/>
      <protection/>
    </xf>
    <xf numFmtId="49" fontId="8" fillId="33" borderId="20" xfId="44" applyNumberFormat="1" applyFont="1" applyFill="1" applyBorder="1" applyAlignment="1">
      <alignment horizontal="center" vertical="center"/>
      <protection/>
    </xf>
    <xf numFmtId="0" fontId="4" fillId="0" borderId="0" xfId="44" applyFont="1" applyFill="1" applyBorder="1" applyAlignment="1">
      <alignment horizontal="center" vertical="center"/>
      <protection/>
    </xf>
    <xf numFmtId="0" fontId="4" fillId="0" borderId="0" xfId="44" applyFont="1" applyFill="1" applyBorder="1" applyAlignment="1">
      <alignment horizontal="right" vertical="center"/>
      <protection/>
    </xf>
    <xf numFmtId="3" fontId="4" fillId="34" borderId="21" xfId="44" applyNumberFormat="1" applyFont="1" applyFill="1" applyBorder="1" applyAlignment="1">
      <alignment horizontal="center" vertical="center"/>
      <protection/>
    </xf>
    <xf numFmtId="0" fontId="9" fillId="33" borderId="18" xfId="44" applyFont="1" applyFill="1" applyBorder="1" applyAlignment="1">
      <alignment horizontal="center" vertical="center"/>
      <protection/>
    </xf>
    <xf numFmtId="166" fontId="9" fillId="33" borderId="18" xfId="44" applyNumberFormat="1" applyFont="1" applyFill="1" applyBorder="1" applyAlignment="1">
      <alignment vertical="center"/>
      <protection/>
    </xf>
    <xf numFmtId="0" fontId="9" fillId="33" borderId="0" xfId="44" applyFont="1" applyFill="1" applyBorder="1" applyAlignment="1">
      <alignment horizontal="center" vertical="center"/>
      <protection/>
    </xf>
    <xf numFmtId="166" fontId="9" fillId="33" borderId="0" xfId="44" applyNumberFormat="1" applyFont="1" applyFill="1" applyBorder="1" applyAlignment="1">
      <alignment vertical="center"/>
      <protection/>
    </xf>
    <xf numFmtId="0" fontId="10" fillId="0" borderId="0" xfId="44" applyFont="1" applyFill="1" applyBorder="1" applyAlignment="1">
      <alignment horizontal="center" vertical="center"/>
      <protection/>
    </xf>
    <xf numFmtId="166" fontId="10" fillId="0" borderId="0" xfId="44" applyNumberFormat="1" applyFont="1" applyFill="1" applyBorder="1" applyAlignment="1">
      <alignment vertical="center"/>
      <protection/>
    </xf>
    <xf numFmtId="0" fontId="4" fillId="33" borderId="0" xfId="0" applyFont="1" applyFill="1" applyBorder="1" applyAlignment="1">
      <alignment horizontal="center" vertical="center" wrapText="1"/>
    </xf>
    <xf numFmtId="167" fontId="9" fillId="33" borderId="0" xfId="44" applyNumberFormat="1" applyFont="1" applyFill="1" applyBorder="1" applyAlignment="1">
      <alignment vertical="center"/>
      <protection/>
    </xf>
    <xf numFmtId="0" fontId="8" fillId="0" borderId="0" xfId="0" applyFont="1" applyFill="1" applyBorder="1" applyAlignment="1">
      <alignment vertical="center"/>
    </xf>
    <xf numFmtId="168" fontId="4" fillId="0" borderId="0" xfId="0" applyNumberFormat="1" applyFont="1" applyFill="1" applyBorder="1" applyAlignment="1">
      <alignment vertical="center"/>
    </xf>
    <xf numFmtId="166" fontId="4" fillId="0" borderId="0" xfId="0" applyNumberFormat="1" applyFont="1" applyFill="1" applyBorder="1" applyAlignment="1">
      <alignment vertical="center"/>
    </xf>
    <xf numFmtId="0" fontId="11" fillId="0" borderId="0" xfId="0" applyFont="1" applyFill="1" applyBorder="1" applyAlignment="1">
      <alignment horizontal="right" vertical="top"/>
    </xf>
    <xf numFmtId="166" fontId="12" fillId="0" borderId="0" xfId="0" applyNumberFormat="1" applyFont="1" applyAlignment="1">
      <alignment vertical="center"/>
    </xf>
    <xf numFmtId="167" fontId="4" fillId="0" borderId="0" xfId="0" applyNumberFormat="1" applyFont="1" applyAlignment="1">
      <alignment vertical="center"/>
    </xf>
    <xf numFmtId="0" fontId="10" fillId="0" borderId="0" xfId="0" applyFont="1" applyAlignment="1">
      <alignment horizontal="left" vertical="center"/>
    </xf>
    <xf numFmtId="0" fontId="7" fillId="35" borderId="12" xfId="44" applyNumberFormat="1" applyFont="1" applyFill="1" applyBorder="1" applyAlignment="1">
      <alignment horizontal="center" vertical="center"/>
      <protection/>
    </xf>
    <xf numFmtId="49" fontId="8" fillId="35" borderId="14" xfId="44" applyNumberFormat="1" applyFont="1" applyFill="1" applyBorder="1" applyAlignment="1">
      <alignment horizontal="center" vertical="center"/>
      <protection/>
    </xf>
    <xf numFmtId="1" fontId="8" fillId="35" borderId="12" xfId="0" applyNumberFormat="1" applyFont="1" applyFill="1" applyBorder="1" applyAlignment="1">
      <alignment horizontal="center" vertical="center"/>
    </xf>
    <xf numFmtId="0" fontId="0" fillId="35" borderId="15" xfId="0" applyFill="1" applyBorder="1" applyAlignment="1">
      <alignment horizontal="center" vertical="center"/>
    </xf>
    <xf numFmtId="0" fontId="7" fillId="35" borderId="17" xfId="44" applyNumberFormat="1" applyFont="1" applyFill="1" applyBorder="1" applyAlignment="1">
      <alignment horizontal="center" vertical="center"/>
      <protection/>
    </xf>
    <xf numFmtId="49" fontId="8" fillId="35" borderId="19" xfId="44" applyNumberFormat="1" applyFont="1" applyFill="1" applyBorder="1" applyAlignment="1">
      <alignment horizontal="center" vertical="center"/>
      <protection/>
    </xf>
    <xf numFmtId="1" fontId="8" fillId="35" borderId="17" xfId="0" applyNumberFormat="1" applyFont="1" applyFill="1" applyBorder="1" applyAlignment="1">
      <alignment horizontal="center" vertical="center"/>
    </xf>
    <xf numFmtId="0" fontId="7" fillId="35" borderId="15" xfId="44" applyNumberFormat="1" applyFont="1" applyFill="1" applyBorder="1" applyAlignment="1">
      <alignment horizontal="center" vertical="center"/>
      <protection/>
    </xf>
    <xf numFmtId="49" fontId="8" fillId="35" borderId="16" xfId="44" applyNumberFormat="1" applyFont="1" applyFill="1" applyBorder="1" applyAlignment="1">
      <alignment horizontal="center" vertical="center"/>
      <protection/>
    </xf>
    <xf numFmtId="1" fontId="8" fillId="35" borderId="15" xfId="0" applyNumberFormat="1" applyFont="1" applyFill="1" applyBorder="1" applyAlignment="1">
      <alignment horizontal="center" vertical="center"/>
    </xf>
    <xf numFmtId="1" fontId="8" fillId="35" borderId="16" xfId="44" applyNumberFormat="1" applyFont="1" applyFill="1" applyBorder="1" applyAlignment="1">
      <alignment horizontal="center" vertical="center"/>
      <protection/>
    </xf>
    <xf numFmtId="3" fontId="4" fillId="33" borderId="18" xfId="44" applyNumberFormat="1" applyFont="1" applyFill="1" applyBorder="1" applyAlignment="1">
      <alignment horizontal="center" vertical="center"/>
      <protection/>
    </xf>
    <xf numFmtId="0" fontId="0" fillId="0" borderId="0" xfId="0" applyBorder="1" applyAlignment="1">
      <alignment/>
    </xf>
    <xf numFmtId="0" fontId="0" fillId="0" borderId="0" xfId="0" applyFont="1" applyBorder="1" applyAlignment="1">
      <alignment/>
    </xf>
    <xf numFmtId="3" fontId="15" fillId="0" borderId="22" xfId="0" applyNumberFormat="1" applyFont="1" applyBorder="1" applyAlignment="1">
      <alignment horizontal="center" vertical="center"/>
    </xf>
    <xf numFmtId="0" fontId="2" fillId="33" borderId="0" xfId="44" applyFont="1" applyFill="1">
      <alignment/>
      <protection/>
    </xf>
    <xf numFmtId="4" fontId="2" fillId="0" borderId="0" xfId="44" applyNumberFormat="1" applyFont="1" applyAlignment="1">
      <alignment horizontal="center" vertical="center"/>
      <protection/>
    </xf>
    <xf numFmtId="4" fontId="8" fillId="0" borderId="0" xfId="44" applyNumberFormat="1" applyFont="1" applyAlignment="1">
      <alignment horizontal="center" vertical="center"/>
      <protection/>
    </xf>
    <xf numFmtId="0" fontId="2" fillId="35" borderId="0" xfId="44" applyFont="1" applyFill="1">
      <alignment/>
      <protection/>
    </xf>
    <xf numFmtId="167" fontId="8" fillId="33" borderId="0" xfId="44" applyNumberFormat="1" applyFont="1" applyFill="1" applyBorder="1" applyAlignment="1">
      <alignment horizontal="center" vertical="center"/>
      <protection/>
    </xf>
    <xf numFmtId="0" fontId="10" fillId="36" borderId="0" xfId="44" applyFont="1" applyFill="1" applyBorder="1" applyAlignment="1">
      <alignment horizontal="right" vertical="center"/>
      <protection/>
    </xf>
    <xf numFmtId="49" fontId="8" fillId="37" borderId="16" xfId="44" applyNumberFormat="1" applyFont="1" applyFill="1" applyBorder="1" applyAlignment="1">
      <alignment horizontal="center" vertical="center"/>
      <protection/>
    </xf>
    <xf numFmtId="1" fontId="4" fillId="38" borderId="12" xfId="0" applyNumberFormat="1" applyFont="1" applyFill="1" applyBorder="1" applyAlignment="1">
      <alignment horizontal="center" vertical="center"/>
    </xf>
    <xf numFmtId="0" fontId="7" fillId="39" borderId="15" xfId="44" applyNumberFormat="1" applyFont="1" applyFill="1" applyBorder="1" applyAlignment="1">
      <alignment horizontal="center" vertical="center"/>
      <protection/>
    </xf>
    <xf numFmtId="1" fontId="8" fillId="33" borderId="11" xfId="44" applyNumberFormat="1" applyFont="1" applyFill="1" applyBorder="1" applyAlignment="1">
      <alignment horizontal="center" vertical="center"/>
      <protection/>
    </xf>
    <xf numFmtId="1" fontId="8" fillId="33" borderId="15" xfId="44" applyNumberFormat="1" applyFont="1" applyFill="1" applyBorder="1" applyAlignment="1">
      <alignment horizontal="center" vertical="center"/>
      <protection/>
    </xf>
    <xf numFmtId="0" fontId="2" fillId="39" borderId="0" xfId="44" applyFont="1" applyFill="1">
      <alignment/>
      <protection/>
    </xf>
    <xf numFmtId="0" fontId="7" fillId="39" borderId="17" xfId="44" applyNumberFormat="1" applyFont="1" applyFill="1" applyBorder="1" applyAlignment="1">
      <alignment horizontal="center" vertical="center"/>
      <protection/>
    </xf>
    <xf numFmtId="1" fontId="4" fillId="38" borderId="15" xfId="0" applyNumberFormat="1" applyFont="1" applyFill="1" applyBorder="1" applyAlignment="1">
      <alignment horizontal="center" vertical="center"/>
    </xf>
    <xf numFmtId="1" fontId="4" fillId="39" borderId="12" xfId="0" applyNumberFormat="1" applyFont="1" applyFill="1" applyBorder="1" applyAlignment="1">
      <alignment horizontal="center" vertical="center"/>
    </xf>
    <xf numFmtId="0" fontId="2" fillId="40" borderId="0" xfId="44" applyFont="1" applyFill="1" applyAlignment="1">
      <alignment horizontal="center"/>
      <protection/>
    </xf>
    <xf numFmtId="0" fontId="2" fillId="40" borderId="0" xfId="44" applyFont="1" applyFill="1" applyAlignment="1">
      <alignment horizontal="center" vertical="center"/>
      <protection/>
    </xf>
    <xf numFmtId="1" fontId="2" fillId="40" borderId="0" xfId="44" applyNumberFormat="1" applyFont="1" applyFill="1" applyAlignment="1">
      <alignment horizontal="center" vertical="center"/>
      <protection/>
    </xf>
    <xf numFmtId="0" fontId="2" fillId="41" borderId="0" xfId="44" applyFont="1" applyFill="1">
      <alignment/>
      <protection/>
    </xf>
    <xf numFmtId="0" fontId="7" fillId="42" borderId="15" xfId="44" applyNumberFormat="1" applyFont="1" applyFill="1" applyBorder="1" applyAlignment="1">
      <alignment horizontal="center" vertical="center"/>
      <protection/>
    </xf>
    <xf numFmtId="49" fontId="8" fillId="42" borderId="16" xfId="44" applyNumberFormat="1" applyFont="1" applyFill="1" applyBorder="1" applyAlignment="1">
      <alignment horizontal="center" vertical="center"/>
      <protection/>
    </xf>
    <xf numFmtId="1" fontId="8" fillId="42" borderId="15" xfId="0" applyNumberFormat="1" applyFont="1" applyFill="1" applyBorder="1" applyAlignment="1">
      <alignment horizontal="center" vertical="center"/>
    </xf>
    <xf numFmtId="0" fontId="0" fillId="42" borderId="15" xfId="0" applyFill="1" applyBorder="1" applyAlignment="1">
      <alignment horizontal="center" vertical="center"/>
    </xf>
    <xf numFmtId="0" fontId="7" fillId="42" borderId="12" xfId="44" applyNumberFormat="1" applyFont="1" applyFill="1" applyBorder="1" applyAlignment="1">
      <alignment horizontal="center" vertical="center"/>
      <protection/>
    </xf>
    <xf numFmtId="49" fontId="8" fillId="42" borderId="14" xfId="44" applyNumberFormat="1" applyFont="1" applyFill="1" applyBorder="1" applyAlignment="1">
      <alignment horizontal="center" vertical="center"/>
      <protection/>
    </xf>
    <xf numFmtId="1" fontId="8" fillId="42" borderId="12" xfId="0" applyNumberFormat="1" applyFont="1" applyFill="1" applyBorder="1" applyAlignment="1">
      <alignment horizontal="center" vertical="center"/>
    </xf>
    <xf numFmtId="49" fontId="8" fillId="42" borderId="15" xfId="44" applyNumberFormat="1" applyFont="1" applyFill="1" applyBorder="1" applyAlignment="1">
      <alignment horizontal="center" vertical="center"/>
      <protection/>
    </xf>
    <xf numFmtId="49" fontId="8" fillId="42" borderId="20" xfId="44" applyNumberFormat="1" applyFont="1" applyFill="1" applyBorder="1" applyAlignment="1">
      <alignment horizontal="center" vertical="center"/>
      <protection/>
    </xf>
    <xf numFmtId="0" fontId="7" fillId="42" borderId="17" xfId="44" applyNumberFormat="1" applyFont="1" applyFill="1" applyBorder="1" applyAlignment="1">
      <alignment horizontal="center" vertical="center"/>
      <protection/>
    </xf>
    <xf numFmtId="49" fontId="8" fillId="42" borderId="19" xfId="44" applyNumberFormat="1" applyFont="1" applyFill="1" applyBorder="1" applyAlignment="1">
      <alignment horizontal="center" vertical="center"/>
      <protection/>
    </xf>
    <xf numFmtId="1" fontId="8" fillId="42" borderId="17" xfId="0" applyNumberFormat="1" applyFont="1" applyFill="1" applyBorder="1" applyAlignment="1">
      <alignment horizontal="center" vertical="center"/>
    </xf>
    <xf numFmtId="0" fontId="7" fillId="43" borderId="17" xfId="44" applyNumberFormat="1" applyFont="1" applyFill="1" applyBorder="1" applyAlignment="1">
      <alignment horizontal="center" vertical="center"/>
      <protection/>
    </xf>
    <xf numFmtId="49" fontId="8" fillId="43" borderId="19" xfId="44" applyNumberFormat="1" applyFont="1" applyFill="1" applyBorder="1" applyAlignment="1">
      <alignment horizontal="center" vertical="center"/>
      <protection/>
    </xf>
    <xf numFmtId="1" fontId="8" fillId="43" borderId="17" xfId="0" applyNumberFormat="1" applyFont="1" applyFill="1" applyBorder="1" applyAlignment="1">
      <alignment horizontal="center" vertical="center"/>
    </xf>
    <xf numFmtId="0" fontId="0" fillId="43" borderId="15" xfId="0" applyFill="1" applyBorder="1" applyAlignment="1">
      <alignment horizontal="center" vertical="center"/>
    </xf>
    <xf numFmtId="0" fontId="8" fillId="42" borderId="16" xfId="44" applyNumberFormat="1" applyFont="1" applyFill="1" applyBorder="1" applyAlignment="1">
      <alignment horizontal="center" vertical="center"/>
      <protection/>
    </xf>
    <xf numFmtId="1" fontId="8" fillId="42" borderId="16" xfId="44" applyNumberFormat="1" applyFont="1" applyFill="1" applyBorder="1" applyAlignment="1">
      <alignment horizontal="center" vertical="center"/>
      <protection/>
    </xf>
    <xf numFmtId="0" fontId="7" fillId="44" borderId="15" xfId="44" applyNumberFormat="1" applyFont="1" applyFill="1" applyBorder="1" applyAlignment="1">
      <alignment horizontal="center" vertical="center"/>
      <protection/>
    </xf>
    <xf numFmtId="49" fontId="8" fillId="44" borderId="16" xfId="44" applyNumberFormat="1" applyFont="1" applyFill="1" applyBorder="1" applyAlignment="1">
      <alignment horizontal="center" vertical="center"/>
      <protection/>
    </xf>
    <xf numFmtId="1" fontId="8" fillId="44" borderId="15" xfId="0" applyNumberFormat="1" applyFont="1" applyFill="1" applyBorder="1" applyAlignment="1">
      <alignment horizontal="center" vertical="center"/>
    </xf>
    <xf numFmtId="0" fontId="0" fillId="44" borderId="15" xfId="0" applyFill="1" applyBorder="1" applyAlignment="1">
      <alignment horizontal="center" vertical="center"/>
    </xf>
    <xf numFmtId="0" fontId="7" fillId="44" borderId="17" xfId="44" applyNumberFormat="1" applyFont="1" applyFill="1" applyBorder="1" applyAlignment="1">
      <alignment horizontal="center" vertical="center"/>
      <protection/>
    </xf>
    <xf numFmtId="49" fontId="8" fillId="44" borderId="19" xfId="44" applyNumberFormat="1" applyFont="1" applyFill="1" applyBorder="1" applyAlignment="1">
      <alignment horizontal="center" vertical="center"/>
      <protection/>
    </xf>
    <xf numFmtId="1" fontId="8" fillId="44" borderId="17" xfId="0" applyNumberFormat="1" applyFont="1" applyFill="1" applyBorder="1" applyAlignment="1">
      <alignment horizontal="center" vertical="center"/>
    </xf>
    <xf numFmtId="0" fontId="7" fillId="44" borderId="12" xfId="44" applyNumberFormat="1" applyFont="1" applyFill="1" applyBorder="1" applyAlignment="1">
      <alignment horizontal="center" vertical="center"/>
      <protection/>
    </xf>
    <xf numFmtId="49" fontId="8" fillId="44" borderId="14" xfId="44" applyNumberFormat="1" applyFont="1" applyFill="1" applyBorder="1" applyAlignment="1">
      <alignment horizontal="center" vertical="center"/>
      <protection/>
    </xf>
    <xf numFmtId="0" fontId="7" fillId="45" borderId="15" xfId="44" applyNumberFormat="1" applyFont="1" applyFill="1" applyBorder="1" applyAlignment="1">
      <alignment horizontal="center" vertical="center"/>
      <protection/>
    </xf>
    <xf numFmtId="49" fontId="8" fillId="45" borderId="16" xfId="44" applyNumberFormat="1" applyFont="1" applyFill="1" applyBorder="1" applyAlignment="1">
      <alignment horizontal="center" vertical="center"/>
      <protection/>
    </xf>
    <xf numFmtId="1" fontId="8" fillId="45" borderId="15" xfId="0" applyNumberFormat="1" applyFont="1" applyFill="1" applyBorder="1" applyAlignment="1">
      <alignment horizontal="center" vertical="center"/>
    </xf>
    <xf numFmtId="0" fontId="0" fillId="45" borderId="15" xfId="0" applyFill="1" applyBorder="1" applyAlignment="1">
      <alignment horizontal="center" vertical="center"/>
    </xf>
    <xf numFmtId="0" fontId="7" fillId="43" borderId="15" xfId="44" applyNumberFormat="1" applyFont="1" applyFill="1" applyBorder="1" applyAlignment="1">
      <alignment horizontal="center" vertical="center"/>
      <protection/>
    </xf>
    <xf numFmtId="49" fontId="8" fillId="43" borderId="16" xfId="44" applyNumberFormat="1" applyFont="1" applyFill="1" applyBorder="1" applyAlignment="1">
      <alignment horizontal="center" vertical="center"/>
      <protection/>
    </xf>
    <xf numFmtId="1" fontId="8" fillId="43" borderId="15" xfId="0" applyNumberFormat="1" applyFont="1" applyFill="1" applyBorder="1" applyAlignment="1">
      <alignment horizontal="center" vertical="center"/>
    </xf>
    <xf numFmtId="1" fontId="8" fillId="44" borderId="12" xfId="0" applyNumberFormat="1" applyFont="1" applyFill="1" applyBorder="1" applyAlignment="1">
      <alignment horizontal="center" vertical="center"/>
    </xf>
    <xf numFmtId="0" fontId="7" fillId="43" borderId="12" xfId="44" applyNumberFormat="1" applyFont="1" applyFill="1" applyBorder="1" applyAlignment="1">
      <alignment horizontal="center" vertical="center"/>
      <protection/>
    </xf>
    <xf numFmtId="49" fontId="8" fillId="43" borderId="14" xfId="44" applyNumberFormat="1" applyFont="1" applyFill="1" applyBorder="1" applyAlignment="1">
      <alignment horizontal="center" vertical="center"/>
      <protection/>
    </xf>
    <xf numFmtId="0" fontId="7" fillId="46" borderId="17" xfId="44" applyNumberFormat="1" applyFont="1" applyFill="1" applyBorder="1" applyAlignment="1">
      <alignment horizontal="center" vertical="center"/>
      <protection/>
    </xf>
    <xf numFmtId="49" fontId="8" fillId="46" borderId="19" xfId="44" applyNumberFormat="1" applyFont="1" applyFill="1" applyBorder="1" applyAlignment="1">
      <alignment horizontal="center" vertical="center"/>
      <protection/>
    </xf>
    <xf numFmtId="1" fontId="8" fillId="46" borderId="17" xfId="0" applyNumberFormat="1" applyFont="1" applyFill="1" applyBorder="1" applyAlignment="1">
      <alignment horizontal="center" vertical="center"/>
    </xf>
    <xf numFmtId="0" fontId="0" fillId="46" borderId="15" xfId="0" applyFill="1" applyBorder="1" applyAlignment="1">
      <alignment horizontal="center" vertical="center"/>
    </xf>
    <xf numFmtId="0" fontId="7" fillId="46" borderId="12" xfId="44" applyNumberFormat="1" applyFont="1" applyFill="1" applyBorder="1" applyAlignment="1">
      <alignment horizontal="center" vertical="center"/>
      <protection/>
    </xf>
    <xf numFmtId="49" fontId="8" fillId="46" borderId="14" xfId="44" applyNumberFormat="1" applyFont="1" applyFill="1" applyBorder="1" applyAlignment="1">
      <alignment horizontal="center" vertical="center"/>
      <protection/>
    </xf>
    <xf numFmtId="49" fontId="8" fillId="46" borderId="16" xfId="44" applyNumberFormat="1" applyFont="1" applyFill="1" applyBorder="1" applyAlignment="1">
      <alignment horizontal="center" vertical="center"/>
      <protection/>
    </xf>
    <xf numFmtId="1" fontId="8" fillId="46" borderId="12" xfId="0" applyNumberFormat="1" applyFont="1" applyFill="1" applyBorder="1" applyAlignment="1">
      <alignment horizontal="center" vertical="center"/>
    </xf>
    <xf numFmtId="0" fontId="7" fillId="46" borderId="15" xfId="44" applyNumberFormat="1" applyFont="1" applyFill="1" applyBorder="1" applyAlignment="1">
      <alignment horizontal="center" vertical="center"/>
      <protection/>
    </xf>
    <xf numFmtId="1" fontId="8" fillId="46" borderId="15" xfId="0" applyNumberFormat="1" applyFont="1" applyFill="1" applyBorder="1" applyAlignment="1">
      <alignment horizontal="center" vertical="center"/>
    </xf>
    <xf numFmtId="49" fontId="8" fillId="42" borderId="15" xfId="44" applyNumberFormat="1" applyFont="1" applyFill="1" applyBorder="1" applyAlignment="1">
      <alignment horizontal="left" vertical="center" wrapText="1"/>
      <protection/>
    </xf>
    <xf numFmtId="49" fontId="8" fillId="44" borderId="16" xfId="44" applyNumberFormat="1" applyFont="1" applyFill="1" applyBorder="1" applyAlignment="1">
      <alignment horizontal="left" vertical="center" wrapText="1"/>
      <protection/>
    </xf>
    <xf numFmtId="49" fontId="8" fillId="42" borderId="16" xfId="44" applyNumberFormat="1" applyFont="1" applyFill="1" applyBorder="1" applyAlignment="1">
      <alignment horizontal="left" vertical="center" wrapText="1"/>
      <protection/>
    </xf>
    <xf numFmtId="49" fontId="8" fillId="43" borderId="16" xfId="44" applyNumberFormat="1" applyFont="1" applyFill="1" applyBorder="1" applyAlignment="1">
      <alignment horizontal="left" vertical="center" wrapText="1"/>
      <protection/>
    </xf>
    <xf numFmtId="49" fontId="8" fillId="44" borderId="15" xfId="44" applyNumberFormat="1" applyFont="1" applyFill="1" applyBorder="1" applyAlignment="1">
      <alignment horizontal="left" vertical="center" wrapText="1"/>
      <protection/>
    </xf>
    <xf numFmtId="49" fontId="7" fillId="43" borderId="16" xfId="44" applyNumberFormat="1" applyFont="1" applyFill="1" applyBorder="1" applyAlignment="1">
      <alignment horizontal="left" vertical="center" wrapText="1"/>
      <protection/>
    </xf>
    <xf numFmtId="49" fontId="7" fillId="44" borderId="16" xfId="44" applyNumberFormat="1" applyFont="1" applyFill="1" applyBorder="1" applyAlignment="1">
      <alignment horizontal="left" vertical="center" wrapText="1"/>
      <protection/>
    </xf>
    <xf numFmtId="49" fontId="7" fillId="45" borderId="16" xfId="44" applyNumberFormat="1" applyFont="1" applyFill="1" applyBorder="1" applyAlignment="1">
      <alignment horizontal="left" vertical="center" wrapText="1"/>
      <protection/>
    </xf>
    <xf numFmtId="49" fontId="8" fillId="46" borderId="16" xfId="44" applyNumberFormat="1" applyFont="1" applyFill="1" applyBorder="1" applyAlignment="1">
      <alignment horizontal="left" vertical="center" wrapText="1"/>
      <protection/>
    </xf>
    <xf numFmtId="0" fontId="7" fillId="42" borderId="16" xfId="44" applyFont="1" applyFill="1" applyBorder="1" applyAlignment="1">
      <alignment horizontal="left" vertical="center" wrapText="1"/>
      <protection/>
    </xf>
    <xf numFmtId="49" fontId="7" fillId="46" borderId="16" xfId="44" applyNumberFormat="1" applyFont="1" applyFill="1" applyBorder="1" applyAlignment="1">
      <alignment horizontal="left" vertical="center" wrapText="1"/>
      <protection/>
    </xf>
    <xf numFmtId="49" fontId="7" fillId="42" borderId="16" xfId="44" applyNumberFormat="1" applyFont="1" applyFill="1" applyBorder="1" applyAlignment="1">
      <alignment horizontal="left" vertical="center" wrapText="1"/>
      <protection/>
    </xf>
    <xf numFmtId="0" fontId="7" fillId="44" borderId="16" xfId="0" applyFont="1" applyFill="1" applyBorder="1" applyAlignment="1">
      <alignment horizontal="left" vertical="center" wrapText="1"/>
    </xf>
    <xf numFmtId="0" fontId="67" fillId="0" borderId="0" xfId="44" applyFont="1">
      <alignment/>
      <protection/>
    </xf>
    <xf numFmtId="0" fontId="7" fillId="38" borderId="15" xfId="44" applyNumberFormat="1" applyFont="1" applyFill="1" applyBorder="1" applyAlignment="1">
      <alignment horizontal="center" vertical="center"/>
      <protection/>
    </xf>
    <xf numFmtId="49" fontId="8" fillId="38" borderId="16" xfId="44" applyNumberFormat="1" applyFont="1" applyFill="1" applyBorder="1" applyAlignment="1">
      <alignment horizontal="center" vertical="center"/>
      <protection/>
    </xf>
    <xf numFmtId="1" fontId="8" fillId="39" borderId="15" xfId="0" applyNumberFormat="1" applyFont="1" applyFill="1" applyBorder="1" applyAlignment="1">
      <alignment vertical="center"/>
    </xf>
    <xf numFmtId="0" fontId="7" fillId="38" borderId="12" xfId="44" applyNumberFormat="1" applyFont="1" applyFill="1" applyBorder="1" applyAlignment="1">
      <alignment horizontal="center" vertical="center"/>
      <protection/>
    </xf>
    <xf numFmtId="49" fontId="8" fillId="38" borderId="20" xfId="44" applyNumberFormat="1" applyFont="1" applyFill="1" applyBorder="1" applyAlignment="1">
      <alignment vertical="center" wrapText="1"/>
      <protection/>
    </xf>
    <xf numFmtId="49" fontId="8" fillId="38" borderId="13" xfId="44" applyNumberFormat="1" applyFont="1" applyFill="1" applyBorder="1" applyAlignment="1">
      <alignment vertical="center" wrapText="1"/>
      <protection/>
    </xf>
    <xf numFmtId="49" fontId="8" fillId="38" borderId="0" xfId="44" applyNumberFormat="1" applyFont="1" applyFill="1" applyBorder="1" applyAlignment="1">
      <alignment vertical="center" wrapText="1"/>
      <protection/>
    </xf>
    <xf numFmtId="49" fontId="8" fillId="38" borderId="15" xfId="44" applyNumberFormat="1" applyFont="1" applyFill="1" applyBorder="1" applyAlignment="1">
      <alignment horizontal="left" vertical="center" wrapText="1"/>
      <protection/>
    </xf>
    <xf numFmtId="49" fontId="7" fillId="38" borderId="20" xfId="44" applyNumberFormat="1" applyFont="1" applyFill="1" applyBorder="1" applyAlignment="1">
      <alignment vertical="center" wrapText="1"/>
      <protection/>
    </xf>
    <xf numFmtId="0" fontId="7" fillId="38" borderId="17" xfId="44" applyNumberFormat="1" applyFont="1" applyFill="1" applyBorder="1" applyAlignment="1">
      <alignment horizontal="center" vertical="center"/>
      <protection/>
    </xf>
    <xf numFmtId="0" fontId="7" fillId="39" borderId="12" xfId="44" applyNumberFormat="1" applyFont="1" applyFill="1" applyBorder="1" applyAlignment="1">
      <alignment horizontal="center" vertical="center"/>
      <protection/>
    </xf>
    <xf numFmtId="0" fontId="7" fillId="38" borderId="10" xfId="44" applyNumberFormat="1" applyFont="1" applyFill="1" applyBorder="1" applyAlignment="1">
      <alignment horizontal="center" vertical="center"/>
      <protection/>
    </xf>
    <xf numFmtId="4" fontId="2" fillId="47" borderId="0" xfId="44" applyNumberFormat="1" applyFont="1" applyFill="1" applyAlignment="1">
      <alignment horizontal="center"/>
      <protection/>
    </xf>
    <xf numFmtId="49" fontId="8" fillId="48" borderId="16" xfId="44" applyNumberFormat="1" applyFont="1" applyFill="1" applyBorder="1" applyAlignment="1">
      <alignment horizontal="left" vertical="center" wrapText="1"/>
      <protection/>
    </xf>
    <xf numFmtId="0" fontId="0" fillId="48" borderId="15" xfId="0" applyFill="1" applyBorder="1" applyAlignment="1">
      <alignment horizontal="center" vertical="center"/>
    </xf>
    <xf numFmtId="0" fontId="2" fillId="49" borderId="0" xfId="44" applyFont="1" applyFill="1">
      <alignment/>
      <protection/>
    </xf>
    <xf numFmtId="0" fontId="2" fillId="48" borderId="0" xfId="44" applyFont="1" applyFill="1">
      <alignment/>
      <protection/>
    </xf>
    <xf numFmtId="0" fontId="7" fillId="48" borderId="15" xfId="44" applyNumberFormat="1" applyFont="1" applyFill="1" applyBorder="1" applyAlignment="1">
      <alignment horizontal="center" vertical="center"/>
      <protection/>
    </xf>
    <xf numFmtId="49" fontId="8" fillId="48" borderId="16" xfId="44" applyNumberFormat="1" applyFont="1" applyFill="1" applyBorder="1" applyAlignment="1">
      <alignment horizontal="center" vertical="center"/>
      <protection/>
    </xf>
    <xf numFmtId="1" fontId="8" fillId="48" borderId="15" xfId="0" applyNumberFormat="1" applyFont="1" applyFill="1" applyBorder="1" applyAlignment="1">
      <alignment horizontal="center" vertical="center"/>
    </xf>
    <xf numFmtId="49" fontId="8" fillId="48" borderId="14" xfId="44" applyNumberFormat="1" applyFont="1" applyFill="1" applyBorder="1" applyAlignment="1">
      <alignment horizontal="left" vertical="center" wrapText="1"/>
      <protection/>
    </xf>
    <xf numFmtId="0" fontId="7" fillId="48" borderId="12" xfId="44" applyNumberFormat="1" applyFont="1" applyFill="1" applyBorder="1" applyAlignment="1">
      <alignment horizontal="center" vertical="center"/>
      <protection/>
    </xf>
    <xf numFmtId="49" fontId="8" fillId="48" borderId="14" xfId="44" applyNumberFormat="1" applyFont="1" applyFill="1" applyBorder="1" applyAlignment="1">
      <alignment horizontal="center" vertical="center"/>
      <protection/>
    </xf>
    <xf numFmtId="1" fontId="8" fillId="48" borderId="12" xfId="0" applyNumberFormat="1" applyFont="1" applyFill="1" applyBorder="1" applyAlignment="1">
      <alignment horizontal="center" vertical="center"/>
    </xf>
    <xf numFmtId="0" fontId="0" fillId="48" borderId="12" xfId="0" applyFill="1" applyBorder="1" applyAlignment="1">
      <alignment horizontal="center" vertical="center"/>
    </xf>
    <xf numFmtId="0" fontId="7" fillId="48" borderId="10" xfId="44" applyNumberFormat="1" applyFont="1" applyFill="1" applyBorder="1" applyAlignment="1">
      <alignment horizontal="center" vertical="center"/>
      <protection/>
    </xf>
    <xf numFmtId="49" fontId="8" fillId="48" borderId="11" xfId="44" applyNumberFormat="1" applyFont="1" applyFill="1" applyBorder="1" applyAlignment="1">
      <alignment horizontal="center" vertical="center"/>
      <protection/>
    </xf>
    <xf numFmtId="1" fontId="8" fillId="48" borderId="10" xfId="0" applyNumberFormat="1" applyFont="1" applyFill="1" applyBorder="1" applyAlignment="1">
      <alignment horizontal="center" vertical="center"/>
    </xf>
    <xf numFmtId="49" fontId="8" fillId="48" borderId="15" xfId="44" applyNumberFormat="1" applyFont="1" applyFill="1" applyBorder="1" applyAlignment="1">
      <alignment horizontal="center" vertical="center"/>
      <protection/>
    </xf>
    <xf numFmtId="0" fontId="7" fillId="48" borderId="17" xfId="44" applyNumberFormat="1" applyFont="1" applyFill="1" applyBorder="1" applyAlignment="1">
      <alignment horizontal="center" vertical="center"/>
      <protection/>
    </xf>
    <xf numFmtId="49" fontId="7" fillId="48" borderId="16" xfId="44" applyNumberFormat="1" applyFont="1" applyFill="1" applyBorder="1" applyAlignment="1">
      <alignment horizontal="left" vertical="center" wrapText="1"/>
      <protection/>
    </xf>
    <xf numFmtId="49" fontId="8" fillId="48" borderId="19" xfId="44" applyNumberFormat="1" applyFont="1" applyFill="1" applyBorder="1" applyAlignment="1">
      <alignment horizontal="center" vertical="center"/>
      <protection/>
    </xf>
    <xf numFmtId="1" fontId="8" fillId="48" borderId="17" xfId="0" applyNumberFormat="1" applyFont="1" applyFill="1" applyBorder="1" applyAlignment="1">
      <alignment horizontal="center" vertical="center"/>
    </xf>
    <xf numFmtId="1" fontId="4" fillId="50" borderId="12" xfId="0" applyNumberFormat="1" applyFont="1" applyFill="1" applyBorder="1" applyAlignment="1">
      <alignment horizontal="center" vertical="center"/>
    </xf>
    <xf numFmtId="1" fontId="8" fillId="50" borderId="20" xfId="0" applyNumberFormat="1" applyFont="1" applyFill="1" applyBorder="1" applyAlignment="1">
      <alignment horizontal="left" vertical="center"/>
    </xf>
    <xf numFmtId="1" fontId="8" fillId="50" borderId="15" xfId="0" applyNumberFormat="1" applyFont="1" applyFill="1" applyBorder="1" applyAlignment="1">
      <alignment horizontal="center" vertical="center"/>
    </xf>
    <xf numFmtId="1" fontId="8" fillId="50" borderId="16" xfId="0" applyNumberFormat="1" applyFont="1" applyFill="1" applyBorder="1" applyAlignment="1">
      <alignment horizontal="center" vertical="center"/>
    </xf>
    <xf numFmtId="1" fontId="8" fillId="50" borderId="15" xfId="0" applyNumberFormat="1" applyFont="1" applyFill="1" applyBorder="1" applyAlignment="1">
      <alignment horizontal="right" vertical="center"/>
    </xf>
    <xf numFmtId="1" fontId="2" fillId="39" borderId="0" xfId="44" applyNumberFormat="1" applyFont="1" applyFill="1" applyAlignment="1">
      <alignment horizontal="center" vertical="center"/>
      <protection/>
    </xf>
    <xf numFmtId="0" fontId="5" fillId="39" borderId="0" xfId="44" applyFont="1" applyFill="1" applyAlignment="1">
      <alignment horizontal="center" vertical="center"/>
      <protection/>
    </xf>
    <xf numFmtId="49" fontId="8" fillId="39" borderId="13" xfId="44" applyNumberFormat="1" applyFont="1" applyFill="1" applyBorder="1" applyAlignment="1">
      <alignment vertical="center" wrapText="1"/>
      <protection/>
    </xf>
    <xf numFmtId="49" fontId="8" fillId="39" borderId="14" xfId="44" applyNumberFormat="1" applyFont="1" applyFill="1" applyBorder="1" applyAlignment="1">
      <alignment horizontal="center" vertical="center"/>
      <protection/>
    </xf>
    <xf numFmtId="1" fontId="8" fillId="39" borderId="12" xfId="0" applyNumberFormat="1" applyFont="1" applyFill="1" applyBorder="1" applyAlignment="1">
      <alignment vertical="center"/>
    </xf>
    <xf numFmtId="49" fontId="8" fillId="39" borderId="20" xfId="44" applyNumberFormat="1" applyFont="1" applyFill="1" applyBorder="1" applyAlignment="1">
      <alignment vertical="center" wrapText="1"/>
      <protection/>
    </xf>
    <xf numFmtId="0" fontId="67" fillId="39" borderId="0" xfId="44" applyFont="1" applyFill="1" applyAlignment="1">
      <alignment vertical="center"/>
      <protection/>
    </xf>
    <xf numFmtId="1" fontId="4" fillId="39" borderId="15" xfId="0" applyNumberFormat="1" applyFont="1" applyFill="1" applyBorder="1" applyAlignment="1">
      <alignment horizontal="center" vertical="center"/>
    </xf>
    <xf numFmtId="0" fontId="2" fillId="39" borderId="0" xfId="44" applyFont="1" applyFill="1" applyAlignment="1">
      <alignment horizontal="center" vertical="center"/>
      <protection/>
    </xf>
    <xf numFmtId="0" fontId="7" fillId="51" borderId="12" xfId="44" applyNumberFormat="1" applyFont="1" applyFill="1" applyBorder="1" applyAlignment="1">
      <alignment horizontal="center" vertical="center"/>
      <protection/>
    </xf>
    <xf numFmtId="49" fontId="8" fillId="44" borderId="13" xfId="44" applyNumberFormat="1" applyFont="1" applyFill="1" applyBorder="1" applyAlignment="1">
      <alignment vertical="center" wrapText="1"/>
      <protection/>
    </xf>
    <xf numFmtId="49" fontId="8" fillId="52" borderId="14" xfId="44" applyNumberFormat="1" applyFont="1" applyFill="1" applyBorder="1" applyAlignment="1">
      <alignment horizontal="center" vertical="center"/>
      <protection/>
    </xf>
    <xf numFmtId="1" fontId="8" fillId="52" borderId="12" xfId="0" applyNumberFormat="1" applyFont="1" applyFill="1" applyBorder="1" applyAlignment="1">
      <alignment horizontal="center" vertical="center"/>
    </xf>
    <xf numFmtId="0" fontId="0" fillId="52" borderId="15" xfId="0" applyFill="1" applyBorder="1" applyAlignment="1">
      <alignment horizontal="center" vertical="center"/>
    </xf>
    <xf numFmtId="0" fontId="0" fillId="51" borderId="15" xfId="0" applyFill="1" applyBorder="1" applyAlignment="1">
      <alignment horizontal="center" vertical="center"/>
    </xf>
    <xf numFmtId="49" fontId="8" fillId="51" borderId="16" xfId="44" applyNumberFormat="1" applyFont="1" applyFill="1" applyBorder="1" applyAlignment="1">
      <alignment horizontal="left" vertical="center" wrapText="1"/>
      <protection/>
    </xf>
    <xf numFmtId="49" fontId="8" fillId="51" borderId="14" xfId="44" applyNumberFormat="1" applyFont="1" applyFill="1" applyBorder="1" applyAlignment="1">
      <alignment horizontal="center" vertical="center"/>
      <protection/>
    </xf>
    <xf numFmtId="1" fontId="8" fillId="51" borderId="12" xfId="0" applyNumberFormat="1" applyFont="1" applyFill="1" applyBorder="1" applyAlignment="1">
      <alignment horizontal="center" vertical="center"/>
    </xf>
    <xf numFmtId="49" fontId="7" fillId="53" borderId="16" xfId="44" applyNumberFormat="1" applyFont="1" applyFill="1" applyBorder="1" applyAlignment="1">
      <alignment horizontal="left" vertical="center" wrapText="1"/>
      <protection/>
    </xf>
    <xf numFmtId="0" fontId="7" fillId="53" borderId="17" xfId="44" applyNumberFormat="1" applyFont="1" applyFill="1" applyBorder="1" applyAlignment="1">
      <alignment horizontal="center" vertical="center"/>
      <protection/>
    </xf>
    <xf numFmtId="49" fontId="8" fillId="53" borderId="19" xfId="44" applyNumberFormat="1" applyFont="1" applyFill="1" applyBorder="1" applyAlignment="1">
      <alignment horizontal="center" vertical="center"/>
      <protection/>
    </xf>
    <xf numFmtId="1" fontId="8" fillId="53" borderId="17" xfId="0" applyNumberFormat="1" applyFont="1" applyFill="1" applyBorder="1" applyAlignment="1">
      <alignment horizontal="center" vertical="center"/>
    </xf>
    <xf numFmtId="0" fontId="0" fillId="53" borderId="15" xfId="0" applyFill="1" applyBorder="1" applyAlignment="1">
      <alignment horizontal="center" vertical="center"/>
    </xf>
    <xf numFmtId="49" fontId="8" fillId="39" borderId="19" xfId="44" applyNumberFormat="1" applyFont="1" applyFill="1" applyBorder="1" applyAlignment="1">
      <alignment horizontal="center" vertical="center"/>
      <protection/>
    </xf>
    <xf numFmtId="1" fontId="2" fillId="0" borderId="0" xfId="44" applyNumberFormat="1" applyFont="1" applyAlignment="1">
      <alignment horizontal="center" vertical="center"/>
      <protection/>
    </xf>
    <xf numFmtId="1" fontId="8" fillId="0" borderId="0" xfId="0" applyNumberFormat="1" applyFont="1" applyFill="1" applyBorder="1" applyAlignment="1">
      <alignment vertical="center"/>
    </xf>
    <xf numFmtId="1" fontId="4" fillId="54" borderId="12" xfId="0" applyNumberFormat="1" applyFont="1" applyFill="1" applyBorder="1" applyAlignment="1">
      <alignment horizontal="center" vertical="center"/>
    </xf>
    <xf numFmtId="49" fontId="8" fillId="38" borderId="20" xfId="44" applyNumberFormat="1" applyFont="1" applyFill="1" applyBorder="1" applyAlignment="1">
      <alignment horizontal="left" vertical="center" wrapText="1"/>
      <protection/>
    </xf>
    <xf numFmtId="0" fontId="0" fillId="39" borderId="0" xfId="0" applyFill="1" applyAlignment="1">
      <alignment/>
    </xf>
    <xf numFmtId="0" fontId="0" fillId="42" borderId="15" xfId="0" applyNumberFormat="1" applyFill="1" applyBorder="1" applyAlignment="1">
      <alignment horizontal="center" vertical="center"/>
    </xf>
    <xf numFmtId="0" fontId="0" fillId="48" borderId="12" xfId="0" applyNumberFormat="1" applyFill="1" applyBorder="1" applyAlignment="1">
      <alignment horizontal="center" vertical="center"/>
    </xf>
    <xf numFmtId="0" fontId="0" fillId="48" borderId="15" xfId="0" applyNumberFormat="1" applyFill="1" applyBorder="1" applyAlignment="1">
      <alignment horizontal="center" vertical="center"/>
    </xf>
    <xf numFmtId="0" fontId="0" fillId="43" borderId="15" xfId="0" applyNumberFormat="1" applyFill="1" applyBorder="1" applyAlignment="1">
      <alignment horizontal="center" vertical="center"/>
    </xf>
    <xf numFmtId="0" fontId="0" fillId="55" borderId="15" xfId="0" applyNumberFormat="1" applyFill="1" applyBorder="1" applyAlignment="1">
      <alignment horizontal="center" vertical="center"/>
    </xf>
    <xf numFmtId="0" fontId="0" fillId="35" borderId="15" xfId="0" applyNumberFormat="1" applyFill="1" applyBorder="1" applyAlignment="1">
      <alignment horizontal="center" vertical="center"/>
    </xf>
    <xf numFmtId="0" fontId="0" fillId="51" borderId="15" xfId="0" applyNumberFormat="1" applyFill="1" applyBorder="1" applyAlignment="1">
      <alignment horizontal="center" vertical="center"/>
    </xf>
    <xf numFmtId="0" fontId="0" fillId="53" borderId="15" xfId="0" applyNumberFormat="1" applyFill="1" applyBorder="1" applyAlignment="1">
      <alignment horizontal="center" vertical="center"/>
    </xf>
    <xf numFmtId="0" fontId="0" fillId="44" borderId="15" xfId="0" applyNumberFormat="1" applyFill="1" applyBorder="1" applyAlignment="1">
      <alignment horizontal="center" vertical="center"/>
    </xf>
    <xf numFmtId="0" fontId="0" fillId="45" borderId="15" xfId="0" applyNumberFormat="1" applyFill="1" applyBorder="1" applyAlignment="1">
      <alignment horizontal="center" vertical="center"/>
    </xf>
    <xf numFmtId="0" fontId="0" fillId="46" borderId="15" xfId="0" applyNumberFormat="1" applyFill="1" applyBorder="1" applyAlignment="1">
      <alignment horizontal="center" vertical="center"/>
    </xf>
    <xf numFmtId="0" fontId="2" fillId="39" borderId="0" xfId="44" applyFont="1" applyFill="1" applyAlignment="1">
      <alignment horizontal="left" vertical="center"/>
      <protection/>
    </xf>
    <xf numFmtId="0" fontId="2" fillId="33" borderId="0" xfId="44" applyFont="1" applyFill="1" applyBorder="1" applyAlignment="1">
      <alignment vertical="center"/>
      <protection/>
    </xf>
    <xf numFmtId="4" fontId="2" fillId="39" borderId="0" xfId="44" applyNumberFormat="1" applyFont="1" applyFill="1" applyAlignment="1">
      <alignment horizontal="left" vertical="center"/>
      <protection/>
    </xf>
    <xf numFmtId="0" fontId="7" fillId="56" borderId="15" xfId="44" applyNumberFormat="1" applyFont="1" applyFill="1" applyBorder="1" applyAlignment="1">
      <alignment horizontal="center" vertical="center"/>
      <protection/>
    </xf>
    <xf numFmtId="49" fontId="8" fillId="56" borderId="16" xfId="44" applyNumberFormat="1" applyFont="1" applyFill="1" applyBorder="1" applyAlignment="1">
      <alignment horizontal="left" vertical="center" wrapText="1"/>
      <protection/>
    </xf>
    <xf numFmtId="0" fontId="0" fillId="56" borderId="15" xfId="0" applyNumberFormat="1" applyFill="1" applyBorder="1" applyAlignment="1">
      <alignment horizontal="center" vertical="center"/>
    </xf>
    <xf numFmtId="0" fontId="7" fillId="56" borderId="16" xfId="44" applyNumberFormat="1" applyFont="1" applyFill="1" applyBorder="1" applyAlignment="1">
      <alignment horizontal="center" vertical="center"/>
      <protection/>
    </xf>
    <xf numFmtId="1" fontId="7" fillId="56" borderId="15" xfId="0" applyNumberFormat="1" applyFont="1" applyFill="1" applyBorder="1" applyAlignment="1">
      <alignment horizontal="center" vertical="center"/>
    </xf>
    <xf numFmtId="0" fontId="0" fillId="56" borderId="15" xfId="0" applyFont="1" applyFill="1" applyBorder="1" applyAlignment="1">
      <alignment horizontal="center" vertical="center"/>
    </xf>
    <xf numFmtId="0" fontId="4" fillId="57" borderId="15" xfId="44" applyFont="1" applyFill="1" applyBorder="1" applyAlignment="1">
      <alignment horizontal="center" vertical="center" wrapText="1"/>
      <protection/>
    </xf>
    <xf numFmtId="0" fontId="13" fillId="57" borderId="15" xfId="44" applyFont="1" applyFill="1" applyBorder="1" applyAlignment="1">
      <alignment horizontal="center" vertical="center" wrapText="1"/>
      <protection/>
    </xf>
    <xf numFmtId="0" fontId="14" fillId="57" borderId="15" xfId="44" applyFont="1" applyFill="1" applyBorder="1" applyAlignment="1">
      <alignment horizontal="center" vertical="center" wrapText="1"/>
      <protection/>
    </xf>
    <xf numFmtId="0" fontId="7" fillId="39" borderId="0" xfId="0" applyFont="1" applyFill="1" applyAlignment="1">
      <alignment horizontal="justify" vertical="center"/>
    </xf>
    <xf numFmtId="0" fontId="0" fillId="38" borderId="15" xfId="0" applyNumberFormat="1" applyFill="1" applyBorder="1" applyAlignment="1">
      <alignment horizontal="center" vertical="center"/>
    </xf>
    <xf numFmtId="49" fontId="68" fillId="39" borderId="23" xfId="44" applyNumberFormat="1" applyFont="1" applyFill="1" applyBorder="1" applyAlignment="1">
      <alignment horizontal="left" vertical="top" wrapText="1"/>
      <protection/>
    </xf>
    <xf numFmtId="49" fontId="0" fillId="39" borderId="23" xfId="44" applyNumberFormat="1" applyFont="1" applyFill="1" applyBorder="1" applyAlignment="1">
      <alignment horizontal="left" vertical="center" wrapText="1"/>
      <protection/>
    </xf>
    <xf numFmtId="49" fontId="0" fillId="38" borderId="23" xfId="44" applyNumberFormat="1" applyFont="1" applyFill="1" applyBorder="1" applyAlignment="1">
      <alignment horizontal="left" vertical="center" wrapText="1"/>
      <protection/>
    </xf>
    <xf numFmtId="1" fontId="4" fillId="58" borderId="12" xfId="0" applyNumberFormat="1" applyFont="1" applyFill="1" applyBorder="1" applyAlignment="1">
      <alignment horizontal="center" vertical="center"/>
    </xf>
    <xf numFmtId="1" fontId="4" fillId="59" borderId="12" xfId="0" applyNumberFormat="1" applyFont="1" applyFill="1" applyBorder="1" applyAlignment="1">
      <alignment horizontal="center" vertical="center"/>
    </xf>
    <xf numFmtId="1" fontId="4" fillId="60" borderId="12" xfId="0" applyNumberFormat="1" applyFont="1" applyFill="1" applyBorder="1" applyAlignment="1">
      <alignment horizontal="center" vertical="center"/>
    </xf>
    <xf numFmtId="49" fontId="7" fillId="38" borderId="20" xfId="44" applyNumberFormat="1" applyFont="1" applyFill="1" applyBorder="1" applyAlignment="1">
      <alignment horizontal="left" vertical="center" wrapText="1"/>
      <protection/>
    </xf>
    <xf numFmtId="49" fontId="7" fillId="33" borderId="14" xfId="44" applyNumberFormat="1" applyFont="1" applyFill="1" applyBorder="1" applyAlignment="1">
      <alignment horizontal="center" vertical="center"/>
      <protection/>
    </xf>
    <xf numFmtId="1" fontId="7" fillId="0" borderId="15" xfId="0" applyNumberFormat="1" applyFont="1" applyBorder="1" applyAlignment="1">
      <alignment vertical="center"/>
    </xf>
    <xf numFmtId="49" fontId="7" fillId="38" borderId="13" xfId="44" applyNumberFormat="1" applyFont="1" applyFill="1" applyBorder="1" applyAlignment="1">
      <alignment vertical="center" wrapText="1"/>
      <protection/>
    </xf>
    <xf numFmtId="49" fontId="7" fillId="38" borderId="14" xfId="44" applyNumberFormat="1" applyFont="1" applyFill="1" applyBorder="1" applyAlignment="1">
      <alignment horizontal="center" vertical="center"/>
      <protection/>
    </xf>
    <xf numFmtId="1" fontId="7" fillId="39" borderId="15" xfId="0" applyNumberFormat="1" applyFont="1" applyFill="1" applyBorder="1" applyAlignment="1">
      <alignment vertical="center"/>
    </xf>
    <xf numFmtId="1" fontId="16" fillId="38" borderId="12" xfId="0" applyNumberFormat="1" applyFont="1" applyFill="1" applyBorder="1" applyAlignment="1">
      <alignment horizontal="center" vertical="center"/>
    </xf>
    <xf numFmtId="49" fontId="7" fillId="33" borderId="16" xfId="44" applyNumberFormat="1" applyFont="1" applyFill="1" applyBorder="1" applyAlignment="1">
      <alignment horizontal="center" vertical="center"/>
      <protection/>
    </xf>
    <xf numFmtId="49" fontId="7" fillId="33" borderId="19" xfId="44" applyNumberFormat="1" applyFont="1" applyFill="1" applyBorder="1" applyAlignment="1">
      <alignment horizontal="center" vertical="center"/>
      <protection/>
    </xf>
    <xf numFmtId="49" fontId="7" fillId="33" borderId="15" xfId="44" applyNumberFormat="1" applyFont="1" applyFill="1" applyBorder="1" applyAlignment="1">
      <alignment vertical="center" wrapText="1"/>
      <protection/>
    </xf>
    <xf numFmtId="49" fontId="7" fillId="33" borderId="15" xfId="44" applyNumberFormat="1" applyFont="1" applyFill="1" applyBorder="1" applyAlignment="1">
      <alignment horizontal="center" vertical="center"/>
      <protection/>
    </xf>
    <xf numFmtId="1" fontId="7" fillId="0" borderId="12" xfId="0" applyNumberFormat="1" applyFont="1" applyBorder="1" applyAlignment="1">
      <alignment vertical="center"/>
    </xf>
    <xf numFmtId="1" fontId="7" fillId="38" borderId="12" xfId="0" applyNumberFormat="1" applyFont="1" applyFill="1" applyBorder="1" applyAlignment="1">
      <alignment horizontal="center" vertical="center"/>
    </xf>
    <xf numFmtId="0" fontId="7" fillId="38" borderId="18" xfId="44" applyFont="1" applyFill="1" applyBorder="1" applyAlignment="1">
      <alignment vertical="center" wrapText="1"/>
      <protection/>
    </xf>
    <xf numFmtId="1" fontId="7" fillId="0" borderId="17" xfId="0" applyNumberFormat="1" applyFont="1" applyBorder="1" applyAlignment="1">
      <alignment vertical="center"/>
    </xf>
    <xf numFmtId="1" fontId="7" fillId="38" borderId="19" xfId="44" applyNumberFormat="1" applyFont="1" applyFill="1" applyBorder="1" applyAlignment="1">
      <alignment horizontal="center" vertical="center"/>
      <protection/>
    </xf>
    <xf numFmtId="1" fontId="7" fillId="39" borderId="17" xfId="0" applyNumberFormat="1" applyFont="1" applyFill="1" applyBorder="1" applyAlignment="1">
      <alignment vertical="center"/>
    </xf>
    <xf numFmtId="49" fontId="7" fillId="0" borderId="19" xfId="44" applyNumberFormat="1" applyFont="1" applyBorder="1" applyAlignment="1">
      <alignment horizontal="center" vertical="center"/>
      <protection/>
    </xf>
    <xf numFmtId="1" fontId="7" fillId="39" borderId="12" xfId="0" applyNumberFormat="1" applyFont="1" applyFill="1" applyBorder="1" applyAlignment="1">
      <alignment horizontal="center" vertical="center"/>
    </xf>
    <xf numFmtId="0" fontId="9" fillId="39" borderId="0" xfId="44" applyFont="1" applyFill="1" applyAlignment="1">
      <alignment vertical="center"/>
      <protection/>
    </xf>
    <xf numFmtId="0" fontId="7" fillId="39" borderId="23" xfId="0" applyFont="1" applyFill="1" applyBorder="1" applyAlignment="1">
      <alignment vertical="center" wrapText="1"/>
    </xf>
    <xf numFmtId="49" fontId="7" fillId="55" borderId="16" xfId="44" applyNumberFormat="1" applyFont="1" applyFill="1" applyBorder="1" applyAlignment="1">
      <alignment horizontal="left" vertical="center" wrapText="1"/>
      <protection/>
    </xf>
    <xf numFmtId="49" fontId="7" fillId="0" borderId="16" xfId="44" applyNumberFormat="1" applyFont="1" applyBorder="1" applyAlignment="1">
      <alignment horizontal="center" vertical="center"/>
      <protection/>
    </xf>
    <xf numFmtId="0" fontId="7" fillId="58" borderId="15" xfId="44" applyNumberFormat="1" applyFont="1" applyFill="1" applyBorder="1" applyAlignment="1">
      <alignment horizontal="center" vertical="center"/>
      <protection/>
    </xf>
    <xf numFmtId="49" fontId="8" fillId="58" borderId="16" xfId="44" applyNumberFormat="1" applyFont="1" applyFill="1" applyBorder="1" applyAlignment="1">
      <alignment horizontal="center" vertical="center"/>
      <protection/>
    </xf>
    <xf numFmtId="1" fontId="8" fillId="58" borderId="15" xfId="0" applyNumberFormat="1" applyFont="1" applyFill="1" applyBorder="1" applyAlignment="1">
      <alignment vertical="center"/>
    </xf>
    <xf numFmtId="49" fontId="7" fillId="39" borderId="16" xfId="44" applyNumberFormat="1" applyFont="1" applyFill="1" applyBorder="1" applyAlignment="1">
      <alignment horizontal="center" vertical="center"/>
      <protection/>
    </xf>
    <xf numFmtId="1" fontId="4" fillId="38" borderId="17" xfId="0" applyNumberFormat="1" applyFont="1" applyFill="1" applyBorder="1" applyAlignment="1">
      <alignment horizontal="center" vertical="center"/>
    </xf>
    <xf numFmtId="49" fontId="7" fillId="39" borderId="20" xfId="44" applyNumberFormat="1" applyFont="1" applyFill="1" applyBorder="1" applyAlignment="1">
      <alignment vertical="center" wrapText="1"/>
      <protection/>
    </xf>
    <xf numFmtId="49" fontId="7" fillId="0" borderId="13" xfId="44" applyNumberFormat="1" applyFont="1" applyBorder="1" applyAlignment="1">
      <alignment vertical="center" wrapText="1"/>
      <protection/>
    </xf>
    <xf numFmtId="49" fontId="7" fillId="38" borderId="19" xfId="44" applyNumberFormat="1" applyFont="1" applyFill="1" applyBorder="1" applyAlignment="1">
      <alignment horizontal="center" vertical="center"/>
      <protection/>
    </xf>
    <xf numFmtId="49" fontId="8" fillId="33" borderId="13" xfId="44" applyNumberFormat="1" applyFont="1" applyFill="1" applyBorder="1" applyAlignment="1">
      <alignment horizontal="left" vertical="center" wrapText="1"/>
      <protection/>
    </xf>
    <xf numFmtId="49" fontId="7" fillId="0" borderId="14" xfId="44" applyNumberFormat="1" applyFont="1" applyBorder="1" applyAlignment="1">
      <alignment horizontal="center" vertical="center"/>
      <protection/>
    </xf>
    <xf numFmtId="49" fontId="7" fillId="37" borderId="16" xfId="44" applyNumberFormat="1" applyFont="1" applyFill="1" applyBorder="1" applyAlignment="1">
      <alignment horizontal="center" vertical="center"/>
      <protection/>
    </xf>
    <xf numFmtId="1" fontId="16" fillId="39" borderId="12" xfId="0" applyNumberFormat="1" applyFont="1" applyFill="1" applyBorder="1" applyAlignment="1">
      <alignment horizontal="center" vertical="center"/>
    </xf>
    <xf numFmtId="1" fontId="2" fillId="0" borderId="0" xfId="44" applyNumberFormat="1" applyFont="1" applyAlignment="1">
      <alignment horizontal="center"/>
      <protection/>
    </xf>
    <xf numFmtId="1" fontId="2" fillId="0" borderId="0" xfId="44" applyNumberFormat="1" applyFont="1">
      <alignment/>
      <protection/>
    </xf>
    <xf numFmtId="1" fontId="4" fillId="43" borderId="17" xfId="0" applyNumberFormat="1" applyFont="1" applyFill="1" applyBorder="1" applyAlignment="1">
      <alignment horizontal="center" vertical="center"/>
    </xf>
    <xf numFmtId="49" fontId="7" fillId="42" borderId="16" xfId="44" applyNumberFormat="1" applyFont="1" applyFill="1" applyBorder="1" applyAlignment="1">
      <alignment horizontal="center" vertical="center"/>
      <protection/>
    </xf>
    <xf numFmtId="1" fontId="7" fillId="42" borderId="15" xfId="0" applyNumberFormat="1" applyFont="1" applyFill="1" applyBorder="1" applyAlignment="1">
      <alignment horizontal="center" vertical="center"/>
    </xf>
    <xf numFmtId="0" fontId="0" fillId="42" borderId="15" xfId="0" applyFont="1" applyFill="1" applyBorder="1" applyAlignment="1">
      <alignment horizontal="center" vertical="center"/>
    </xf>
    <xf numFmtId="0" fontId="0" fillId="42" borderId="15" xfId="0" applyNumberFormat="1" applyFont="1" applyFill="1" applyBorder="1" applyAlignment="1">
      <alignment horizontal="center" vertical="center"/>
    </xf>
    <xf numFmtId="49" fontId="7" fillId="42" borderId="14" xfId="44" applyNumberFormat="1" applyFont="1" applyFill="1" applyBorder="1" applyAlignment="1">
      <alignment horizontal="center" vertical="center"/>
      <protection/>
    </xf>
    <xf numFmtId="1" fontId="7" fillId="42" borderId="12" xfId="0" applyNumberFormat="1" applyFont="1" applyFill="1" applyBorder="1" applyAlignment="1">
      <alignment horizontal="center" vertical="center"/>
    </xf>
    <xf numFmtId="49" fontId="7" fillId="48" borderId="16" xfId="44" applyNumberFormat="1" applyFont="1" applyFill="1" applyBorder="1" applyAlignment="1">
      <alignment horizontal="center" vertical="center"/>
      <protection/>
    </xf>
    <xf numFmtId="0" fontId="7" fillId="48" borderId="16" xfId="44" applyNumberFormat="1" applyFont="1" applyFill="1" applyBorder="1" applyAlignment="1">
      <alignment horizontal="center" vertical="center"/>
      <protection/>
    </xf>
    <xf numFmtId="0" fontId="0" fillId="42" borderId="15" xfId="0" applyFont="1" applyFill="1" applyBorder="1" applyAlignment="1">
      <alignment horizontal="center" vertical="center"/>
    </xf>
    <xf numFmtId="0" fontId="0" fillId="42" borderId="15" xfId="0" applyNumberFormat="1" applyFont="1" applyFill="1" applyBorder="1" applyAlignment="1">
      <alignment horizontal="center" vertical="center"/>
    </xf>
    <xf numFmtId="0" fontId="7" fillId="42" borderId="15" xfId="0" applyFont="1" applyFill="1" applyBorder="1" applyAlignment="1">
      <alignment horizontal="center" vertical="center"/>
    </xf>
    <xf numFmtId="0" fontId="7" fillId="42" borderId="15" xfId="0" applyNumberFormat="1" applyFont="1" applyFill="1" applyBorder="1" applyAlignment="1">
      <alignment horizontal="center" vertical="center"/>
    </xf>
    <xf numFmtId="0" fontId="7" fillId="35" borderId="15" xfId="0" applyFont="1" applyFill="1" applyBorder="1" applyAlignment="1">
      <alignment horizontal="center" vertical="center"/>
    </xf>
    <xf numFmtId="0" fontId="7" fillId="35" borderId="15" xfId="0" applyNumberFormat="1" applyFont="1" applyFill="1" applyBorder="1" applyAlignment="1">
      <alignment horizontal="center" vertical="center"/>
    </xf>
    <xf numFmtId="49" fontId="7" fillId="35" borderId="16" xfId="44" applyNumberFormat="1" applyFont="1" applyFill="1" applyBorder="1" applyAlignment="1">
      <alignment horizontal="center" vertical="center"/>
      <protection/>
    </xf>
    <xf numFmtId="1" fontId="7" fillId="35" borderId="15" xfId="0" applyNumberFormat="1" applyFont="1" applyFill="1" applyBorder="1" applyAlignment="1">
      <alignment horizontal="center" vertical="center"/>
    </xf>
    <xf numFmtId="49" fontId="7" fillId="43" borderId="16" xfId="44" applyNumberFormat="1" applyFont="1" applyFill="1" applyBorder="1" applyAlignment="1">
      <alignment horizontal="center" vertical="center"/>
      <protection/>
    </xf>
    <xf numFmtId="1" fontId="7" fillId="43" borderId="15" xfId="0" applyNumberFormat="1" applyFont="1" applyFill="1" applyBorder="1" applyAlignment="1">
      <alignment horizontal="center" vertical="center"/>
    </xf>
    <xf numFmtId="0" fontId="0" fillId="43" borderId="15" xfId="0" applyFont="1" applyFill="1" applyBorder="1" applyAlignment="1">
      <alignment horizontal="center" vertical="center"/>
    </xf>
    <xf numFmtId="0" fontId="0" fillId="43" borderId="15" xfId="0" applyNumberFormat="1" applyFont="1" applyFill="1" applyBorder="1" applyAlignment="1">
      <alignment horizontal="center" vertical="center"/>
    </xf>
    <xf numFmtId="49" fontId="7" fillId="48" borderId="19" xfId="44" applyNumberFormat="1" applyFont="1" applyFill="1" applyBorder="1" applyAlignment="1">
      <alignment horizontal="center" vertical="center"/>
      <protection/>
    </xf>
    <xf numFmtId="1" fontId="7" fillId="48" borderId="17" xfId="0" applyNumberFormat="1" applyFont="1" applyFill="1" applyBorder="1" applyAlignment="1">
      <alignment horizontal="center" vertical="center"/>
    </xf>
    <xf numFmtId="0" fontId="7" fillId="42" borderId="16" xfId="44" applyNumberFormat="1" applyFont="1" applyFill="1" applyBorder="1" applyAlignment="1">
      <alignment horizontal="center" vertical="center"/>
      <protection/>
    </xf>
    <xf numFmtId="0" fontId="0" fillId="48" borderId="15" xfId="0" applyFont="1" applyFill="1" applyBorder="1" applyAlignment="1">
      <alignment horizontal="center" vertical="center"/>
    </xf>
    <xf numFmtId="0" fontId="0" fillId="48" borderId="15" xfId="0" applyNumberFormat="1" applyFont="1" applyFill="1" applyBorder="1" applyAlignment="1">
      <alignment horizontal="center" vertical="center"/>
    </xf>
    <xf numFmtId="49" fontId="7" fillId="56" borderId="16" xfId="44" applyNumberFormat="1" applyFont="1" applyFill="1" applyBorder="1" applyAlignment="1">
      <alignment horizontal="left" vertical="center" wrapText="1"/>
      <protection/>
    </xf>
    <xf numFmtId="0" fontId="0" fillId="56" borderId="15" xfId="0" applyFont="1" applyFill="1" applyBorder="1" applyAlignment="1">
      <alignment horizontal="center" vertical="center"/>
    </xf>
    <xf numFmtId="0" fontId="0" fillId="56" borderId="15" xfId="0" applyNumberFormat="1" applyFont="1" applyFill="1" applyBorder="1" applyAlignment="1">
      <alignment horizontal="center" vertical="center"/>
    </xf>
    <xf numFmtId="1" fontId="7" fillId="48" borderId="15" xfId="0" applyNumberFormat="1" applyFont="1" applyFill="1" applyBorder="1" applyAlignment="1">
      <alignment horizontal="center" vertical="center"/>
    </xf>
    <xf numFmtId="0" fontId="0" fillId="51" borderId="15" xfId="0" applyNumberFormat="1" applyFont="1" applyFill="1" applyBorder="1" applyAlignment="1">
      <alignment horizontal="center" vertical="center"/>
    </xf>
    <xf numFmtId="0" fontId="15" fillId="0" borderId="0" xfId="0" applyFont="1" applyAlignment="1">
      <alignment horizontal="center" vertical="center"/>
    </xf>
    <xf numFmtId="0" fontId="69" fillId="39" borderId="17" xfId="44" applyNumberFormat="1" applyFont="1" applyFill="1" applyBorder="1" applyAlignment="1">
      <alignment horizontal="center" vertical="center"/>
      <protection/>
    </xf>
    <xf numFmtId="49" fontId="69" fillId="0" borderId="19" xfId="44" applyNumberFormat="1" applyFont="1" applyBorder="1" applyAlignment="1">
      <alignment horizontal="center" vertical="center"/>
      <protection/>
    </xf>
    <xf numFmtId="1" fontId="69" fillId="0" borderId="15" xfId="0" applyNumberFormat="1" applyFont="1" applyBorder="1" applyAlignment="1">
      <alignment vertical="center"/>
    </xf>
    <xf numFmtId="0" fontId="69" fillId="39" borderId="15" xfId="44" applyNumberFormat="1" applyFont="1" applyFill="1" applyBorder="1" applyAlignment="1">
      <alignment horizontal="center" vertical="center"/>
      <protection/>
    </xf>
    <xf numFmtId="49" fontId="69" fillId="39" borderId="16" xfId="44" applyNumberFormat="1" applyFont="1" applyFill="1" applyBorder="1" applyAlignment="1">
      <alignment horizontal="center" vertical="center"/>
      <protection/>
    </xf>
    <xf numFmtId="1" fontId="69" fillId="39" borderId="15" xfId="0" applyNumberFormat="1" applyFont="1" applyFill="1" applyBorder="1" applyAlignment="1">
      <alignment vertical="center"/>
    </xf>
    <xf numFmtId="0" fontId="69" fillId="33" borderId="15" xfId="44" applyNumberFormat="1" applyFont="1" applyFill="1" applyBorder="1" applyAlignment="1">
      <alignment horizontal="center" vertical="center"/>
      <protection/>
    </xf>
    <xf numFmtId="49" fontId="69" fillId="33" borderId="16" xfId="44" applyNumberFormat="1" applyFont="1" applyFill="1" applyBorder="1" applyAlignment="1">
      <alignment horizontal="center" vertical="center"/>
      <protection/>
    </xf>
    <xf numFmtId="1" fontId="69" fillId="50" borderId="15" xfId="0" applyNumberFormat="1" applyFont="1" applyFill="1" applyBorder="1" applyAlignment="1">
      <alignment horizontal="center" vertical="center"/>
    </xf>
    <xf numFmtId="1" fontId="69" fillId="50" borderId="16" xfId="0" applyNumberFormat="1" applyFont="1" applyFill="1" applyBorder="1" applyAlignment="1">
      <alignment horizontal="center" vertical="center"/>
    </xf>
    <xf numFmtId="1" fontId="69" fillId="50" borderId="15" xfId="0" applyNumberFormat="1" applyFont="1" applyFill="1" applyBorder="1" applyAlignment="1">
      <alignment horizontal="right" vertical="center"/>
    </xf>
    <xf numFmtId="0" fontId="22" fillId="0" borderId="0" xfId="44" applyFont="1" applyAlignment="1">
      <alignment horizontal="left" vertical="center" wrapText="1"/>
      <protection/>
    </xf>
    <xf numFmtId="0" fontId="22" fillId="0" borderId="0" xfId="44" applyFont="1" applyAlignment="1">
      <alignment vertical="center"/>
      <protection/>
    </xf>
    <xf numFmtId="4" fontId="22" fillId="39" borderId="0" xfId="44" applyNumberFormat="1" applyFont="1" applyFill="1" applyAlignment="1">
      <alignment horizontal="left" vertical="center"/>
      <protection/>
    </xf>
    <xf numFmtId="0" fontId="8" fillId="0" borderId="0" xfId="44" applyFont="1" applyAlignment="1">
      <alignment horizontal="center"/>
      <protection/>
    </xf>
    <xf numFmtId="0" fontId="8" fillId="0" borderId="0" xfId="44" applyFont="1" applyAlignment="1">
      <alignment horizontal="center" vertical="center"/>
      <protection/>
    </xf>
    <xf numFmtId="1" fontId="8" fillId="40" borderId="0" xfId="0" applyNumberFormat="1" applyFont="1" applyFill="1" applyBorder="1" applyAlignment="1">
      <alignment vertical="center"/>
    </xf>
    <xf numFmtId="4" fontId="2" fillId="0" borderId="0" xfId="44" applyNumberFormat="1" applyFont="1" applyAlignment="1">
      <alignment horizontal="right" vertical="center"/>
      <protection/>
    </xf>
    <xf numFmtId="0" fontId="2" fillId="0" borderId="0" xfId="44" applyFont="1" applyAlignment="1">
      <alignment horizontal="center" vertical="center"/>
      <protection/>
    </xf>
    <xf numFmtId="1" fontId="8" fillId="42" borderId="16" xfId="0" applyNumberFormat="1" applyFont="1" applyFill="1" applyBorder="1" applyAlignment="1">
      <alignment horizontal="center" vertical="center"/>
    </xf>
    <xf numFmtId="0" fontId="0" fillId="42" borderId="16" xfId="0" applyFill="1" applyBorder="1" applyAlignment="1">
      <alignment horizontal="center" vertical="center"/>
    </xf>
    <xf numFmtId="0" fontId="0" fillId="42" borderId="16" xfId="0" applyNumberFormat="1" applyFill="1" applyBorder="1" applyAlignment="1">
      <alignment horizontal="center" vertical="center"/>
    </xf>
    <xf numFmtId="1" fontId="4" fillId="41" borderId="12" xfId="0" applyNumberFormat="1" applyFont="1" applyFill="1" applyBorder="1" applyAlignment="1">
      <alignment horizontal="center" vertical="center"/>
    </xf>
    <xf numFmtId="1" fontId="4" fillId="61" borderId="12" xfId="0" applyNumberFormat="1" applyFont="1" applyFill="1" applyBorder="1" applyAlignment="1">
      <alignment horizontal="center" vertical="center"/>
    </xf>
    <xf numFmtId="0" fontId="70" fillId="38" borderId="15" xfId="44" applyNumberFormat="1" applyFont="1" applyFill="1" applyBorder="1" applyAlignment="1">
      <alignment horizontal="center" vertical="center"/>
      <protection/>
    </xf>
    <xf numFmtId="49" fontId="70" fillId="38" borderId="20" xfId="44" applyNumberFormat="1" applyFont="1" applyFill="1" applyBorder="1" applyAlignment="1">
      <alignment horizontal="center" vertical="center"/>
      <protection/>
    </xf>
    <xf numFmtId="1" fontId="70" fillId="39" borderId="15" xfId="0" applyNumberFormat="1" applyFont="1" applyFill="1" applyBorder="1" applyAlignment="1">
      <alignment vertical="center"/>
    </xf>
    <xf numFmtId="0" fontId="23" fillId="39" borderId="15" xfId="44" applyFont="1" applyFill="1" applyBorder="1">
      <alignment/>
      <protection/>
    </xf>
    <xf numFmtId="14" fontId="24" fillId="62" borderId="15" xfId="44" applyNumberFormat="1" applyFont="1" applyFill="1" applyBorder="1" applyAlignment="1">
      <alignment vertical="center"/>
      <protection/>
    </xf>
    <xf numFmtId="14" fontId="23" fillId="39" borderId="15" xfId="44" applyNumberFormat="1" applyFont="1" applyFill="1" applyBorder="1" applyAlignment="1">
      <alignment horizontal="center" vertical="center"/>
      <protection/>
    </xf>
    <xf numFmtId="0" fontId="23" fillId="39" borderId="15" xfId="44" applyFont="1" applyFill="1" applyBorder="1" applyAlignment="1">
      <alignment horizontal="center" vertical="center"/>
      <protection/>
    </xf>
    <xf numFmtId="0" fontId="23" fillId="63" borderId="15" xfId="44" applyFont="1" applyFill="1" applyBorder="1" applyAlignment="1">
      <alignment horizontal="center" vertical="center"/>
      <protection/>
    </xf>
    <xf numFmtId="0" fontId="23" fillId="63" borderId="12" xfId="44" applyFont="1" applyFill="1" applyBorder="1" applyAlignment="1">
      <alignment horizontal="center" vertical="center"/>
      <protection/>
    </xf>
    <xf numFmtId="1" fontId="20" fillId="3" borderId="23" xfId="44" applyNumberFormat="1" applyFont="1" applyFill="1" applyBorder="1" applyAlignment="1">
      <alignment horizontal="center" vertical="center"/>
      <protection/>
    </xf>
    <xf numFmtId="0" fontId="7" fillId="64" borderId="15" xfId="44" applyNumberFormat="1" applyFont="1" applyFill="1" applyBorder="1" applyAlignment="1">
      <alignment horizontal="center" vertical="center"/>
      <protection/>
    </xf>
    <xf numFmtId="49" fontId="8" fillId="64" borderId="16" xfId="44" applyNumberFormat="1" applyFont="1" applyFill="1" applyBorder="1" applyAlignment="1">
      <alignment horizontal="center" vertical="center"/>
      <protection/>
    </xf>
    <xf numFmtId="1" fontId="8" fillId="64" borderId="15" xfId="0" applyNumberFormat="1" applyFont="1" applyFill="1" applyBorder="1" applyAlignment="1">
      <alignment horizontal="center" vertical="center"/>
    </xf>
    <xf numFmtId="0" fontId="0" fillId="64" borderId="15" xfId="0" applyFill="1" applyBorder="1" applyAlignment="1">
      <alignment horizontal="center" vertical="center"/>
    </xf>
    <xf numFmtId="0" fontId="0" fillId="64" borderId="15" xfId="0" applyNumberFormat="1" applyFill="1" applyBorder="1" applyAlignment="1">
      <alignment horizontal="center" vertical="center"/>
    </xf>
    <xf numFmtId="49" fontId="16" fillId="64" borderId="16" xfId="44" applyNumberFormat="1" applyFont="1" applyFill="1" applyBorder="1" applyAlignment="1">
      <alignment horizontal="left" vertical="center" wrapText="1"/>
      <protection/>
    </xf>
    <xf numFmtId="49" fontId="7" fillId="65" borderId="16" xfId="44" applyNumberFormat="1" applyFont="1" applyFill="1" applyBorder="1" applyAlignment="1">
      <alignment horizontal="left" vertical="center" wrapText="1"/>
      <protection/>
    </xf>
    <xf numFmtId="0" fontId="7" fillId="65" borderId="15" xfId="44" applyNumberFormat="1" applyFont="1" applyFill="1" applyBorder="1" applyAlignment="1">
      <alignment horizontal="center" vertical="center"/>
      <protection/>
    </xf>
    <xf numFmtId="49" fontId="8" fillId="65" borderId="16" xfId="44" applyNumberFormat="1" applyFont="1" applyFill="1" applyBorder="1" applyAlignment="1">
      <alignment horizontal="center" vertical="center"/>
      <protection/>
    </xf>
    <xf numFmtId="1" fontId="8" fillId="65" borderId="15" xfId="0" applyNumberFormat="1" applyFont="1" applyFill="1" applyBorder="1" applyAlignment="1">
      <alignment horizontal="center" vertical="center"/>
    </xf>
    <xf numFmtId="0" fontId="0" fillId="65" borderId="15" xfId="0" applyFill="1" applyBorder="1" applyAlignment="1">
      <alignment horizontal="center" vertical="center"/>
    </xf>
    <xf numFmtId="0" fontId="0" fillId="65" borderId="15" xfId="0" applyNumberFormat="1" applyFill="1" applyBorder="1" applyAlignment="1">
      <alignment horizontal="center" vertical="center"/>
    </xf>
    <xf numFmtId="49" fontId="8" fillId="65" borderId="15" xfId="44" applyNumberFormat="1" applyFont="1" applyFill="1" applyBorder="1" applyAlignment="1">
      <alignment horizontal="left" vertical="center" wrapText="1"/>
      <protection/>
    </xf>
    <xf numFmtId="0" fontId="2" fillId="66" borderId="0" xfId="44" applyFont="1" applyFill="1">
      <alignment/>
      <protection/>
    </xf>
    <xf numFmtId="49" fontId="8" fillId="66" borderId="16" xfId="44" applyNumberFormat="1" applyFont="1" applyFill="1" applyBorder="1" applyAlignment="1">
      <alignment horizontal="left" vertical="center" wrapText="1"/>
      <protection/>
    </xf>
    <xf numFmtId="0" fontId="7" fillId="66" borderId="17" xfId="44" applyNumberFormat="1" applyFont="1" applyFill="1" applyBorder="1" applyAlignment="1">
      <alignment horizontal="center" vertical="center"/>
      <protection/>
    </xf>
    <xf numFmtId="49" fontId="8" fillId="66" borderId="19" xfId="44" applyNumberFormat="1" applyFont="1" applyFill="1" applyBorder="1" applyAlignment="1">
      <alignment horizontal="center" vertical="center"/>
      <protection/>
    </xf>
    <xf numFmtId="1" fontId="8" fillId="66" borderId="17" xfId="0" applyNumberFormat="1" applyFont="1" applyFill="1" applyBorder="1" applyAlignment="1">
      <alignment horizontal="center" vertical="center"/>
    </xf>
    <xf numFmtId="0" fontId="0" fillId="66" borderId="15" xfId="0" applyFill="1" applyBorder="1" applyAlignment="1">
      <alignment horizontal="center" vertical="center"/>
    </xf>
    <xf numFmtId="0" fontId="0" fillId="66" borderId="15" xfId="0" applyNumberFormat="1" applyFill="1" applyBorder="1" applyAlignment="1">
      <alignment horizontal="center" vertical="center"/>
    </xf>
    <xf numFmtId="0" fontId="7" fillId="66" borderId="15" xfId="44" applyNumberFormat="1" applyFont="1" applyFill="1" applyBorder="1" applyAlignment="1">
      <alignment horizontal="center" vertical="center"/>
      <protection/>
    </xf>
    <xf numFmtId="49" fontId="8" fillId="66" borderId="16" xfId="44" applyNumberFormat="1" applyFont="1" applyFill="1" applyBorder="1" applyAlignment="1">
      <alignment horizontal="center" vertical="center"/>
      <protection/>
    </xf>
    <xf numFmtId="1" fontId="8" fillId="66" borderId="15" xfId="0" applyNumberFormat="1" applyFont="1" applyFill="1" applyBorder="1" applyAlignment="1">
      <alignment horizontal="center" vertical="center"/>
    </xf>
    <xf numFmtId="49" fontId="8" fillId="67" borderId="16" xfId="44" applyNumberFormat="1" applyFont="1" applyFill="1" applyBorder="1" applyAlignment="1">
      <alignment horizontal="left" vertical="center" wrapText="1"/>
      <protection/>
    </xf>
    <xf numFmtId="0" fontId="7" fillId="67" borderId="15" xfId="44" applyNumberFormat="1" applyFont="1" applyFill="1" applyBorder="1" applyAlignment="1">
      <alignment horizontal="center" vertical="center"/>
      <protection/>
    </xf>
    <xf numFmtId="49" fontId="8" fillId="67" borderId="16" xfId="44" applyNumberFormat="1" applyFont="1" applyFill="1" applyBorder="1" applyAlignment="1">
      <alignment horizontal="center" vertical="center"/>
      <protection/>
    </xf>
    <xf numFmtId="1" fontId="8" fillId="67" borderId="15" xfId="0" applyNumberFormat="1" applyFont="1" applyFill="1" applyBorder="1" applyAlignment="1">
      <alignment horizontal="center" vertical="center"/>
    </xf>
    <xf numFmtId="0" fontId="0" fillId="67" borderId="15" xfId="0" applyFill="1" applyBorder="1" applyAlignment="1">
      <alignment horizontal="center" vertical="center"/>
    </xf>
    <xf numFmtId="0" fontId="0" fillId="67" borderId="15" xfId="0" applyNumberFormat="1" applyFill="1" applyBorder="1" applyAlignment="1">
      <alignment horizontal="center" vertical="center"/>
    </xf>
    <xf numFmtId="49" fontId="7" fillId="67" borderId="16" xfId="44" applyNumberFormat="1" applyFont="1" applyFill="1" applyBorder="1" applyAlignment="1">
      <alignment horizontal="left" vertical="center" wrapText="1"/>
      <protection/>
    </xf>
    <xf numFmtId="0" fontId="7" fillId="67" borderId="12" xfId="44" applyNumberFormat="1" applyFont="1" applyFill="1" applyBorder="1" applyAlignment="1">
      <alignment horizontal="center" vertical="center"/>
      <protection/>
    </xf>
    <xf numFmtId="49" fontId="8" fillId="67" borderId="14" xfId="44" applyNumberFormat="1" applyFont="1" applyFill="1" applyBorder="1" applyAlignment="1">
      <alignment horizontal="center" vertical="center"/>
      <protection/>
    </xf>
    <xf numFmtId="1" fontId="8" fillId="66" borderId="16" xfId="44" applyNumberFormat="1" applyFont="1" applyFill="1" applyBorder="1" applyAlignment="1">
      <alignment horizontal="center" vertical="center"/>
      <protection/>
    </xf>
    <xf numFmtId="1" fontId="8" fillId="66" borderId="15" xfId="44" applyNumberFormat="1" applyFont="1" applyFill="1" applyBorder="1" applyAlignment="1">
      <alignment horizontal="center" vertical="center"/>
      <protection/>
    </xf>
    <xf numFmtId="49" fontId="8" fillId="66" borderId="15" xfId="44" applyNumberFormat="1" applyFont="1" applyFill="1" applyBorder="1" applyAlignment="1">
      <alignment horizontal="left" vertical="center" wrapText="1"/>
      <protection/>
    </xf>
    <xf numFmtId="49" fontId="7" fillId="66" borderId="16" xfId="44" applyNumberFormat="1" applyFont="1" applyFill="1" applyBorder="1" applyAlignment="1">
      <alignment horizontal="left" vertical="center" wrapText="1"/>
      <protection/>
    </xf>
    <xf numFmtId="0" fontId="7" fillId="66" borderId="15" xfId="0" applyFont="1" applyFill="1" applyBorder="1" applyAlignment="1">
      <alignment horizontal="center" vertical="center"/>
    </xf>
    <xf numFmtId="0" fontId="7" fillId="66" borderId="15" xfId="0" applyNumberFormat="1" applyFont="1" applyFill="1" applyBorder="1" applyAlignment="1">
      <alignment horizontal="center" vertical="center"/>
    </xf>
    <xf numFmtId="0" fontId="10" fillId="68" borderId="0" xfId="44" applyFont="1" applyFill="1" applyBorder="1" applyAlignment="1">
      <alignment horizontal="right" vertical="center"/>
      <protection/>
    </xf>
    <xf numFmtId="49" fontId="7" fillId="69" borderId="16" xfId="44" applyNumberFormat="1" applyFont="1" applyFill="1" applyBorder="1" applyAlignment="1">
      <alignment horizontal="left" vertical="center" wrapText="1"/>
      <protection/>
    </xf>
    <xf numFmtId="0" fontId="7" fillId="69" borderId="15" xfId="44" applyNumberFormat="1" applyFont="1" applyFill="1" applyBorder="1" applyAlignment="1">
      <alignment horizontal="center" vertical="center"/>
      <protection/>
    </xf>
    <xf numFmtId="49" fontId="7" fillId="69" borderId="16" xfId="44" applyNumberFormat="1" applyFont="1" applyFill="1" applyBorder="1" applyAlignment="1">
      <alignment horizontal="center" vertical="center"/>
      <protection/>
    </xf>
    <xf numFmtId="0" fontId="7" fillId="69" borderId="16" xfId="44" applyNumberFormat="1" applyFont="1" applyFill="1" applyBorder="1" applyAlignment="1">
      <alignment horizontal="center" vertical="center"/>
      <protection/>
    </xf>
    <xf numFmtId="49" fontId="8" fillId="69" borderId="16" xfId="44" applyNumberFormat="1" applyFont="1" applyFill="1" applyBorder="1" applyAlignment="1">
      <alignment horizontal="left" vertical="center" wrapText="1"/>
      <protection/>
    </xf>
    <xf numFmtId="49" fontId="8" fillId="69" borderId="16" xfId="44" applyNumberFormat="1" applyFont="1" applyFill="1" applyBorder="1" applyAlignment="1">
      <alignment horizontal="center" vertical="center"/>
      <protection/>
    </xf>
    <xf numFmtId="1" fontId="8" fillId="69" borderId="15" xfId="0" applyNumberFormat="1" applyFont="1" applyFill="1" applyBorder="1" applyAlignment="1">
      <alignment horizontal="center" vertical="center"/>
    </xf>
    <xf numFmtId="0" fontId="7" fillId="69" borderId="15" xfId="0" applyFont="1" applyFill="1" applyBorder="1" applyAlignment="1">
      <alignment horizontal="center" vertical="center"/>
    </xf>
    <xf numFmtId="0" fontId="7" fillId="69" borderId="15" xfId="0" applyNumberFormat="1" applyFont="1" applyFill="1" applyBorder="1" applyAlignment="1">
      <alignment horizontal="center" vertical="center"/>
    </xf>
    <xf numFmtId="0" fontId="7" fillId="69" borderId="17" xfId="44" applyNumberFormat="1" applyFont="1" applyFill="1" applyBorder="1" applyAlignment="1">
      <alignment horizontal="center" vertical="center"/>
      <protection/>
    </xf>
    <xf numFmtId="49" fontId="8" fillId="69" borderId="19" xfId="44" applyNumberFormat="1" applyFont="1" applyFill="1" applyBorder="1" applyAlignment="1">
      <alignment horizontal="center" vertical="center"/>
      <protection/>
    </xf>
    <xf numFmtId="0" fontId="0" fillId="69" borderId="15" xfId="0" applyFill="1" applyBorder="1" applyAlignment="1">
      <alignment horizontal="center" vertical="center"/>
    </xf>
    <xf numFmtId="0" fontId="0" fillId="69" borderId="15" xfId="0" applyNumberFormat="1" applyFill="1" applyBorder="1" applyAlignment="1">
      <alignment horizontal="center" vertical="center"/>
    </xf>
    <xf numFmtId="49" fontId="8" fillId="70" borderId="16" xfId="44" applyNumberFormat="1" applyFont="1" applyFill="1" applyBorder="1" applyAlignment="1">
      <alignment horizontal="left" vertical="center" wrapText="1"/>
      <protection/>
    </xf>
    <xf numFmtId="0" fontId="7" fillId="70" borderId="15" xfId="44" applyNumberFormat="1" applyFont="1" applyFill="1" applyBorder="1" applyAlignment="1">
      <alignment horizontal="center" vertical="center"/>
      <protection/>
    </xf>
    <xf numFmtId="49" fontId="8" fillId="70" borderId="16" xfId="44" applyNumberFormat="1" applyFont="1" applyFill="1" applyBorder="1" applyAlignment="1">
      <alignment horizontal="center" vertical="center"/>
      <protection/>
    </xf>
    <xf numFmtId="1" fontId="8" fillId="70" borderId="15" xfId="0" applyNumberFormat="1" applyFont="1" applyFill="1" applyBorder="1" applyAlignment="1">
      <alignment horizontal="center" vertical="center"/>
    </xf>
    <xf numFmtId="0" fontId="0" fillId="70" borderId="15" xfId="0" applyFill="1" applyBorder="1" applyAlignment="1">
      <alignment horizontal="center" vertical="center"/>
    </xf>
    <xf numFmtId="0" fontId="0" fillId="70" borderId="15" xfId="0" applyNumberFormat="1" applyFill="1" applyBorder="1" applyAlignment="1">
      <alignment horizontal="center" vertical="center"/>
    </xf>
    <xf numFmtId="49" fontId="8" fillId="68" borderId="16" xfId="44" applyNumberFormat="1" applyFont="1" applyFill="1" applyBorder="1" applyAlignment="1">
      <alignment horizontal="left" vertical="center" wrapText="1"/>
      <protection/>
    </xf>
    <xf numFmtId="0" fontId="7" fillId="68" borderId="15" xfId="44" applyNumberFormat="1" applyFont="1" applyFill="1" applyBorder="1" applyAlignment="1">
      <alignment horizontal="center" vertical="center"/>
      <protection/>
    </xf>
    <xf numFmtId="49" fontId="8" fillId="68" borderId="16" xfId="44" applyNumberFormat="1" applyFont="1" applyFill="1" applyBorder="1" applyAlignment="1">
      <alignment horizontal="center" vertical="center"/>
      <protection/>
    </xf>
    <xf numFmtId="1" fontId="8" fillId="68" borderId="15" xfId="0" applyNumberFormat="1" applyFont="1" applyFill="1" applyBorder="1" applyAlignment="1">
      <alignment horizontal="center" vertical="center"/>
    </xf>
    <xf numFmtId="0" fontId="0" fillId="68" borderId="15" xfId="0" applyFill="1" applyBorder="1" applyAlignment="1">
      <alignment horizontal="center" vertical="center"/>
    </xf>
    <xf numFmtId="0" fontId="0" fillId="68" borderId="15" xfId="0" applyNumberFormat="1" applyFill="1" applyBorder="1" applyAlignment="1">
      <alignment horizontal="center" vertical="center"/>
    </xf>
    <xf numFmtId="49" fontId="8" fillId="69" borderId="15" xfId="44" applyNumberFormat="1" applyFont="1" applyFill="1" applyBorder="1" applyAlignment="1">
      <alignment horizontal="left" vertical="center" wrapText="1"/>
      <protection/>
    </xf>
    <xf numFmtId="49" fontId="7" fillId="70" borderId="16" xfId="44" applyNumberFormat="1" applyFont="1" applyFill="1" applyBorder="1" applyAlignment="1">
      <alignment horizontal="left" vertical="center" wrapText="1"/>
      <protection/>
    </xf>
    <xf numFmtId="0" fontId="7" fillId="70" borderId="17" xfId="44" applyNumberFormat="1" applyFont="1" applyFill="1" applyBorder="1" applyAlignment="1">
      <alignment horizontal="center" vertical="center"/>
      <protection/>
    </xf>
    <xf numFmtId="49" fontId="8" fillId="70" borderId="19" xfId="44" applyNumberFormat="1" applyFont="1" applyFill="1" applyBorder="1" applyAlignment="1">
      <alignment horizontal="center" vertical="center"/>
      <protection/>
    </xf>
    <xf numFmtId="1" fontId="8" fillId="70" borderId="17" xfId="0" applyNumberFormat="1" applyFont="1" applyFill="1" applyBorder="1" applyAlignment="1">
      <alignment horizontal="center" vertical="center"/>
    </xf>
    <xf numFmtId="49" fontId="7" fillId="51" borderId="0" xfId="44" applyNumberFormat="1" applyFont="1" applyFill="1" applyAlignment="1">
      <alignment horizontal="left" vertical="center" wrapText="1"/>
      <protection/>
    </xf>
    <xf numFmtId="0" fontId="7" fillId="71" borderId="23" xfId="0" applyFont="1" applyFill="1" applyBorder="1" applyAlignment="1">
      <alignment vertical="center"/>
    </xf>
    <xf numFmtId="0" fontId="2" fillId="72" borderId="0" xfId="44" applyFont="1" applyFill="1">
      <alignment/>
      <protection/>
    </xf>
    <xf numFmtId="0" fontId="22" fillId="0" borderId="0" xfId="44" applyFont="1" applyAlignment="1">
      <alignment horizontal="center" vertical="center"/>
      <protection/>
    </xf>
    <xf numFmtId="1" fontId="7" fillId="51" borderId="15" xfId="0" applyNumberFormat="1" applyFont="1" applyFill="1" applyBorder="1" applyAlignment="1">
      <alignment horizontal="center" vertical="center"/>
    </xf>
    <xf numFmtId="0" fontId="0" fillId="51" borderId="15" xfId="0" applyFont="1" applyFill="1" applyBorder="1" applyAlignment="1">
      <alignment horizontal="center" vertical="center"/>
    </xf>
    <xf numFmtId="0" fontId="0" fillId="51" borderId="15" xfId="0" applyNumberFormat="1" applyFont="1" applyFill="1" applyBorder="1" applyAlignment="1">
      <alignment horizontal="center" vertical="center"/>
    </xf>
    <xf numFmtId="49" fontId="7" fillId="44" borderId="23" xfId="44" applyNumberFormat="1" applyFont="1" applyFill="1" applyBorder="1" applyAlignment="1">
      <alignment horizontal="left" vertical="center" wrapText="1"/>
      <protection/>
    </xf>
    <xf numFmtId="0" fontId="22" fillId="39" borderId="0" xfId="44" applyFont="1" applyFill="1" applyAlignment="1">
      <alignment horizontal="center" vertical="center"/>
      <protection/>
    </xf>
    <xf numFmtId="49" fontId="7" fillId="71" borderId="23" xfId="44" applyNumberFormat="1" applyFont="1" applyFill="1" applyBorder="1" applyAlignment="1">
      <alignment horizontal="left" vertical="center" wrapText="1"/>
      <protection/>
    </xf>
    <xf numFmtId="49" fontId="7" fillId="43" borderId="23" xfId="44" applyNumberFormat="1" applyFont="1" applyFill="1" applyBorder="1" applyAlignment="1">
      <alignment horizontal="left" vertical="center" wrapText="1"/>
      <protection/>
    </xf>
    <xf numFmtId="49" fontId="8" fillId="53" borderId="16" xfId="44" applyNumberFormat="1" applyFont="1" applyFill="1" applyBorder="1" applyAlignment="1">
      <alignment horizontal="left" vertical="center" wrapText="1"/>
      <protection/>
    </xf>
    <xf numFmtId="0" fontId="7" fillId="51" borderId="15" xfId="0" applyFont="1" applyFill="1" applyBorder="1" applyAlignment="1">
      <alignment horizontal="center" vertical="center"/>
    </xf>
    <xf numFmtId="1" fontId="21" fillId="71" borderId="23" xfId="44" applyNumberFormat="1" applyFont="1" applyFill="1" applyBorder="1" applyAlignment="1">
      <alignment horizontal="center" vertical="center"/>
      <protection/>
    </xf>
    <xf numFmtId="49" fontId="7" fillId="73" borderId="23" xfId="44" applyNumberFormat="1" applyFont="1" applyFill="1" applyBorder="1" applyAlignment="1">
      <alignment horizontal="left" vertical="center" wrapText="1"/>
      <protection/>
    </xf>
    <xf numFmtId="0" fontId="0" fillId="0" borderId="0" xfId="0" applyAlignment="1">
      <alignment horizontal="center"/>
    </xf>
    <xf numFmtId="0" fontId="22" fillId="39" borderId="0" xfId="44" applyFont="1" applyFill="1" applyAlignment="1">
      <alignment horizontal="left" vertical="center"/>
      <protection/>
    </xf>
    <xf numFmtId="0" fontId="71" fillId="39" borderId="15" xfId="44" applyNumberFormat="1" applyFont="1" applyFill="1" applyBorder="1" applyAlignment="1">
      <alignment horizontal="center" vertical="center"/>
      <protection/>
    </xf>
    <xf numFmtId="49" fontId="4" fillId="0" borderId="16" xfId="44" applyNumberFormat="1" applyFont="1" applyBorder="1" applyAlignment="1">
      <alignment horizontal="center" vertical="center"/>
      <protection/>
    </xf>
    <xf numFmtId="1" fontId="71" fillId="0" borderId="15" xfId="0" applyNumberFormat="1" applyFont="1" applyBorder="1" applyAlignment="1">
      <alignment vertical="center"/>
    </xf>
    <xf numFmtId="49" fontId="7" fillId="74" borderId="16" xfId="44" applyNumberFormat="1" applyFont="1" applyFill="1" applyBorder="1" applyAlignment="1">
      <alignment horizontal="left" vertical="center" wrapText="1"/>
      <protection/>
    </xf>
    <xf numFmtId="0" fontId="7" fillId="74" borderId="17" xfId="44" applyNumberFormat="1" applyFont="1" applyFill="1" applyBorder="1" applyAlignment="1">
      <alignment horizontal="center" vertical="center"/>
      <protection/>
    </xf>
    <xf numFmtId="49" fontId="7" fillId="74" borderId="19" xfId="44" applyNumberFormat="1" applyFont="1" applyFill="1" applyBorder="1" applyAlignment="1">
      <alignment horizontal="center" vertical="center"/>
      <protection/>
    </xf>
    <xf numFmtId="1" fontId="7" fillId="74" borderId="17" xfId="0" applyNumberFormat="1" applyFont="1" applyFill="1" applyBorder="1" applyAlignment="1">
      <alignment horizontal="center" vertical="center"/>
    </xf>
    <xf numFmtId="0" fontId="0" fillId="74" borderId="15" xfId="0" applyFont="1" applyFill="1" applyBorder="1" applyAlignment="1">
      <alignment horizontal="center" vertical="center"/>
    </xf>
    <xf numFmtId="0" fontId="0" fillId="74" borderId="15" xfId="0" applyNumberFormat="1" applyFont="1" applyFill="1" applyBorder="1" applyAlignment="1">
      <alignment horizontal="center" vertical="center"/>
    </xf>
    <xf numFmtId="0" fontId="2" fillId="5" borderId="0" xfId="44" applyFont="1" applyFill="1" applyAlignment="1">
      <alignment vertical="center"/>
      <protection/>
    </xf>
    <xf numFmtId="1" fontId="5" fillId="75" borderId="15" xfId="0" applyNumberFormat="1" applyFont="1" applyFill="1" applyBorder="1" applyAlignment="1">
      <alignment horizontal="center" vertical="center" textRotation="90" wrapText="1"/>
    </xf>
    <xf numFmtId="0" fontId="4" fillId="75" borderId="15" xfId="44" applyFont="1" applyFill="1" applyBorder="1" applyAlignment="1">
      <alignment horizontal="center" vertical="center" wrapText="1"/>
      <protection/>
    </xf>
    <xf numFmtId="4" fontId="6" fillId="75" borderId="15" xfId="44" applyNumberFormat="1" applyFont="1" applyFill="1" applyBorder="1" applyAlignment="1">
      <alignment horizontal="center" vertical="center" wrapText="1"/>
      <protection/>
    </xf>
    <xf numFmtId="0" fontId="6" fillId="75" borderId="15" xfId="44" applyFont="1" applyFill="1" applyBorder="1" applyAlignment="1">
      <alignment horizontal="center" vertical="center" wrapText="1"/>
      <protection/>
    </xf>
    <xf numFmtId="166" fontId="6" fillId="75" borderId="15" xfId="0" applyNumberFormat="1" applyFont="1" applyFill="1" applyBorder="1" applyAlignment="1">
      <alignment horizontal="center" vertical="center" wrapText="1"/>
    </xf>
    <xf numFmtId="0" fontId="22" fillId="0" borderId="11" xfId="44" applyFont="1" applyBorder="1" applyAlignment="1">
      <alignment horizontal="center" vertical="center" wrapText="1"/>
      <protection/>
    </xf>
    <xf numFmtId="166" fontId="14" fillId="57" borderId="15" xfId="0" applyNumberFormat="1" applyFont="1" applyFill="1" applyBorder="1" applyAlignment="1">
      <alignment horizontal="center" vertical="center" wrapText="1"/>
    </xf>
    <xf numFmtId="166" fontId="13" fillId="57" borderId="15" xfId="0" applyNumberFormat="1" applyFont="1" applyFill="1" applyBorder="1" applyAlignment="1">
      <alignment horizontal="center" vertical="center" wrapText="1"/>
    </xf>
    <xf numFmtId="0" fontId="13" fillId="39" borderId="15" xfId="44" applyFont="1" applyFill="1" applyBorder="1" applyAlignment="1">
      <alignment horizontal="center" vertical="center"/>
      <protection/>
    </xf>
    <xf numFmtId="49" fontId="7" fillId="39" borderId="23" xfId="44" applyNumberFormat="1" applyFont="1" applyFill="1" applyBorder="1" applyAlignment="1">
      <alignment horizontal="left" vertical="center" wrapText="1"/>
      <protection/>
    </xf>
    <xf numFmtId="49" fontId="72" fillId="38" borderId="23" xfId="44" applyNumberFormat="1" applyFont="1" applyFill="1" applyBorder="1" applyAlignment="1">
      <alignment horizontal="left" vertical="center" wrapText="1"/>
      <protection/>
    </xf>
    <xf numFmtId="3" fontId="16" fillId="76" borderId="15" xfId="44" applyNumberFormat="1" applyFont="1" applyFill="1" applyBorder="1" applyAlignment="1">
      <alignment horizontal="center" vertical="center"/>
      <protection/>
    </xf>
    <xf numFmtId="1" fontId="4" fillId="76" borderId="15" xfId="0" applyNumberFormat="1" applyFont="1" applyFill="1" applyBorder="1" applyAlignment="1">
      <alignment vertical="center"/>
    </xf>
    <xf numFmtId="0" fontId="3" fillId="0" borderId="0" xfId="44" applyFont="1" applyBorder="1" applyAlignment="1">
      <alignment horizontal="center" vertical="center"/>
      <protection/>
    </xf>
    <xf numFmtId="0" fontId="0" fillId="0" borderId="0" xfId="0" applyAlignment="1">
      <alignment horizontal="center"/>
    </xf>
    <xf numFmtId="0" fontId="8" fillId="33" borderId="0" xfId="0" applyFont="1" applyFill="1" applyBorder="1" applyAlignment="1">
      <alignment horizontal="center" vertical="center" wrapText="1"/>
    </xf>
    <xf numFmtId="1" fontId="4" fillId="77" borderId="15" xfId="0" applyNumberFormat="1" applyFont="1" applyFill="1" applyBorder="1" applyAlignment="1">
      <alignment horizontal="center" vertical="center"/>
    </xf>
    <xf numFmtId="1" fontId="4" fillId="78" borderId="15" xfId="0" applyNumberFormat="1" applyFont="1" applyFill="1" applyBorder="1" applyAlignment="1">
      <alignment horizontal="center" vertical="center"/>
    </xf>
    <xf numFmtId="1" fontId="16" fillId="78" borderId="15" xfId="0" applyNumberFormat="1" applyFont="1" applyFill="1" applyBorder="1" applyAlignment="1">
      <alignment horizontal="center" vertical="center"/>
    </xf>
    <xf numFmtId="0" fontId="23" fillId="39" borderId="17" xfId="44" applyFont="1" applyFill="1" applyBorder="1" applyAlignment="1">
      <alignment horizontal="left" vertical="center" wrapText="1"/>
      <protection/>
    </xf>
    <xf numFmtId="0" fontId="23" fillId="39" borderId="10" xfId="44" applyFont="1" applyFill="1" applyBorder="1" applyAlignment="1">
      <alignment horizontal="left" vertical="center" wrapText="1"/>
      <protection/>
    </xf>
    <xf numFmtId="0" fontId="23" fillId="39" borderId="12" xfId="44" applyFont="1" applyFill="1" applyBorder="1" applyAlignment="1">
      <alignment horizontal="left" vertical="center" wrapText="1"/>
      <protection/>
    </xf>
    <xf numFmtId="1" fontId="4" fillId="77" borderId="15" xfId="0" applyNumberFormat="1"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66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CC"/>
      <rgbColor rgb="00FFFF99"/>
      <rgbColor rgb="00CCCCCC"/>
      <rgbColor rgb="00FF9999"/>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93"/>
  <sheetViews>
    <sheetView zoomScale="136" zoomScaleNormal="136" zoomScalePageLayoutView="0" workbookViewId="0" topLeftCell="A229">
      <selection activeCell="I16" sqref="I16"/>
    </sheetView>
  </sheetViews>
  <sheetFormatPr defaultColWidth="63.57421875" defaultRowHeight="19.5" customHeight="1"/>
  <cols>
    <col min="1" max="1" width="79.57421875" style="2" customWidth="1"/>
    <col min="2" max="2" width="10.7109375" style="3" customWidth="1"/>
    <col min="3" max="3" width="10.8515625" style="1" customWidth="1"/>
    <col min="4" max="4" width="10.8515625" style="1" hidden="1" customWidth="1"/>
    <col min="5" max="5" width="8.7109375" style="0" hidden="1" customWidth="1"/>
    <col min="6" max="6" width="7.140625" style="0" hidden="1" customWidth="1"/>
    <col min="7" max="7" width="11.140625" style="0" customWidth="1"/>
    <col min="8" max="8" width="9.421875" style="2" customWidth="1"/>
    <col min="9" max="9" width="11.00390625" style="2" customWidth="1"/>
    <col min="10" max="16384" width="63.57421875" style="2" customWidth="1"/>
  </cols>
  <sheetData>
    <row r="1" spans="1:7" ht="20.25" customHeight="1">
      <c r="A1" s="484" t="s">
        <v>430</v>
      </c>
      <c r="B1" s="484"/>
      <c r="C1" s="484"/>
      <c r="D1" s="484"/>
      <c r="E1" s="484"/>
      <c r="F1" s="484"/>
      <c r="G1" s="484"/>
    </row>
    <row r="2" spans="1:8" ht="62.25" customHeight="1">
      <c r="A2" s="261" t="s">
        <v>1</v>
      </c>
      <c r="B2" s="262" t="s">
        <v>117</v>
      </c>
      <c r="C2" s="262" t="s">
        <v>118</v>
      </c>
      <c r="D2" s="263" t="s">
        <v>435</v>
      </c>
      <c r="E2" s="477" t="s">
        <v>119</v>
      </c>
      <c r="F2" s="477" t="s">
        <v>120</v>
      </c>
      <c r="G2" s="478" t="s">
        <v>436</v>
      </c>
      <c r="H2" s="479" t="s">
        <v>433</v>
      </c>
    </row>
    <row r="3" spans="1:10" s="1" customFormat="1" ht="24" customHeight="1">
      <c r="A3" s="160" t="s">
        <v>411</v>
      </c>
      <c r="B3" s="113">
        <v>1</v>
      </c>
      <c r="C3" s="120" t="s">
        <v>123</v>
      </c>
      <c r="D3" s="126" t="s">
        <v>21</v>
      </c>
      <c r="E3" s="127">
        <v>9</v>
      </c>
      <c r="F3" s="309" t="s">
        <v>409</v>
      </c>
      <c r="G3" s="309">
        <v>511</v>
      </c>
      <c r="H3" s="373">
        <v>2022</v>
      </c>
      <c r="J3" s="264"/>
    </row>
    <row r="4" spans="1:8" s="1" customFormat="1" ht="15.75" customHeight="1">
      <c r="A4" s="160" t="s">
        <v>289</v>
      </c>
      <c r="B4" s="113">
        <v>1</v>
      </c>
      <c r="C4" s="120" t="s">
        <v>123</v>
      </c>
      <c r="D4" s="120" t="s">
        <v>49</v>
      </c>
      <c r="E4" s="115">
        <v>7</v>
      </c>
      <c r="F4" s="116">
        <v>18</v>
      </c>
      <c r="G4" s="241">
        <v>1528</v>
      </c>
      <c r="H4" s="371"/>
    </row>
    <row r="5" spans="1:8" ht="21.75" customHeight="1">
      <c r="A5" s="194" t="s">
        <v>33</v>
      </c>
      <c r="B5" s="195">
        <v>2</v>
      </c>
      <c r="C5" s="196" t="s">
        <v>259</v>
      </c>
      <c r="D5" s="196" t="s">
        <v>122</v>
      </c>
      <c r="E5" s="197">
        <v>15</v>
      </c>
      <c r="F5" s="198">
        <v>4</v>
      </c>
      <c r="G5" s="242">
        <v>300</v>
      </c>
      <c r="H5" s="371"/>
    </row>
    <row r="6" spans="1:8" ht="16.5" customHeight="1">
      <c r="A6" s="187" t="s">
        <v>437</v>
      </c>
      <c r="B6" s="199">
        <v>2</v>
      </c>
      <c r="C6" s="200" t="s">
        <v>259</v>
      </c>
      <c r="D6" s="200" t="s">
        <v>122</v>
      </c>
      <c r="E6" s="201">
        <v>15</v>
      </c>
      <c r="F6" s="188">
        <v>5</v>
      </c>
      <c r="G6" s="243">
        <v>84</v>
      </c>
      <c r="H6" s="371"/>
    </row>
    <row r="7" spans="1:8" ht="16.5" customHeight="1">
      <c r="A7" s="187" t="s">
        <v>144</v>
      </c>
      <c r="B7" s="191">
        <v>2</v>
      </c>
      <c r="C7" s="202" t="s">
        <v>259</v>
      </c>
      <c r="D7" s="202" t="s">
        <v>122</v>
      </c>
      <c r="E7" s="193">
        <v>15</v>
      </c>
      <c r="F7" s="188">
        <v>6</v>
      </c>
      <c r="G7" s="243">
        <v>118</v>
      </c>
      <c r="H7" s="371"/>
    </row>
    <row r="8" spans="1:8" ht="22.5" customHeight="1">
      <c r="A8" s="187" t="s">
        <v>145</v>
      </c>
      <c r="B8" s="203">
        <v>2</v>
      </c>
      <c r="C8" s="202" t="s">
        <v>259</v>
      </c>
      <c r="D8" s="202" t="s">
        <v>122</v>
      </c>
      <c r="E8" s="197">
        <v>15</v>
      </c>
      <c r="F8" s="188">
        <v>7</v>
      </c>
      <c r="G8" s="243">
        <v>152</v>
      </c>
      <c r="H8" s="371"/>
    </row>
    <row r="9" spans="1:8" ht="16.5" customHeight="1">
      <c r="A9" s="187" t="s">
        <v>261</v>
      </c>
      <c r="B9" s="203">
        <v>2</v>
      </c>
      <c r="C9" s="202" t="s">
        <v>259</v>
      </c>
      <c r="D9" s="202" t="s">
        <v>122</v>
      </c>
      <c r="E9" s="197">
        <v>15</v>
      </c>
      <c r="F9" s="188">
        <v>8</v>
      </c>
      <c r="G9" s="243">
        <v>167</v>
      </c>
      <c r="H9" s="371"/>
    </row>
    <row r="10" spans="1:8" ht="16.5" customHeight="1">
      <c r="A10" s="160" t="s">
        <v>287</v>
      </c>
      <c r="B10" s="113">
        <v>1</v>
      </c>
      <c r="C10" s="114" t="s">
        <v>123</v>
      </c>
      <c r="D10" s="114" t="s">
        <v>24</v>
      </c>
      <c r="E10" s="115">
        <v>14</v>
      </c>
      <c r="F10" s="116">
        <v>12</v>
      </c>
      <c r="G10" s="241">
        <v>534</v>
      </c>
      <c r="H10" s="371"/>
    </row>
    <row r="11" spans="1:8" ht="16.5" customHeight="1">
      <c r="A11" s="162" t="s">
        <v>268</v>
      </c>
      <c r="B11" s="122">
        <v>1</v>
      </c>
      <c r="C11" s="123" t="s">
        <v>123</v>
      </c>
      <c r="D11" s="123" t="s">
        <v>24</v>
      </c>
      <c r="E11" s="124">
        <v>14</v>
      </c>
      <c r="F11" s="116">
        <v>13</v>
      </c>
      <c r="G11" s="241">
        <v>438</v>
      </c>
      <c r="H11" s="371"/>
    </row>
    <row r="12" spans="1:8" ht="16.5" customHeight="1">
      <c r="A12" s="162" t="s">
        <v>269</v>
      </c>
      <c r="B12" s="122">
        <v>1</v>
      </c>
      <c r="C12" s="123" t="s">
        <v>123</v>
      </c>
      <c r="D12" s="123" t="s">
        <v>24</v>
      </c>
      <c r="E12" s="124">
        <v>14</v>
      </c>
      <c r="F12" s="116">
        <v>14</v>
      </c>
      <c r="G12" s="241">
        <v>105</v>
      </c>
      <c r="H12" s="371"/>
    </row>
    <row r="13" spans="1:8" ht="16.5" customHeight="1">
      <c r="A13" s="187" t="s">
        <v>77</v>
      </c>
      <c r="B13" s="203">
        <v>2</v>
      </c>
      <c r="C13" s="205" t="s">
        <v>259</v>
      </c>
      <c r="D13" s="205" t="s">
        <v>124</v>
      </c>
      <c r="E13" s="206">
        <v>11</v>
      </c>
      <c r="F13" s="188">
        <v>1</v>
      </c>
      <c r="G13" s="243">
        <v>3339</v>
      </c>
      <c r="H13" s="371"/>
    </row>
    <row r="14" spans="1:9" ht="16.5" customHeight="1">
      <c r="A14" s="444" t="s">
        <v>391</v>
      </c>
      <c r="B14" s="125">
        <v>1</v>
      </c>
      <c r="C14" s="126" t="s">
        <v>121</v>
      </c>
      <c r="D14" s="126" t="s">
        <v>21</v>
      </c>
      <c r="E14" s="127">
        <v>9</v>
      </c>
      <c r="F14" s="127" t="s">
        <v>378</v>
      </c>
      <c r="G14" s="265"/>
      <c r="H14" s="372">
        <v>2022</v>
      </c>
      <c r="I14" s="359" t="s">
        <v>407</v>
      </c>
    </row>
    <row r="15" spans="1:8" ht="16.5" customHeight="1">
      <c r="A15" s="163" t="s">
        <v>420</v>
      </c>
      <c r="B15" s="125">
        <v>1</v>
      </c>
      <c r="C15" s="126" t="s">
        <v>123</v>
      </c>
      <c r="D15" s="126" t="s">
        <v>21</v>
      </c>
      <c r="E15" s="127">
        <v>9</v>
      </c>
      <c r="F15" s="128" t="s">
        <v>419</v>
      </c>
      <c r="G15" s="244">
        <v>800</v>
      </c>
      <c r="H15" s="370">
        <v>44805</v>
      </c>
    </row>
    <row r="16" spans="1:8" ht="16.5" customHeight="1">
      <c r="A16" s="163" t="s">
        <v>438</v>
      </c>
      <c r="B16" s="125">
        <v>1</v>
      </c>
      <c r="C16" s="126" t="s">
        <v>123</v>
      </c>
      <c r="D16" s="126" t="s">
        <v>21</v>
      </c>
      <c r="E16" s="127">
        <v>9</v>
      </c>
      <c r="F16" s="128">
        <v>4</v>
      </c>
      <c r="G16" s="244">
        <v>104</v>
      </c>
      <c r="H16" s="368"/>
    </row>
    <row r="17" spans="1:8" ht="16.5" customHeight="1">
      <c r="A17" s="163" t="s">
        <v>162</v>
      </c>
      <c r="B17" s="125">
        <v>1</v>
      </c>
      <c r="C17" s="126" t="s">
        <v>123</v>
      </c>
      <c r="D17" s="126" t="s">
        <v>21</v>
      </c>
      <c r="E17" s="127">
        <v>9</v>
      </c>
      <c r="F17" s="128">
        <v>5</v>
      </c>
      <c r="G17" s="244">
        <v>251</v>
      </c>
      <c r="H17" s="368"/>
    </row>
    <row r="18" spans="1:8" ht="21" customHeight="1">
      <c r="A18" s="162" t="s">
        <v>263</v>
      </c>
      <c r="B18" s="122">
        <v>1</v>
      </c>
      <c r="C18" s="123" t="s">
        <v>123</v>
      </c>
      <c r="D18" s="123" t="s">
        <v>125</v>
      </c>
      <c r="E18" s="124">
        <v>9</v>
      </c>
      <c r="F18" s="116">
        <v>6</v>
      </c>
      <c r="G18" s="241">
        <v>135</v>
      </c>
      <c r="H18" s="368"/>
    </row>
    <row r="19" spans="1:8" ht="19.5" customHeight="1">
      <c r="A19" s="162" t="s">
        <v>163</v>
      </c>
      <c r="B19" s="113">
        <v>1</v>
      </c>
      <c r="C19" s="114" t="s">
        <v>123</v>
      </c>
      <c r="D19" s="114" t="s">
        <v>125</v>
      </c>
      <c r="E19" s="115">
        <v>9</v>
      </c>
      <c r="F19" s="116">
        <v>7</v>
      </c>
      <c r="G19" s="241">
        <v>172</v>
      </c>
      <c r="H19" s="368"/>
    </row>
    <row r="20" spans="1:8" ht="19.5" customHeight="1">
      <c r="A20" s="227" t="s">
        <v>271</v>
      </c>
      <c r="B20" s="221">
        <v>1</v>
      </c>
      <c r="C20" s="118" t="s">
        <v>123</v>
      </c>
      <c r="D20" s="118" t="s">
        <v>21</v>
      </c>
      <c r="E20" s="119">
        <v>9</v>
      </c>
      <c r="F20" s="116">
        <v>8</v>
      </c>
      <c r="G20" s="241">
        <v>192</v>
      </c>
      <c r="H20" s="368"/>
    </row>
    <row r="21" spans="1:8" ht="19.5" customHeight="1">
      <c r="A21" s="227" t="s">
        <v>302</v>
      </c>
      <c r="B21" s="221">
        <v>1</v>
      </c>
      <c r="C21" s="228" t="s">
        <v>123</v>
      </c>
      <c r="D21" s="228" t="s">
        <v>21</v>
      </c>
      <c r="E21" s="229">
        <v>9</v>
      </c>
      <c r="F21" s="226">
        <v>9</v>
      </c>
      <c r="G21" s="247">
        <v>243</v>
      </c>
      <c r="H21" s="368"/>
    </row>
    <row r="22" spans="1:8" ht="16.5" customHeight="1">
      <c r="A22" s="162" t="s">
        <v>112</v>
      </c>
      <c r="B22" s="117">
        <v>1</v>
      </c>
      <c r="C22" s="118" t="s">
        <v>123</v>
      </c>
      <c r="D22" s="118" t="s">
        <v>24</v>
      </c>
      <c r="E22" s="119">
        <v>14</v>
      </c>
      <c r="F22" s="116">
        <v>16</v>
      </c>
      <c r="G22" s="241">
        <v>240</v>
      </c>
      <c r="H22" s="368"/>
    </row>
    <row r="23" spans="1:8" ht="16.5" customHeight="1">
      <c r="A23" s="464" t="s">
        <v>340</v>
      </c>
      <c r="B23" s="465">
        <v>1</v>
      </c>
      <c r="C23" s="314" t="s">
        <v>123</v>
      </c>
      <c r="D23" s="466" t="s">
        <v>49</v>
      </c>
      <c r="E23" s="467">
        <v>7</v>
      </c>
      <c r="F23" s="468" t="s">
        <v>365</v>
      </c>
      <c r="G23" s="469">
        <v>592</v>
      </c>
      <c r="H23" s="368"/>
    </row>
    <row r="24" spans="1:8" ht="17.25" customHeight="1">
      <c r="A24" s="389" t="s">
        <v>23</v>
      </c>
      <c r="B24" s="390">
        <v>4</v>
      </c>
      <c r="C24" s="391" t="s">
        <v>126</v>
      </c>
      <c r="D24" s="391" t="s">
        <v>127</v>
      </c>
      <c r="E24" s="392">
        <v>5</v>
      </c>
      <c r="F24" s="393">
        <v>4</v>
      </c>
      <c r="G24" s="394">
        <v>240</v>
      </c>
      <c r="H24" s="368"/>
    </row>
    <row r="25" spans="1:8" ht="18" customHeight="1">
      <c r="A25" s="389" t="s">
        <v>18</v>
      </c>
      <c r="B25" s="395">
        <v>4</v>
      </c>
      <c r="C25" s="396" t="s">
        <v>126</v>
      </c>
      <c r="D25" s="396" t="s">
        <v>127</v>
      </c>
      <c r="E25" s="397">
        <v>5</v>
      </c>
      <c r="F25" s="393">
        <v>1</v>
      </c>
      <c r="G25" s="394">
        <v>9100</v>
      </c>
      <c r="H25" s="368"/>
    </row>
    <row r="26" spans="1:8" ht="16.5" customHeight="1">
      <c r="A26" s="389" t="s">
        <v>19</v>
      </c>
      <c r="B26" s="395">
        <v>4</v>
      </c>
      <c r="C26" s="396" t="s">
        <v>126</v>
      </c>
      <c r="D26" s="396" t="s">
        <v>127</v>
      </c>
      <c r="E26" s="397">
        <v>5</v>
      </c>
      <c r="F26" s="393">
        <v>2</v>
      </c>
      <c r="G26" s="394">
        <v>1850</v>
      </c>
      <c r="H26" s="368"/>
    </row>
    <row r="27" spans="1:8" ht="16.5" customHeight="1">
      <c r="A27" s="161" t="s">
        <v>128</v>
      </c>
      <c r="B27" s="86">
        <v>2</v>
      </c>
      <c r="C27" s="87" t="s">
        <v>121</v>
      </c>
      <c r="D27" s="87" t="s">
        <v>122</v>
      </c>
      <c r="E27" s="88">
        <v>6</v>
      </c>
      <c r="F27" s="82">
        <v>10</v>
      </c>
      <c r="G27" s="246">
        <v>1200</v>
      </c>
      <c r="H27" s="368"/>
    </row>
    <row r="28" spans="1:8" ht="16.5" customHeight="1">
      <c r="A28" s="164" t="s">
        <v>182</v>
      </c>
      <c r="B28" s="86">
        <v>2</v>
      </c>
      <c r="C28" s="87" t="s">
        <v>121</v>
      </c>
      <c r="D28" s="87" t="s">
        <v>122</v>
      </c>
      <c r="E28" s="88">
        <v>6</v>
      </c>
      <c r="F28" s="82">
        <v>9</v>
      </c>
      <c r="G28" s="246">
        <v>1765</v>
      </c>
      <c r="H28" s="368"/>
    </row>
    <row r="29" spans="1:8" ht="16.5" customHeight="1">
      <c r="A29" s="398" t="s">
        <v>183</v>
      </c>
      <c r="B29" s="399">
        <v>4</v>
      </c>
      <c r="C29" s="400" t="s">
        <v>126</v>
      </c>
      <c r="D29" s="400" t="s">
        <v>127</v>
      </c>
      <c r="E29" s="401">
        <v>5</v>
      </c>
      <c r="F29" s="402">
        <v>3</v>
      </c>
      <c r="G29" s="403">
        <v>180</v>
      </c>
      <c r="H29" s="368"/>
    </row>
    <row r="30" spans="1:8" ht="16.5" customHeight="1">
      <c r="A30" s="398" t="s">
        <v>185</v>
      </c>
      <c r="B30" s="399">
        <v>4</v>
      </c>
      <c r="C30" s="400" t="s">
        <v>126</v>
      </c>
      <c r="D30" s="400" t="s">
        <v>127</v>
      </c>
      <c r="E30" s="401">
        <v>5</v>
      </c>
      <c r="F30" s="402">
        <v>5</v>
      </c>
      <c r="G30" s="403">
        <v>201</v>
      </c>
      <c r="H30" s="368"/>
    </row>
    <row r="31" spans="1:8" ht="16.5" customHeight="1">
      <c r="A31" s="398" t="s">
        <v>256</v>
      </c>
      <c r="B31" s="399">
        <v>4</v>
      </c>
      <c r="C31" s="400" t="s">
        <v>126</v>
      </c>
      <c r="D31" s="400" t="s">
        <v>127</v>
      </c>
      <c r="E31" s="401">
        <v>5</v>
      </c>
      <c r="F31" s="402">
        <v>6</v>
      </c>
      <c r="G31" s="403">
        <v>309</v>
      </c>
      <c r="H31" s="368"/>
    </row>
    <row r="32" spans="1:8" ht="16.5" customHeight="1">
      <c r="A32" s="427" t="s">
        <v>184</v>
      </c>
      <c r="B32" s="434">
        <v>21</v>
      </c>
      <c r="C32" s="435" t="s">
        <v>215</v>
      </c>
      <c r="D32" s="435" t="s">
        <v>127</v>
      </c>
      <c r="E32" s="436">
        <v>2</v>
      </c>
      <c r="F32" s="437">
        <v>2</v>
      </c>
      <c r="G32" s="432">
        <v>304</v>
      </c>
      <c r="H32" s="368"/>
    </row>
    <row r="33" spans="1:8" ht="16.5" customHeight="1">
      <c r="A33" s="227" t="s">
        <v>68</v>
      </c>
      <c r="B33" s="221">
        <v>1</v>
      </c>
      <c r="C33" s="228" t="s">
        <v>123</v>
      </c>
      <c r="D33" s="228" t="s">
        <v>125</v>
      </c>
      <c r="E33" s="229">
        <v>9</v>
      </c>
      <c r="F33" s="226">
        <v>13</v>
      </c>
      <c r="G33" s="247">
        <v>780</v>
      </c>
      <c r="H33" s="368"/>
    </row>
    <row r="34" spans="1:8" ht="16.5" customHeight="1">
      <c r="A34" s="230" t="s">
        <v>218</v>
      </c>
      <c r="B34" s="231">
        <v>1</v>
      </c>
      <c r="C34" s="232" t="s">
        <v>123</v>
      </c>
      <c r="D34" s="232" t="s">
        <v>24</v>
      </c>
      <c r="E34" s="233">
        <v>14</v>
      </c>
      <c r="F34" s="234">
        <v>7</v>
      </c>
      <c r="G34" s="248">
        <v>120</v>
      </c>
      <c r="H34" s="368"/>
    </row>
    <row r="35" spans="1:8" ht="16.5" customHeight="1">
      <c r="A35" s="164" t="s">
        <v>100</v>
      </c>
      <c r="B35" s="135">
        <v>2</v>
      </c>
      <c r="C35" s="136" t="s">
        <v>121</v>
      </c>
      <c r="D35" s="136" t="s">
        <v>124</v>
      </c>
      <c r="E35" s="137">
        <v>13</v>
      </c>
      <c r="F35" s="134">
        <v>14</v>
      </c>
      <c r="G35" s="249">
        <v>300</v>
      </c>
      <c r="H35" s="368"/>
    </row>
    <row r="36" spans="1:8" ht="16.5" customHeight="1">
      <c r="A36" s="161" t="s">
        <v>97</v>
      </c>
      <c r="B36" s="131">
        <v>2</v>
      </c>
      <c r="C36" s="132" t="s">
        <v>121</v>
      </c>
      <c r="D36" s="132" t="s">
        <v>124</v>
      </c>
      <c r="E36" s="133">
        <v>13</v>
      </c>
      <c r="F36" s="134">
        <v>11</v>
      </c>
      <c r="G36" s="249">
        <v>2400</v>
      </c>
      <c r="H36" s="368"/>
    </row>
    <row r="37" spans="1:8" ht="16.5" customHeight="1">
      <c r="A37" s="161" t="s">
        <v>101</v>
      </c>
      <c r="B37" s="131">
        <v>2</v>
      </c>
      <c r="C37" s="132" t="s">
        <v>121</v>
      </c>
      <c r="D37" s="132" t="s">
        <v>124</v>
      </c>
      <c r="E37" s="133">
        <v>13</v>
      </c>
      <c r="F37" s="134">
        <v>15</v>
      </c>
      <c r="G37" s="249">
        <v>464</v>
      </c>
      <c r="H37" s="368"/>
    </row>
    <row r="38" spans="1:8" ht="19.5" customHeight="1">
      <c r="A38" s="161" t="s">
        <v>98</v>
      </c>
      <c r="B38" s="131">
        <v>2</v>
      </c>
      <c r="C38" s="132" t="s">
        <v>121</v>
      </c>
      <c r="D38" s="132" t="s">
        <v>124</v>
      </c>
      <c r="E38" s="133">
        <v>13</v>
      </c>
      <c r="F38" s="134">
        <v>12</v>
      </c>
      <c r="G38" s="249">
        <v>2250</v>
      </c>
      <c r="H38" s="368"/>
    </row>
    <row r="39" spans="1:8" ht="25.5" customHeight="1">
      <c r="A39" s="161" t="s">
        <v>99</v>
      </c>
      <c r="B39" s="131">
        <v>2</v>
      </c>
      <c r="C39" s="132" t="s">
        <v>121</v>
      </c>
      <c r="D39" s="132" t="s">
        <v>124</v>
      </c>
      <c r="E39" s="133">
        <v>13</v>
      </c>
      <c r="F39" s="134">
        <v>13</v>
      </c>
      <c r="G39" s="249">
        <v>693</v>
      </c>
      <c r="H39" s="368"/>
    </row>
    <row r="40" spans="1:8" ht="18.75" customHeight="1">
      <c r="A40" s="161" t="s">
        <v>306</v>
      </c>
      <c r="B40" s="131">
        <v>2</v>
      </c>
      <c r="C40" s="132" t="s">
        <v>121</v>
      </c>
      <c r="D40" s="132" t="s">
        <v>124</v>
      </c>
      <c r="E40" s="133">
        <v>13</v>
      </c>
      <c r="F40" s="134">
        <v>10</v>
      </c>
      <c r="G40" s="249">
        <v>1634</v>
      </c>
      <c r="H40" s="368"/>
    </row>
    <row r="41" spans="1:8" ht="18" customHeight="1">
      <c r="A41" s="161" t="s">
        <v>272</v>
      </c>
      <c r="B41" s="131">
        <v>2</v>
      </c>
      <c r="C41" s="132" t="s">
        <v>121</v>
      </c>
      <c r="D41" s="132" t="s">
        <v>124</v>
      </c>
      <c r="E41" s="133">
        <v>13</v>
      </c>
      <c r="F41" s="134">
        <v>9</v>
      </c>
      <c r="G41" s="249">
        <v>78</v>
      </c>
      <c r="H41" s="368"/>
    </row>
    <row r="42" spans="1:8" ht="18.75" customHeight="1">
      <c r="A42" s="161" t="s">
        <v>273</v>
      </c>
      <c r="B42" s="131">
        <v>2</v>
      </c>
      <c r="C42" s="132" t="s">
        <v>121</v>
      </c>
      <c r="D42" s="132" t="s">
        <v>124</v>
      </c>
      <c r="E42" s="133">
        <v>13</v>
      </c>
      <c r="F42" s="134">
        <v>8</v>
      </c>
      <c r="G42" s="249">
        <v>1262</v>
      </c>
      <c r="H42" s="368"/>
    </row>
    <row r="43" spans="1:8" ht="18" customHeight="1">
      <c r="A43" s="162" t="s">
        <v>109</v>
      </c>
      <c r="B43" s="113">
        <v>1</v>
      </c>
      <c r="C43" s="114" t="s">
        <v>123</v>
      </c>
      <c r="D43" s="114" t="s">
        <v>24</v>
      </c>
      <c r="E43" s="115">
        <v>14</v>
      </c>
      <c r="F43" s="116">
        <v>10</v>
      </c>
      <c r="G43" s="241">
        <v>1600</v>
      </c>
      <c r="H43" s="368"/>
    </row>
    <row r="44" spans="1:8" ht="18" customHeight="1">
      <c r="A44" s="162" t="s">
        <v>274</v>
      </c>
      <c r="B44" s="113">
        <v>1</v>
      </c>
      <c r="C44" s="114" t="s">
        <v>123</v>
      </c>
      <c r="D44" s="114" t="s">
        <v>24</v>
      </c>
      <c r="E44" s="115">
        <v>14</v>
      </c>
      <c r="F44" s="226">
        <v>9</v>
      </c>
      <c r="G44" s="247">
        <v>2593</v>
      </c>
      <c r="H44" s="368"/>
    </row>
    <row r="45" spans="1:8" ht="18" customHeight="1">
      <c r="A45" s="162" t="s">
        <v>275</v>
      </c>
      <c r="B45" s="113">
        <v>1</v>
      </c>
      <c r="C45" s="114" t="s">
        <v>123</v>
      </c>
      <c r="D45" s="114" t="s">
        <v>24</v>
      </c>
      <c r="E45" s="115">
        <v>14</v>
      </c>
      <c r="F45" s="116">
        <v>8</v>
      </c>
      <c r="G45" s="247">
        <v>724</v>
      </c>
      <c r="H45" s="368"/>
    </row>
    <row r="46" spans="1:8" ht="18" customHeight="1">
      <c r="A46" s="171" t="s">
        <v>307</v>
      </c>
      <c r="B46" s="113">
        <v>1</v>
      </c>
      <c r="C46" s="310" t="s">
        <v>123</v>
      </c>
      <c r="D46" s="310" t="s">
        <v>24</v>
      </c>
      <c r="E46" s="311">
        <v>14</v>
      </c>
      <c r="F46" s="318" t="s">
        <v>221</v>
      </c>
      <c r="G46" s="339">
        <v>190</v>
      </c>
      <c r="H46" s="368"/>
    </row>
    <row r="47" spans="1:8" ht="21.75" customHeight="1">
      <c r="A47" s="389" t="s">
        <v>141</v>
      </c>
      <c r="B47" s="395">
        <v>4</v>
      </c>
      <c r="C47" s="396" t="s">
        <v>126</v>
      </c>
      <c r="D47" s="396" t="s">
        <v>127</v>
      </c>
      <c r="E47" s="397">
        <v>5</v>
      </c>
      <c r="F47" s="393">
        <v>7</v>
      </c>
      <c r="G47" s="394">
        <v>480</v>
      </c>
      <c r="H47" s="368"/>
    </row>
    <row r="48" spans="1:8" ht="16.5" customHeight="1">
      <c r="A48" s="166" t="s">
        <v>38</v>
      </c>
      <c r="B48" s="86">
        <v>2</v>
      </c>
      <c r="C48" s="87" t="s">
        <v>121</v>
      </c>
      <c r="D48" s="87" t="s">
        <v>122</v>
      </c>
      <c r="E48" s="88">
        <v>6</v>
      </c>
      <c r="F48" s="82">
        <v>20</v>
      </c>
      <c r="G48" s="246">
        <v>1779</v>
      </c>
      <c r="H48" s="368"/>
    </row>
    <row r="49" spans="1:8" ht="16.5" customHeight="1">
      <c r="A49" s="166" t="s">
        <v>39</v>
      </c>
      <c r="B49" s="83">
        <v>2</v>
      </c>
      <c r="C49" s="84" t="s">
        <v>121</v>
      </c>
      <c r="D49" s="84" t="s">
        <v>122</v>
      </c>
      <c r="E49" s="85">
        <v>6</v>
      </c>
      <c r="F49" s="82">
        <v>21</v>
      </c>
      <c r="G49" s="246">
        <v>2977</v>
      </c>
      <c r="H49" s="368"/>
    </row>
    <row r="50" spans="1:8" ht="21.75" customHeight="1">
      <c r="A50" s="167" t="s">
        <v>90</v>
      </c>
      <c r="B50" s="140">
        <v>1</v>
      </c>
      <c r="C50" s="141" t="s">
        <v>123</v>
      </c>
      <c r="D50" s="141" t="s">
        <v>129</v>
      </c>
      <c r="E50" s="142">
        <v>12</v>
      </c>
      <c r="F50" s="143">
        <v>5</v>
      </c>
      <c r="G50" s="250">
        <v>750</v>
      </c>
      <c r="H50" s="368"/>
    </row>
    <row r="51" spans="1:8" ht="19.5" customHeight="1">
      <c r="A51" s="204" t="s">
        <v>130</v>
      </c>
      <c r="B51" s="191">
        <v>2</v>
      </c>
      <c r="C51" s="192" t="s">
        <v>259</v>
      </c>
      <c r="D51" s="192" t="s">
        <v>124</v>
      </c>
      <c r="E51" s="193">
        <v>11</v>
      </c>
      <c r="F51" s="188">
        <v>14</v>
      </c>
      <c r="G51" s="243">
        <v>1500</v>
      </c>
      <c r="H51" s="368"/>
    </row>
    <row r="52" spans="1:8" ht="19.5" customHeight="1">
      <c r="A52" s="168" t="s">
        <v>131</v>
      </c>
      <c r="B52" s="150">
        <v>8</v>
      </c>
      <c r="C52" s="151" t="s">
        <v>216</v>
      </c>
      <c r="D52" s="151" t="s">
        <v>127</v>
      </c>
      <c r="E52" s="152">
        <v>4</v>
      </c>
      <c r="F52" s="153">
        <v>3</v>
      </c>
      <c r="G52" s="251">
        <v>100</v>
      </c>
      <c r="H52" s="368"/>
    </row>
    <row r="53" spans="1:8" ht="19.5" customHeight="1">
      <c r="A53" s="440" t="s">
        <v>248</v>
      </c>
      <c r="B53" s="441">
        <v>1</v>
      </c>
      <c r="C53" s="442" t="s">
        <v>136</v>
      </c>
      <c r="D53" s="442" t="s">
        <v>49</v>
      </c>
      <c r="E53" s="443">
        <v>8</v>
      </c>
      <c r="F53" s="431">
        <v>9</v>
      </c>
      <c r="G53" s="432">
        <v>113</v>
      </c>
      <c r="H53" s="368"/>
    </row>
    <row r="54" spans="1:8" ht="16.5" customHeight="1">
      <c r="A54" s="404" t="s">
        <v>37</v>
      </c>
      <c r="B54" s="399">
        <v>4</v>
      </c>
      <c r="C54" s="400" t="s">
        <v>126</v>
      </c>
      <c r="D54" s="400" t="s">
        <v>127</v>
      </c>
      <c r="E54" s="401">
        <v>5</v>
      </c>
      <c r="F54" s="402">
        <v>16</v>
      </c>
      <c r="G54" s="403">
        <v>350</v>
      </c>
      <c r="H54" s="368"/>
    </row>
    <row r="55" spans="1:8" ht="21.75" customHeight="1">
      <c r="A55" s="404" t="s">
        <v>186</v>
      </c>
      <c r="B55" s="405">
        <v>4</v>
      </c>
      <c r="C55" s="406" t="s">
        <v>126</v>
      </c>
      <c r="D55" s="406" t="s">
        <v>127</v>
      </c>
      <c r="E55" s="401">
        <v>5</v>
      </c>
      <c r="F55" s="402">
        <v>17</v>
      </c>
      <c r="G55" s="403">
        <v>529</v>
      </c>
      <c r="H55" s="368"/>
    </row>
    <row r="56" spans="1:8" ht="24.75" customHeight="1">
      <c r="A56" s="204" t="s">
        <v>187</v>
      </c>
      <c r="B56" s="195">
        <v>2</v>
      </c>
      <c r="C56" s="196" t="s">
        <v>259</v>
      </c>
      <c r="D56" s="196" t="s">
        <v>122</v>
      </c>
      <c r="E56" s="193">
        <v>15</v>
      </c>
      <c r="F56" s="188">
        <v>9</v>
      </c>
      <c r="G56" s="243">
        <v>787</v>
      </c>
      <c r="H56" s="368"/>
    </row>
    <row r="57" spans="1:8" ht="18.75" customHeight="1">
      <c r="A57" s="204" t="s">
        <v>188</v>
      </c>
      <c r="B57" s="195">
        <v>2</v>
      </c>
      <c r="C57" s="196" t="s">
        <v>259</v>
      </c>
      <c r="D57" s="196" t="s">
        <v>122</v>
      </c>
      <c r="E57" s="193">
        <v>15</v>
      </c>
      <c r="F57" s="188">
        <v>10</v>
      </c>
      <c r="G57" s="243">
        <v>695</v>
      </c>
      <c r="H57" s="368"/>
    </row>
    <row r="58" spans="1:8" ht="24.75" customHeight="1">
      <c r="A58" s="204" t="s">
        <v>189</v>
      </c>
      <c r="B58" s="195">
        <v>2</v>
      </c>
      <c r="C58" s="196" t="s">
        <v>259</v>
      </c>
      <c r="D58" s="196" t="s">
        <v>122</v>
      </c>
      <c r="E58" s="193">
        <v>15</v>
      </c>
      <c r="F58" s="188">
        <v>11</v>
      </c>
      <c r="G58" s="243">
        <v>593</v>
      </c>
      <c r="H58" s="368"/>
    </row>
    <row r="59" spans="1:8" ht="24.75" customHeight="1">
      <c r="A59" s="165" t="s">
        <v>190</v>
      </c>
      <c r="B59" s="148">
        <v>1</v>
      </c>
      <c r="C59" s="149" t="s">
        <v>123</v>
      </c>
      <c r="D59" s="149" t="s">
        <v>24</v>
      </c>
      <c r="E59" s="146">
        <v>14</v>
      </c>
      <c r="F59" s="128">
        <v>21</v>
      </c>
      <c r="G59" s="244">
        <v>1529</v>
      </c>
      <c r="H59" s="368"/>
    </row>
    <row r="60" spans="1:8" ht="17.25" customHeight="1">
      <c r="A60" s="165" t="s">
        <v>191</v>
      </c>
      <c r="B60" s="148">
        <v>1</v>
      </c>
      <c r="C60" s="149" t="s">
        <v>123</v>
      </c>
      <c r="D60" s="149" t="s">
        <v>24</v>
      </c>
      <c r="E60" s="146">
        <v>14</v>
      </c>
      <c r="F60" s="128">
        <v>22</v>
      </c>
      <c r="G60" s="244">
        <v>128</v>
      </c>
      <c r="H60" s="368"/>
    </row>
    <row r="61" spans="1:8" ht="19.5" customHeight="1">
      <c r="A61" s="165" t="s">
        <v>180</v>
      </c>
      <c r="B61" s="148">
        <v>1</v>
      </c>
      <c r="C61" s="149" t="s">
        <v>123</v>
      </c>
      <c r="D61" s="149" t="s">
        <v>24</v>
      </c>
      <c r="E61" s="146">
        <v>14</v>
      </c>
      <c r="F61" s="128">
        <v>23</v>
      </c>
      <c r="G61" s="244">
        <v>112</v>
      </c>
      <c r="H61" s="368"/>
    </row>
    <row r="62" spans="1:8" ht="18.75" customHeight="1">
      <c r="A62" s="165" t="s">
        <v>192</v>
      </c>
      <c r="B62" s="148">
        <v>1</v>
      </c>
      <c r="C62" s="149" t="s">
        <v>123</v>
      </c>
      <c r="D62" s="149" t="s">
        <v>24</v>
      </c>
      <c r="E62" s="146">
        <v>14</v>
      </c>
      <c r="F62" s="128">
        <v>24</v>
      </c>
      <c r="G62" s="244">
        <v>1280</v>
      </c>
      <c r="H62" s="368"/>
    </row>
    <row r="63" spans="1:8" ht="18" customHeight="1">
      <c r="A63" s="204" t="s">
        <v>299</v>
      </c>
      <c r="B63" s="195">
        <v>1</v>
      </c>
      <c r="C63" s="196" t="s">
        <v>259</v>
      </c>
      <c r="D63" s="196" t="s">
        <v>49</v>
      </c>
      <c r="E63" s="193">
        <v>15</v>
      </c>
      <c r="F63" s="188">
        <v>9</v>
      </c>
      <c r="G63" s="243">
        <v>1198</v>
      </c>
      <c r="H63" s="368"/>
    </row>
    <row r="64" spans="1:8" ht="16.5" customHeight="1">
      <c r="A64" s="187" t="s">
        <v>83</v>
      </c>
      <c r="B64" s="195">
        <v>2</v>
      </c>
      <c r="C64" s="196" t="s">
        <v>259</v>
      </c>
      <c r="D64" s="196" t="s">
        <v>124</v>
      </c>
      <c r="E64" s="193">
        <v>11</v>
      </c>
      <c r="F64" s="188">
        <v>12</v>
      </c>
      <c r="G64" s="243">
        <v>37</v>
      </c>
      <c r="H64" s="368"/>
    </row>
    <row r="65" spans="1:8" ht="16.5" customHeight="1">
      <c r="A65" s="187" t="s">
        <v>82</v>
      </c>
      <c r="B65" s="191">
        <v>2</v>
      </c>
      <c r="C65" s="192" t="s">
        <v>259</v>
      </c>
      <c r="D65" s="192" t="s">
        <v>124</v>
      </c>
      <c r="E65" s="193">
        <v>11</v>
      </c>
      <c r="F65" s="188">
        <v>11</v>
      </c>
      <c r="G65" s="243">
        <v>220</v>
      </c>
      <c r="H65" s="368"/>
    </row>
    <row r="66" spans="1:8" ht="16.5" customHeight="1">
      <c r="A66" s="204" t="s">
        <v>308</v>
      </c>
      <c r="B66" s="191">
        <v>1</v>
      </c>
      <c r="C66" s="316" t="s">
        <v>259</v>
      </c>
      <c r="D66" s="316" t="s">
        <v>49</v>
      </c>
      <c r="E66" s="338">
        <v>11</v>
      </c>
      <c r="F66" s="333" t="s">
        <v>225</v>
      </c>
      <c r="G66" s="334">
        <v>204</v>
      </c>
      <c r="H66" s="368"/>
    </row>
    <row r="67" spans="1:8" ht="27.75" customHeight="1">
      <c r="A67" s="439" t="s">
        <v>51</v>
      </c>
      <c r="B67" s="415">
        <v>1</v>
      </c>
      <c r="C67" s="419" t="s">
        <v>136</v>
      </c>
      <c r="D67" s="419" t="s">
        <v>49</v>
      </c>
      <c r="E67" s="420">
        <v>8</v>
      </c>
      <c r="F67" s="425">
        <v>7</v>
      </c>
      <c r="G67" s="426">
        <v>750</v>
      </c>
      <c r="H67" s="368"/>
    </row>
    <row r="68" spans="1:8" ht="18.75" customHeight="1">
      <c r="A68" s="418" t="s">
        <v>52</v>
      </c>
      <c r="B68" s="415">
        <v>1</v>
      </c>
      <c r="C68" s="419" t="s">
        <v>136</v>
      </c>
      <c r="D68" s="419" t="s">
        <v>49</v>
      </c>
      <c r="E68" s="420">
        <v>8</v>
      </c>
      <c r="F68" s="425">
        <v>8</v>
      </c>
      <c r="G68" s="426">
        <v>133</v>
      </c>
      <c r="H68" s="368"/>
    </row>
    <row r="69" spans="1:8" ht="23.25" customHeight="1">
      <c r="A69" s="162" t="s">
        <v>193</v>
      </c>
      <c r="B69" s="113">
        <v>1</v>
      </c>
      <c r="C69" s="114" t="s">
        <v>123</v>
      </c>
      <c r="D69" s="114" t="s">
        <v>125</v>
      </c>
      <c r="E69" s="115">
        <v>9</v>
      </c>
      <c r="F69" s="116">
        <v>17</v>
      </c>
      <c r="G69" s="241">
        <v>819</v>
      </c>
      <c r="H69" s="368"/>
    </row>
    <row r="70" spans="1:8" ht="23.25" customHeight="1">
      <c r="A70" s="162" t="s">
        <v>265</v>
      </c>
      <c r="B70" s="113">
        <v>1</v>
      </c>
      <c r="C70" s="114" t="s">
        <v>123</v>
      </c>
      <c r="D70" s="114" t="s">
        <v>21</v>
      </c>
      <c r="E70" s="115">
        <v>9</v>
      </c>
      <c r="F70" s="116">
        <v>18</v>
      </c>
      <c r="G70" s="241">
        <v>1105</v>
      </c>
      <c r="H70" s="368"/>
    </row>
    <row r="71" spans="1:9" ht="18" customHeight="1">
      <c r="A71" s="266" t="s">
        <v>392</v>
      </c>
      <c r="B71" s="86"/>
      <c r="C71" s="87"/>
      <c r="D71" s="87"/>
      <c r="E71" s="88"/>
      <c r="F71" s="88"/>
      <c r="G71" s="245"/>
      <c r="H71" s="372">
        <v>2022</v>
      </c>
      <c r="I71" s="447" t="s">
        <v>407</v>
      </c>
    </row>
    <row r="72" spans="1:8" ht="21" customHeight="1">
      <c r="A72" s="161" t="s">
        <v>143</v>
      </c>
      <c r="B72" s="86">
        <v>2</v>
      </c>
      <c r="C72" s="87" t="s">
        <v>121</v>
      </c>
      <c r="D72" s="87" t="s">
        <v>122</v>
      </c>
      <c r="E72" s="88">
        <v>6</v>
      </c>
      <c r="F72" s="82">
        <v>4</v>
      </c>
      <c r="G72" s="246">
        <v>320</v>
      </c>
      <c r="H72" s="368"/>
    </row>
    <row r="73" spans="1:8" ht="16.5" customHeight="1">
      <c r="A73" s="162" t="s">
        <v>57</v>
      </c>
      <c r="B73" s="113">
        <v>1</v>
      </c>
      <c r="C73" s="114" t="s">
        <v>123</v>
      </c>
      <c r="D73" s="114" t="s">
        <v>49</v>
      </c>
      <c r="E73" s="115">
        <v>7</v>
      </c>
      <c r="F73" s="116">
        <v>16</v>
      </c>
      <c r="G73" s="241">
        <v>800</v>
      </c>
      <c r="H73" s="368"/>
    </row>
    <row r="74" spans="1:8" ht="16.5" customHeight="1">
      <c r="A74" s="161" t="s">
        <v>36</v>
      </c>
      <c r="B74" s="86">
        <v>2</v>
      </c>
      <c r="C74" s="87" t="s">
        <v>121</v>
      </c>
      <c r="D74" s="87" t="s">
        <v>122</v>
      </c>
      <c r="E74" s="88">
        <v>6</v>
      </c>
      <c r="F74" s="82">
        <v>19</v>
      </c>
      <c r="G74" s="246">
        <v>325</v>
      </c>
      <c r="H74" s="368"/>
    </row>
    <row r="75" spans="1:8" ht="23.25" customHeight="1">
      <c r="A75" s="162" t="s">
        <v>264</v>
      </c>
      <c r="B75" s="113">
        <v>1</v>
      </c>
      <c r="C75" s="114" t="s">
        <v>123</v>
      </c>
      <c r="D75" s="114" t="s">
        <v>125</v>
      </c>
      <c r="E75" s="115">
        <v>9</v>
      </c>
      <c r="F75" s="116">
        <v>10</v>
      </c>
      <c r="G75" s="241">
        <v>208</v>
      </c>
      <c r="H75" s="368"/>
    </row>
    <row r="76" spans="1:8" ht="16.5" customHeight="1">
      <c r="A76" s="162" t="s">
        <v>65</v>
      </c>
      <c r="B76" s="113">
        <v>1</v>
      </c>
      <c r="C76" s="114" t="s">
        <v>123</v>
      </c>
      <c r="D76" s="114" t="s">
        <v>125</v>
      </c>
      <c r="E76" s="115">
        <v>9</v>
      </c>
      <c r="F76" s="116">
        <v>9</v>
      </c>
      <c r="G76" s="241">
        <v>500</v>
      </c>
      <c r="H76" s="368"/>
    </row>
    <row r="77" spans="1:8" ht="16.5" customHeight="1">
      <c r="A77" s="162" t="s">
        <v>66</v>
      </c>
      <c r="B77" s="113">
        <v>1</v>
      </c>
      <c r="C77" s="129" t="s">
        <v>123</v>
      </c>
      <c r="D77" s="129">
        <v>2</v>
      </c>
      <c r="E77" s="115">
        <v>9</v>
      </c>
      <c r="F77" s="116">
        <v>11</v>
      </c>
      <c r="G77" s="241">
        <v>119</v>
      </c>
      <c r="H77" s="368"/>
    </row>
    <row r="78" spans="1:8" ht="16.5" customHeight="1">
      <c r="A78" s="171" t="s">
        <v>309</v>
      </c>
      <c r="B78" s="113">
        <v>1</v>
      </c>
      <c r="C78" s="332" t="s">
        <v>123</v>
      </c>
      <c r="D78" s="332">
        <v>2</v>
      </c>
      <c r="E78" s="311">
        <v>9</v>
      </c>
      <c r="F78" s="312" t="s">
        <v>225</v>
      </c>
      <c r="G78" s="313">
        <v>90</v>
      </c>
      <c r="H78" s="368"/>
    </row>
    <row r="79" spans="1:8" ht="16.5" customHeight="1">
      <c r="A79" s="171" t="s">
        <v>321</v>
      </c>
      <c r="B79" s="113">
        <v>1</v>
      </c>
      <c r="C79" s="332" t="s">
        <v>123</v>
      </c>
      <c r="D79" s="332">
        <v>2</v>
      </c>
      <c r="E79" s="311">
        <v>9</v>
      </c>
      <c r="F79" s="312" t="s">
        <v>344</v>
      </c>
      <c r="G79" s="313">
        <v>295</v>
      </c>
      <c r="H79" s="368"/>
    </row>
    <row r="80" spans="1:8" ht="16.5" customHeight="1">
      <c r="A80" s="335" t="s">
        <v>311</v>
      </c>
      <c r="B80" s="255">
        <v>1</v>
      </c>
      <c r="C80" s="258" t="s">
        <v>259</v>
      </c>
      <c r="D80" s="258">
        <v>2</v>
      </c>
      <c r="E80" s="259">
        <v>15</v>
      </c>
      <c r="F80" s="336" t="s">
        <v>366</v>
      </c>
      <c r="G80" s="337">
        <v>130</v>
      </c>
      <c r="H80" s="368"/>
    </row>
    <row r="81" spans="1:8" ht="16.5" customHeight="1">
      <c r="A81" s="256" t="s">
        <v>304</v>
      </c>
      <c r="B81" s="255">
        <v>1</v>
      </c>
      <c r="C81" s="258" t="s">
        <v>259</v>
      </c>
      <c r="D81" s="258">
        <v>2</v>
      </c>
      <c r="E81" s="259">
        <v>15</v>
      </c>
      <c r="F81" s="260">
        <v>10</v>
      </c>
      <c r="G81" s="257">
        <v>280</v>
      </c>
      <c r="H81" s="368"/>
    </row>
    <row r="82" spans="1:8" ht="16.5" customHeight="1">
      <c r="A82" s="256" t="s">
        <v>301</v>
      </c>
      <c r="B82" s="255">
        <v>1</v>
      </c>
      <c r="C82" s="258" t="s">
        <v>259</v>
      </c>
      <c r="D82" s="258">
        <v>2</v>
      </c>
      <c r="E82" s="259">
        <v>15</v>
      </c>
      <c r="F82" s="260">
        <v>11</v>
      </c>
      <c r="G82" s="257">
        <v>500</v>
      </c>
      <c r="H82" s="368"/>
    </row>
    <row r="83" spans="1:8" ht="16.5" customHeight="1">
      <c r="A83" s="418" t="s">
        <v>48</v>
      </c>
      <c r="B83" s="415">
        <v>1</v>
      </c>
      <c r="C83" s="419" t="s">
        <v>136</v>
      </c>
      <c r="D83" s="419" t="s">
        <v>49</v>
      </c>
      <c r="E83" s="420">
        <v>8</v>
      </c>
      <c r="F83" s="425">
        <v>6</v>
      </c>
      <c r="G83" s="426">
        <v>250</v>
      </c>
      <c r="H83" s="368"/>
    </row>
    <row r="84" spans="1:8" ht="16.5" customHeight="1">
      <c r="A84" s="169" t="s">
        <v>91</v>
      </c>
      <c r="B84" s="113">
        <v>1</v>
      </c>
      <c r="C84" s="114" t="s">
        <v>123</v>
      </c>
      <c r="D84" s="114" t="s">
        <v>129</v>
      </c>
      <c r="E84" s="115">
        <v>12</v>
      </c>
      <c r="F84" s="116">
        <v>6</v>
      </c>
      <c r="G84" s="241">
        <v>920</v>
      </c>
      <c r="H84" s="368"/>
    </row>
    <row r="85" spans="1:8" ht="18" customHeight="1">
      <c r="A85" s="169" t="s">
        <v>92</v>
      </c>
      <c r="B85" s="113">
        <v>1</v>
      </c>
      <c r="C85" s="114" t="s">
        <v>123</v>
      </c>
      <c r="D85" s="114" t="s">
        <v>129</v>
      </c>
      <c r="E85" s="115">
        <v>12</v>
      </c>
      <c r="F85" s="116">
        <v>7</v>
      </c>
      <c r="G85" s="241">
        <v>121</v>
      </c>
      <c r="H85" s="368"/>
    </row>
    <row r="86" spans="1:8" ht="18" customHeight="1">
      <c r="A86" s="171" t="s">
        <v>332</v>
      </c>
      <c r="B86" s="113">
        <v>1</v>
      </c>
      <c r="C86" s="310" t="s">
        <v>123</v>
      </c>
      <c r="D86" s="310" t="s">
        <v>129</v>
      </c>
      <c r="E86" s="311">
        <v>12</v>
      </c>
      <c r="F86" s="312" t="s">
        <v>354</v>
      </c>
      <c r="G86" s="313">
        <v>65</v>
      </c>
      <c r="H86" s="368"/>
    </row>
    <row r="87" spans="1:8" ht="16.5" customHeight="1">
      <c r="A87" s="162" t="s">
        <v>72</v>
      </c>
      <c r="B87" s="113">
        <v>1</v>
      </c>
      <c r="C87" s="114" t="s">
        <v>123</v>
      </c>
      <c r="D87" s="114" t="s">
        <v>125</v>
      </c>
      <c r="E87" s="115">
        <v>9</v>
      </c>
      <c r="F87" s="116">
        <v>19</v>
      </c>
      <c r="G87" s="241">
        <v>360</v>
      </c>
      <c r="H87" s="368"/>
    </row>
    <row r="88" spans="1:8" ht="20.25" customHeight="1">
      <c r="A88" s="169" t="s">
        <v>312</v>
      </c>
      <c r="B88" s="113">
        <v>1</v>
      </c>
      <c r="C88" s="114" t="s">
        <v>123</v>
      </c>
      <c r="D88" s="114" t="s">
        <v>129</v>
      </c>
      <c r="E88" s="115">
        <v>12</v>
      </c>
      <c r="F88" s="116">
        <v>12</v>
      </c>
      <c r="G88" s="241">
        <v>96</v>
      </c>
      <c r="H88" s="368"/>
    </row>
    <row r="89" spans="1:8" ht="23.25" customHeight="1">
      <c r="A89" s="380" t="s">
        <v>6</v>
      </c>
      <c r="B89" s="375">
        <v>25</v>
      </c>
      <c r="C89" s="376" t="s">
        <v>132</v>
      </c>
      <c r="D89" s="376" t="s">
        <v>127</v>
      </c>
      <c r="E89" s="377">
        <v>1</v>
      </c>
      <c r="F89" s="378">
        <v>1</v>
      </c>
      <c r="G89" s="379">
        <v>9273</v>
      </c>
      <c r="H89" s="368"/>
    </row>
    <row r="90" spans="1:8" ht="25.5" customHeight="1">
      <c r="A90" s="433" t="s">
        <v>252</v>
      </c>
      <c r="B90" s="434">
        <v>21</v>
      </c>
      <c r="C90" s="435" t="s">
        <v>215</v>
      </c>
      <c r="D90" s="435" t="s">
        <v>127</v>
      </c>
      <c r="E90" s="436">
        <v>2</v>
      </c>
      <c r="F90" s="437">
        <v>1</v>
      </c>
      <c r="G90" s="438">
        <v>3309</v>
      </c>
      <c r="H90" s="368"/>
    </row>
    <row r="91" spans="1:8" ht="16.5" customHeight="1">
      <c r="A91" s="170" t="s">
        <v>16</v>
      </c>
      <c r="B91" s="154">
        <v>8</v>
      </c>
      <c r="C91" s="155" t="s">
        <v>216</v>
      </c>
      <c r="D91" s="156" t="s">
        <v>127</v>
      </c>
      <c r="E91" s="157">
        <v>4</v>
      </c>
      <c r="F91" s="153">
        <v>4</v>
      </c>
      <c r="G91" s="251">
        <v>2320</v>
      </c>
      <c r="H91" s="368"/>
    </row>
    <row r="92" spans="1:8" ht="21" customHeight="1">
      <c r="A92" s="168" t="s">
        <v>290</v>
      </c>
      <c r="B92" s="158">
        <v>8</v>
      </c>
      <c r="C92" s="156" t="s">
        <v>216</v>
      </c>
      <c r="D92" s="156" t="s">
        <v>127</v>
      </c>
      <c r="E92" s="159">
        <v>4</v>
      </c>
      <c r="F92" s="153">
        <v>5</v>
      </c>
      <c r="G92" s="251">
        <v>550</v>
      </c>
      <c r="H92" s="368"/>
    </row>
    <row r="93" spans="1:8" ht="34.5" customHeight="1">
      <c r="A93" s="168" t="s">
        <v>313</v>
      </c>
      <c r="B93" s="158">
        <v>8</v>
      </c>
      <c r="C93" s="156" t="s">
        <v>216</v>
      </c>
      <c r="D93" s="156" t="s">
        <v>127</v>
      </c>
      <c r="E93" s="159">
        <v>4</v>
      </c>
      <c r="F93" s="153">
        <v>2</v>
      </c>
      <c r="G93" s="251">
        <v>1369</v>
      </c>
      <c r="H93" s="368"/>
    </row>
    <row r="94" spans="1:8" ht="16.5" customHeight="1">
      <c r="A94" s="170" t="s">
        <v>14</v>
      </c>
      <c r="B94" s="150">
        <v>8</v>
      </c>
      <c r="C94" s="151" t="s">
        <v>216</v>
      </c>
      <c r="D94" s="156" t="s">
        <v>127</v>
      </c>
      <c r="E94" s="152">
        <v>4</v>
      </c>
      <c r="F94" s="153">
        <v>1</v>
      </c>
      <c r="G94" s="251">
        <v>1000</v>
      </c>
      <c r="H94" s="368"/>
    </row>
    <row r="95" spans="1:8" ht="16.5" customHeight="1">
      <c r="A95" s="389" t="s">
        <v>257</v>
      </c>
      <c r="B95" s="395">
        <v>4</v>
      </c>
      <c r="C95" s="396" t="s">
        <v>126</v>
      </c>
      <c r="D95" s="396" t="s">
        <v>127</v>
      </c>
      <c r="E95" s="397">
        <v>5</v>
      </c>
      <c r="F95" s="393">
        <v>9</v>
      </c>
      <c r="G95" s="394">
        <v>361</v>
      </c>
      <c r="H95" s="368"/>
    </row>
    <row r="96" spans="1:8" ht="16.5" customHeight="1">
      <c r="A96" s="389" t="s">
        <v>258</v>
      </c>
      <c r="B96" s="395">
        <v>4</v>
      </c>
      <c r="C96" s="407" t="s">
        <v>126</v>
      </c>
      <c r="D96" s="407" t="s">
        <v>127</v>
      </c>
      <c r="E96" s="397">
        <v>5</v>
      </c>
      <c r="F96" s="393">
        <v>10</v>
      </c>
      <c r="G96" s="394">
        <v>90</v>
      </c>
      <c r="H96" s="368"/>
    </row>
    <row r="97" spans="1:8" ht="16.5" customHeight="1">
      <c r="A97" s="389" t="s">
        <v>314</v>
      </c>
      <c r="B97" s="395">
        <v>4</v>
      </c>
      <c r="C97" s="408" t="s">
        <v>126</v>
      </c>
      <c r="D97" s="408" t="s">
        <v>127</v>
      </c>
      <c r="E97" s="397">
        <v>5</v>
      </c>
      <c r="F97" s="393">
        <v>11</v>
      </c>
      <c r="G97" s="394">
        <v>380</v>
      </c>
      <c r="H97" s="368"/>
    </row>
    <row r="98" spans="1:8" ht="16.5" customHeight="1">
      <c r="A98" s="162" t="s">
        <v>103</v>
      </c>
      <c r="B98" s="113">
        <v>1</v>
      </c>
      <c r="C98" s="114" t="s">
        <v>123</v>
      </c>
      <c r="D98" s="114" t="s">
        <v>24</v>
      </c>
      <c r="E98" s="115">
        <v>14</v>
      </c>
      <c r="F98" s="116">
        <v>2</v>
      </c>
      <c r="G98" s="241">
        <v>4740</v>
      </c>
      <c r="H98" s="368"/>
    </row>
    <row r="99" spans="1:8" ht="15" customHeight="1">
      <c r="A99" s="162" t="s">
        <v>89</v>
      </c>
      <c r="B99" s="113">
        <v>1</v>
      </c>
      <c r="C99" s="114" t="s">
        <v>123</v>
      </c>
      <c r="D99" s="114" t="s">
        <v>129</v>
      </c>
      <c r="E99" s="115">
        <v>12</v>
      </c>
      <c r="F99" s="116">
        <v>4</v>
      </c>
      <c r="G99" s="241">
        <v>750</v>
      </c>
      <c r="H99" s="368"/>
    </row>
    <row r="100" spans="1:8" ht="14.25" customHeight="1">
      <c r="A100" s="162" t="s">
        <v>94</v>
      </c>
      <c r="B100" s="113">
        <v>1</v>
      </c>
      <c r="C100" s="114" t="s">
        <v>123</v>
      </c>
      <c r="D100" s="114" t="s">
        <v>129</v>
      </c>
      <c r="E100" s="115">
        <v>12</v>
      </c>
      <c r="F100" s="116">
        <v>9</v>
      </c>
      <c r="G100" s="241">
        <v>480</v>
      </c>
      <c r="H100" s="368"/>
    </row>
    <row r="101" spans="1:8" ht="20.25" customHeight="1">
      <c r="A101" s="161" t="s">
        <v>194</v>
      </c>
      <c r="B101" s="131">
        <v>2</v>
      </c>
      <c r="C101" s="132" t="s">
        <v>121</v>
      </c>
      <c r="D101" s="132" t="s">
        <v>124</v>
      </c>
      <c r="E101" s="133">
        <v>13</v>
      </c>
      <c r="F101" s="134">
        <v>6</v>
      </c>
      <c r="G101" s="249">
        <v>4515</v>
      </c>
      <c r="H101" s="368"/>
    </row>
    <row r="102" spans="1:8" ht="16.5" customHeight="1">
      <c r="A102" s="161" t="s">
        <v>315</v>
      </c>
      <c r="B102" s="131">
        <v>2</v>
      </c>
      <c r="C102" s="132" t="s">
        <v>121</v>
      </c>
      <c r="D102" s="132" t="s">
        <v>124</v>
      </c>
      <c r="E102" s="133">
        <v>13</v>
      </c>
      <c r="F102" s="134">
        <v>7</v>
      </c>
      <c r="G102" s="249">
        <v>31</v>
      </c>
      <c r="H102" s="368"/>
    </row>
    <row r="103" spans="1:8" ht="23.25" customHeight="1">
      <c r="A103" s="427" t="s">
        <v>414</v>
      </c>
      <c r="B103" s="428">
        <v>4</v>
      </c>
      <c r="C103" s="429" t="s">
        <v>136</v>
      </c>
      <c r="D103" s="429" t="s">
        <v>127</v>
      </c>
      <c r="E103" s="430">
        <v>8</v>
      </c>
      <c r="F103" s="431">
        <v>6</v>
      </c>
      <c r="G103" s="432">
        <v>165</v>
      </c>
      <c r="H103" s="368"/>
    </row>
    <row r="104" spans="1:8" ht="18.75" customHeight="1">
      <c r="A104" s="171" t="s">
        <v>333</v>
      </c>
      <c r="B104" s="113">
        <v>1</v>
      </c>
      <c r="C104" s="310" t="s">
        <v>123</v>
      </c>
      <c r="D104" s="310" t="s">
        <v>21</v>
      </c>
      <c r="E104" s="310" t="s">
        <v>367</v>
      </c>
      <c r="F104" s="310" t="s">
        <v>219</v>
      </c>
      <c r="G104" s="332">
        <v>6</v>
      </c>
      <c r="H104" s="368"/>
    </row>
    <row r="105" spans="1:8" ht="16.5" customHeight="1">
      <c r="A105" s="381" t="s">
        <v>317</v>
      </c>
      <c r="B105" s="382">
        <v>8</v>
      </c>
      <c r="C105" s="383" t="s">
        <v>133</v>
      </c>
      <c r="D105" s="383" t="s">
        <v>127</v>
      </c>
      <c r="E105" s="384">
        <v>3</v>
      </c>
      <c r="F105" s="385">
        <v>3</v>
      </c>
      <c r="G105" s="386">
        <v>472</v>
      </c>
      <c r="H105" s="368"/>
    </row>
    <row r="106" spans="1:8" ht="16.5" customHeight="1">
      <c r="A106" s="387" t="s">
        <v>11</v>
      </c>
      <c r="B106" s="382">
        <v>8</v>
      </c>
      <c r="C106" s="383" t="s">
        <v>133</v>
      </c>
      <c r="D106" s="383" t="s">
        <v>127</v>
      </c>
      <c r="E106" s="384">
        <v>3</v>
      </c>
      <c r="F106" s="385">
        <v>2</v>
      </c>
      <c r="G106" s="386">
        <v>300</v>
      </c>
      <c r="H106" s="368"/>
    </row>
    <row r="107" spans="1:8" ht="16.5" customHeight="1">
      <c r="A107" s="409" t="s">
        <v>316</v>
      </c>
      <c r="B107" s="395">
        <v>4</v>
      </c>
      <c r="C107" s="396" t="s">
        <v>126</v>
      </c>
      <c r="D107" s="396" t="s">
        <v>127</v>
      </c>
      <c r="E107" s="397">
        <v>5</v>
      </c>
      <c r="F107" s="393">
        <v>15</v>
      </c>
      <c r="G107" s="394">
        <v>595</v>
      </c>
      <c r="H107" s="368"/>
    </row>
    <row r="108" spans="1:8" ht="16.5" customHeight="1">
      <c r="A108" s="171" t="s">
        <v>334</v>
      </c>
      <c r="B108" s="113">
        <v>1</v>
      </c>
      <c r="C108" s="310" t="s">
        <v>123</v>
      </c>
      <c r="D108" s="310" t="s">
        <v>129</v>
      </c>
      <c r="E108" s="310" t="s">
        <v>368</v>
      </c>
      <c r="F108" s="310" t="s">
        <v>369</v>
      </c>
      <c r="G108" s="332">
        <v>75</v>
      </c>
      <c r="H108" s="368"/>
    </row>
    <row r="109" spans="1:8" ht="17.25" customHeight="1">
      <c r="A109" s="171" t="s">
        <v>47</v>
      </c>
      <c r="B109" s="117">
        <v>1</v>
      </c>
      <c r="C109" s="314" t="s">
        <v>123</v>
      </c>
      <c r="D109" s="314" t="s">
        <v>49</v>
      </c>
      <c r="E109" s="315">
        <v>7</v>
      </c>
      <c r="F109" s="312">
        <v>9</v>
      </c>
      <c r="G109" s="313">
        <v>600</v>
      </c>
      <c r="H109" s="368"/>
    </row>
    <row r="110" spans="1:8" ht="24.75" customHeight="1">
      <c r="A110" s="204" t="s">
        <v>167</v>
      </c>
      <c r="B110" s="203">
        <v>2</v>
      </c>
      <c r="C110" s="330" t="s">
        <v>259</v>
      </c>
      <c r="D110" s="330" t="s">
        <v>124</v>
      </c>
      <c r="E110" s="331">
        <v>11</v>
      </c>
      <c r="F110" s="333">
        <v>2</v>
      </c>
      <c r="G110" s="334">
        <v>2306</v>
      </c>
      <c r="H110" s="368"/>
    </row>
    <row r="111" spans="1:8" ht="24.75" customHeight="1">
      <c r="A111" s="204" t="s">
        <v>335</v>
      </c>
      <c r="B111" s="203">
        <v>2</v>
      </c>
      <c r="C111" s="330" t="s">
        <v>259</v>
      </c>
      <c r="D111" s="330" t="s">
        <v>124</v>
      </c>
      <c r="E111" s="331">
        <v>11</v>
      </c>
      <c r="F111" s="333" t="s">
        <v>370</v>
      </c>
      <c r="G111" s="334">
        <v>1115</v>
      </c>
      <c r="H111" s="368"/>
    </row>
    <row r="112" spans="1:8" ht="15.75" customHeight="1">
      <c r="A112" s="161" t="s">
        <v>195</v>
      </c>
      <c r="B112" s="135">
        <v>4</v>
      </c>
      <c r="C112" s="136" t="s">
        <v>121</v>
      </c>
      <c r="D112" s="136" t="s">
        <v>127</v>
      </c>
      <c r="E112" s="137">
        <v>10</v>
      </c>
      <c r="F112" s="134">
        <v>2</v>
      </c>
      <c r="G112" s="249">
        <v>187</v>
      </c>
      <c r="H112" s="368"/>
    </row>
    <row r="113" spans="1:8" ht="20.25" customHeight="1">
      <c r="A113" s="161" t="s">
        <v>196</v>
      </c>
      <c r="B113" s="135">
        <v>4</v>
      </c>
      <c r="C113" s="136" t="s">
        <v>121</v>
      </c>
      <c r="D113" s="136" t="s">
        <v>127</v>
      </c>
      <c r="E113" s="137">
        <v>10</v>
      </c>
      <c r="F113" s="134">
        <v>3</v>
      </c>
      <c r="G113" s="249">
        <v>256</v>
      </c>
      <c r="H113" s="368"/>
    </row>
    <row r="114" spans="1:8" ht="14.25" customHeight="1">
      <c r="A114" s="187" t="s">
        <v>134</v>
      </c>
      <c r="B114" s="191">
        <v>2</v>
      </c>
      <c r="C114" s="192" t="s">
        <v>259</v>
      </c>
      <c r="D114" s="192" t="s">
        <v>124</v>
      </c>
      <c r="E114" s="193">
        <v>11</v>
      </c>
      <c r="F114" s="188">
        <v>3</v>
      </c>
      <c r="G114" s="243">
        <v>836</v>
      </c>
      <c r="H114" s="368"/>
    </row>
    <row r="115" spans="1:8" ht="16.5" customHeight="1">
      <c r="A115" s="187" t="s">
        <v>79</v>
      </c>
      <c r="B115" s="191">
        <v>2</v>
      </c>
      <c r="C115" s="192" t="s">
        <v>259</v>
      </c>
      <c r="D115" s="192" t="s">
        <v>124</v>
      </c>
      <c r="E115" s="193">
        <v>11</v>
      </c>
      <c r="F115" s="188">
        <v>8</v>
      </c>
      <c r="G115" s="243">
        <v>450</v>
      </c>
      <c r="H115" s="368"/>
    </row>
    <row r="116" spans="1:8" ht="15.75" customHeight="1">
      <c r="A116" s="161" t="s">
        <v>76</v>
      </c>
      <c r="B116" s="131">
        <v>4</v>
      </c>
      <c r="C116" s="132" t="s">
        <v>121</v>
      </c>
      <c r="D116" s="132" t="s">
        <v>127</v>
      </c>
      <c r="E116" s="133">
        <v>10</v>
      </c>
      <c r="F116" s="134">
        <v>1</v>
      </c>
      <c r="G116" s="249">
        <v>350</v>
      </c>
      <c r="H116" s="368"/>
    </row>
    <row r="117" spans="1:8" ht="15.75" customHeight="1">
      <c r="A117" s="187" t="s">
        <v>294</v>
      </c>
      <c r="B117" s="195">
        <v>2</v>
      </c>
      <c r="C117" s="196" t="s">
        <v>259</v>
      </c>
      <c r="D117" s="192" t="s">
        <v>124</v>
      </c>
      <c r="E117" s="193">
        <v>11</v>
      </c>
      <c r="F117" s="188">
        <v>4</v>
      </c>
      <c r="G117" s="243">
        <v>180</v>
      </c>
      <c r="H117" s="368"/>
    </row>
    <row r="118" spans="1:8" ht="15.75" customHeight="1">
      <c r="A118" s="187" t="s">
        <v>276</v>
      </c>
      <c r="B118" s="195">
        <v>2</v>
      </c>
      <c r="C118" s="196" t="s">
        <v>259</v>
      </c>
      <c r="D118" s="192" t="s">
        <v>124</v>
      </c>
      <c r="E118" s="193">
        <v>11</v>
      </c>
      <c r="F118" s="188">
        <v>5</v>
      </c>
      <c r="G118" s="243">
        <v>245</v>
      </c>
      <c r="H118" s="368"/>
    </row>
    <row r="119" spans="1:8" ht="22.5" customHeight="1">
      <c r="A119" s="187" t="s">
        <v>318</v>
      </c>
      <c r="B119" s="195">
        <v>2</v>
      </c>
      <c r="C119" s="196" t="s">
        <v>259</v>
      </c>
      <c r="D119" s="192" t="s">
        <v>124</v>
      </c>
      <c r="E119" s="193">
        <v>11</v>
      </c>
      <c r="F119" s="188">
        <v>6</v>
      </c>
      <c r="G119" s="243">
        <v>84</v>
      </c>
      <c r="H119" s="368"/>
    </row>
    <row r="120" spans="1:8" ht="15.75" customHeight="1">
      <c r="A120" s="162" t="s">
        <v>262</v>
      </c>
      <c r="B120" s="117">
        <v>1</v>
      </c>
      <c r="C120" s="118" t="s">
        <v>123</v>
      </c>
      <c r="D120" s="118" t="s">
        <v>49</v>
      </c>
      <c r="E120" s="115">
        <v>7</v>
      </c>
      <c r="F120" s="116">
        <v>8</v>
      </c>
      <c r="G120" s="241">
        <v>150</v>
      </c>
      <c r="H120" s="368"/>
    </row>
    <row r="121" spans="1:8" ht="15.75" customHeight="1">
      <c r="A121" s="163" t="s">
        <v>249</v>
      </c>
      <c r="B121" s="144">
        <v>1</v>
      </c>
      <c r="C121" s="145" t="s">
        <v>123</v>
      </c>
      <c r="D121" s="145" t="s">
        <v>49</v>
      </c>
      <c r="E121" s="146">
        <v>7</v>
      </c>
      <c r="F121" s="128">
        <v>15</v>
      </c>
      <c r="G121" s="244">
        <v>499</v>
      </c>
      <c r="H121" s="368"/>
    </row>
    <row r="122" spans="1:8" ht="15.75" customHeight="1">
      <c r="A122" s="165" t="s">
        <v>319</v>
      </c>
      <c r="B122" s="144">
        <v>1</v>
      </c>
      <c r="C122" s="326" t="s">
        <v>123</v>
      </c>
      <c r="D122" s="326" t="s">
        <v>49</v>
      </c>
      <c r="E122" s="327">
        <v>7</v>
      </c>
      <c r="F122" s="328" t="s">
        <v>371</v>
      </c>
      <c r="G122" s="329">
        <v>442</v>
      </c>
      <c r="H122" s="368"/>
    </row>
    <row r="123" spans="1:8" ht="21.75" customHeight="1">
      <c r="A123" s="418" t="s">
        <v>58</v>
      </c>
      <c r="B123" s="415">
        <v>1</v>
      </c>
      <c r="C123" s="419" t="s">
        <v>136</v>
      </c>
      <c r="D123" s="419" t="s">
        <v>49</v>
      </c>
      <c r="E123" s="420">
        <v>8</v>
      </c>
      <c r="F123" s="425">
        <v>12</v>
      </c>
      <c r="G123" s="426">
        <v>360</v>
      </c>
      <c r="H123" s="368"/>
    </row>
    <row r="124" spans="1:8" ht="21.75" customHeight="1">
      <c r="A124" s="418" t="s">
        <v>156</v>
      </c>
      <c r="B124" s="415">
        <v>1</v>
      </c>
      <c r="C124" s="419" t="s">
        <v>136</v>
      </c>
      <c r="D124" s="419" t="s">
        <v>49</v>
      </c>
      <c r="E124" s="420">
        <v>8</v>
      </c>
      <c r="F124" s="425">
        <v>13</v>
      </c>
      <c r="G124" s="426">
        <v>806</v>
      </c>
      <c r="H124" s="368"/>
    </row>
    <row r="125" spans="1:8" ht="19.5" customHeight="1">
      <c r="A125" s="418" t="s">
        <v>197</v>
      </c>
      <c r="B125" s="415">
        <v>1</v>
      </c>
      <c r="C125" s="419" t="s">
        <v>136</v>
      </c>
      <c r="D125" s="419" t="s">
        <v>49</v>
      </c>
      <c r="E125" s="420">
        <v>8</v>
      </c>
      <c r="F125" s="425">
        <v>14</v>
      </c>
      <c r="G125" s="426">
        <v>266</v>
      </c>
      <c r="H125" s="368"/>
    </row>
    <row r="126" spans="1:8" ht="15.75" customHeight="1">
      <c r="A126" s="418" t="s">
        <v>217</v>
      </c>
      <c r="B126" s="415">
        <v>1</v>
      </c>
      <c r="C126" s="419" t="s">
        <v>136</v>
      </c>
      <c r="D126" s="419" t="s">
        <v>49</v>
      </c>
      <c r="E126" s="420">
        <v>8</v>
      </c>
      <c r="F126" s="425">
        <v>15</v>
      </c>
      <c r="G126" s="426">
        <v>578</v>
      </c>
      <c r="H126" s="368"/>
    </row>
    <row r="127" spans="1:8" ht="16.5" customHeight="1">
      <c r="A127" s="162" t="s">
        <v>115</v>
      </c>
      <c r="B127" s="113">
        <v>1</v>
      </c>
      <c r="C127" s="114" t="s">
        <v>123</v>
      </c>
      <c r="D127" s="114" t="s">
        <v>24</v>
      </c>
      <c r="E127" s="115">
        <v>14</v>
      </c>
      <c r="F127" s="116">
        <v>20</v>
      </c>
      <c r="G127" s="241">
        <v>2181</v>
      </c>
      <c r="H127" s="368"/>
    </row>
    <row r="128" spans="1:8" ht="16.5" customHeight="1">
      <c r="A128" s="162" t="s">
        <v>198</v>
      </c>
      <c r="B128" s="113">
        <v>1</v>
      </c>
      <c r="C128" s="114" t="s">
        <v>123</v>
      </c>
      <c r="D128" s="114" t="s">
        <v>24</v>
      </c>
      <c r="E128" s="115">
        <v>14</v>
      </c>
      <c r="F128" s="116">
        <v>19</v>
      </c>
      <c r="G128" s="241">
        <v>82</v>
      </c>
      <c r="H128" s="368"/>
    </row>
    <row r="129" spans="1:8" ht="16.5" customHeight="1">
      <c r="A129" s="162" t="s">
        <v>426</v>
      </c>
      <c r="B129" s="113">
        <v>1</v>
      </c>
      <c r="C129" s="114" t="s">
        <v>123</v>
      </c>
      <c r="D129" s="114" t="s">
        <v>24</v>
      </c>
      <c r="E129" s="115">
        <v>14</v>
      </c>
      <c r="F129" s="116" t="s">
        <v>375</v>
      </c>
      <c r="G129" s="241">
        <v>705</v>
      </c>
      <c r="H129" s="372" t="s">
        <v>427</v>
      </c>
    </row>
    <row r="130" spans="1:8" ht="16.5" customHeight="1">
      <c r="A130" s="162" t="s">
        <v>428</v>
      </c>
      <c r="B130" s="113">
        <v>1</v>
      </c>
      <c r="C130" s="114" t="s">
        <v>123</v>
      </c>
      <c r="D130" s="114" t="s">
        <v>24</v>
      </c>
      <c r="E130" s="115">
        <v>14</v>
      </c>
      <c r="F130" s="116" t="s">
        <v>422</v>
      </c>
      <c r="G130" s="241">
        <v>542</v>
      </c>
      <c r="H130" s="372" t="s">
        <v>427</v>
      </c>
    </row>
    <row r="131" spans="1:8" ht="16.5" customHeight="1">
      <c r="A131" s="418" t="s">
        <v>250</v>
      </c>
      <c r="B131" s="415">
        <v>1</v>
      </c>
      <c r="C131" s="419" t="s">
        <v>123</v>
      </c>
      <c r="D131" s="419" t="s">
        <v>49</v>
      </c>
      <c r="E131" s="420">
        <v>8</v>
      </c>
      <c r="F131" s="425">
        <v>11</v>
      </c>
      <c r="G131" s="426">
        <v>182</v>
      </c>
      <c r="H131" s="368"/>
    </row>
    <row r="132" spans="1:8" ht="16.5" customHeight="1">
      <c r="A132" s="162" t="s">
        <v>54</v>
      </c>
      <c r="B132" s="113">
        <v>1</v>
      </c>
      <c r="C132" s="114" t="s">
        <v>123</v>
      </c>
      <c r="D132" s="114" t="s">
        <v>49</v>
      </c>
      <c r="E132" s="115">
        <v>7</v>
      </c>
      <c r="F132" s="116">
        <v>12</v>
      </c>
      <c r="G132" s="241">
        <v>380</v>
      </c>
      <c r="H132" s="368"/>
    </row>
    <row r="133" spans="1:8" ht="19.5" customHeight="1">
      <c r="A133" s="162" t="s">
        <v>55</v>
      </c>
      <c r="B133" s="113">
        <v>1</v>
      </c>
      <c r="C133" s="114" t="s">
        <v>123</v>
      </c>
      <c r="D133" s="114" t="s">
        <v>49</v>
      </c>
      <c r="E133" s="115">
        <v>7</v>
      </c>
      <c r="F133" s="116">
        <v>13</v>
      </c>
      <c r="G133" s="241">
        <v>220</v>
      </c>
      <c r="H133" s="368"/>
    </row>
    <row r="134" spans="1:8" ht="19.5" customHeight="1">
      <c r="A134" s="171" t="s">
        <v>320</v>
      </c>
      <c r="B134" s="113">
        <v>1</v>
      </c>
      <c r="C134" s="310" t="s">
        <v>123</v>
      </c>
      <c r="D134" s="310" t="s">
        <v>49</v>
      </c>
      <c r="E134" s="311">
        <v>7</v>
      </c>
      <c r="F134" s="312" t="s">
        <v>221</v>
      </c>
      <c r="G134" s="313">
        <v>650</v>
      </c>
      <c r="H134" s="368"/>
    </row>
    <row r="135" spans="1:8" ht="19.5" customHeight="1">
      <c r="A135" s="445" t="s">
        <v>415</v>
      </c>
      <c r="B135" s="113">
        <v>1</v>
      </c>
      <c r="C135" s="310" t="s">
        <v>123</v>
      </c>
      <c r="D135" s="310" t="s">
        <v>21</v>
      </c>
      <c r="E135" s="448">
        <v>9</v>
      </c>
      <c r="F135" s="449" t="s">
        <v>371</v>
      </c>
      <c r="G135" s="450">
        <v>350</v>
      </c>
      <c r="H135" s="372">
        <v>2022</v>
      </c>
    </row>
    <row r="136" spans="1:8" ht="19.5" customHeight="1">
      <c r="A136" s="171" t="s">
        <v>390</v>
      </c>
      <c r="B136" s="113">
        <v>1</v>
      </c>
      <c r="C136" s="310" t="s">
        <v>123</v>
      </c>
      <c r="D136" s="310" t="s">
        <v>21</v>
      </c>
      <c r="E136" s="311">
        <v>9</v>
      </c>
      <c r="F136" s="312" t="s">
        <v>410</v>
      </c>
      <c r="G136" s="313">
        <v>55</v>
      </c>
      <c r="H136" s="369">
        <v>44440</v>
      </c>
    </row>
    <row r="137" spans="1:8" ht="19.5" customHeight="1">
      <c r="A137" s="162" t="s">
        <v>266</v>
      </c>
      <c r="B137" s="113">
        <v>1</v>
      </c>
      <c r="C137" s="114" t="s">
        <v>123</v>
      </c>
      <c r="D137" s="114" t="s">
        <v>21</v>
      </c>
      <c r="E137" s="115">
        <v>9</v>
      </c>
      <c r="F137" s="116">
        <v>21</v>
      </c>
      <c r="G137" s="241">
        <v>159</v>
      </c>
      <c r="H137" s="368"/>
    </row>
    <row r="138" spans="1:8" ht="16.5" customHeight="1">
      <c r="A138" s="418" t="s">
        <v>53</v>
      </c>
      <c r="B138" s="415">
        <v>1</v>
      </c>
      <c r="C138" s="419" t="s">
        <v>136</v>
      </c>
      <c r="D138" s="419" t="s">
        <v>49</v>
      </c>
      <c r="E138" s="420">
        <v>8</v>
      </c>
      <c r="F138" s="425">
        <v>10</v>
      </c>
      <c r="G138" s="426">
        <v>360</v>
      </c>
      <c r="H138" s="372" t="s">
        <v>427</v>
      </c>
    </row>
    <row r="139" spans="1:8" ht="16.5" customHeight="1">
      <c r="A139" s="162" t="s">
        <v>429</v>
      </c>
      <c r="B139" s="113">
        <v>1</v>
      </c>
      <c r="C139" s="114" t="s">
        <v>123</v>
      </c>
      <c r="D139" s="114" t="s">
        <v>24</v>
      </c>
      <c r="E139" s="115">
        <v>14</v>
      </c>
      <c r="F139" s="116" t="s">
        <v>423</v>
      </c>
      <c r="G139" s="241">
        <v>263</v>
      </c>
      <c r="H139" s="368"/>
    </row>
    <row r="140" spans="1:8" ht="16.5" customHeight="1">
      <c r="A140" s="162" t="s">
        <v>114</v>
      </c>
      <c r="B140" s="113">
        <v>1</v>
      </c>
      <c r="C140" s="114" t="s">
        <v>123</v>
      </c>
      <c r="D140" s="114" t="s">
        <v>24</v>
      </c>
      <c r="E140" s="115">
        <v>14</v>
      </c>
      <c r="F140" s="116">
        <v>18</v>
      </c>
      <c r="G140" s="241">
        <v>2540</v>
      </c>
      <c r="H140" s="368"/>
    </row>
    <row r="141" spans="1:8" ht="16.5" customHeight="1">
      <c r="A141" s="162" t="s">
        <v>67</v>
      </c>
      <c r="B141" s="113">
        <v>1</v>
      </c>
      <c r="C141" s="114" t="s">
        <v>123</v>
      </c>
      <c r="D141" s="114" t="s">
        <v>125</v>
      </c>
      <c r="E141" s="115">
        <v>9</v>
      </c>
      <c r="F141" s="116">
        <v>12</v>
      </c>
      <c r="G141" s="241">
        <v>270</v>
      </c>
      <c r="H141" s="368"/>
    </row>
    <row r="142" spans="1:8" ht="16.5" customHeight="1">
      <c r="A142" s="171" t="s">
        <v>310</v>
      </c>
      <c r="B142" s="113">
        <v>1</v>
      </c>
      <c r="C142" s="310" t="s">
        <v>123</v>
      </c>
      <c r="D142" s="310" t="s">
        <v>21</v>
      </c>
      <c r="E142" s="311">
        <v>9</v>
      </c>
      <c r="F142" s="312" t="s">
        <v>372</v>
      </c>
      <c r="G142" s="313">
        <v>219</v>
      </c>
      <c r="H142" s="368"/>
    </row>
    <row r="143" spans="1:8" ht="16.5" customHeight="1">
      <c r="A143" s="389" t="s">
        <v>22</v>
      </c>
      <c r="B143" s="395">
        <v>4</v>
      </c>
      <c r="C143" s="396" t="s">
        <v>126</v>
      </c>
      <c r="D143" s="396" t="s">
        <v>127</v>
      </c>
      <c r="E143" s="397">
        <v>5</v>
      </c>
      <c r="F143" s="393">
        <v>8</v>
      </c>
      <c r="G143" s="394">
        <v>65</v>
      </c>
      <c r="H143" s="368"/>
    </row>
    <row r="144" spans="1:8" ht="16.5" customHeight="1">
      <c r="A144" s="161" t="s">
        <v>34</v>
      </c>
      <c r="B144" s="79">
        <v>2</v>
      </c>
      <c r="C144" s="80" t="s">
        <v>121</v>
      </c>
      <c r="D144" s="80" t="s">
        <v>122</v>
      </c>
      <c r="E144" s="81">
        <v>6</v>
      </c>
      <c r="F144" s="82">
        <v>17</v>
      </c>
      <c r="G144" s="246">
        <v>130</v>
      </c>
      <c r="H144" s="368"/>
    </row>
    <row r="145" spans="1:8" ht="16.5" customHeight="1">
      <c r="A145" s="162" t="s">
        <v>46</v>
      </c>
      <c r="B145" s="113">
        <v>1</v>
      </c>
      <c r="C145" s="114" t="s">
        <v>123</v>
      </c>
      <c r="D145" s="114" t="s">
        <v>49</v>
      </c>
      <c r="E145" s="115">
        <v>7</v>
      </c>
      <c r="F145" s="116">
        <v>7</v>
      </c>
      <c r="G145" s="241">
        <v>150</v>
      </c>
      <c r="H145" s="368"/>
    </row>
    <row r="146" spans="1:8" ht="16.5" customHeight="1">
      <c r="A146" s="161" t="s">
        <v>35</v>
      </c>
      <c r="B146" s="86">
        <v>2</v>
      </c>
      <c r="C146" s="87" t="s">
        <v>121</v>
      </c>
      <c r="D146" s="87" t="s">
        <v>122</v>
      </c>
      <c r="E146" s="88">
        <v>6</v>
      </c>
      <c r="F146" s="82">
        <v>18</v>
      </c>
      <c r="G146" s="246">
        <v>60</v>
      </c>
      <c r="H146" s="368"/>
    </row>
    <row r="147" spans="1:8" ht="16.5" customHeight="1">
      <c r="A147" s="162" t="s">
        <v>323</v>
      </c>
      <c r="B147" s="113">
        <v>1</v>
      </c>
      <c r="C147" s="114" t="s">
        <v>123</v>
      </c>
      <c r="D147" s="114" t="s">
        <v>49</v>
      </c>
      <c r="E147" s="115">
        <v>7</v>
      </c>
      <c r="F147" s="116">
        <v>17</v>
      </c>
      <c r="G147" s="241">
        <v>594</v>
      </c>
      <c r="H147" s="368"/>
    </row>
    <row r="148" spans="1:8" ht="21" customHeight="1">
      <c r="A148" s="171" t="s">
        <v>43</v>
      </c>
      <c r="B148" s="113">
        <v>1</v>
      </c>
      <c r="C148" s="114" t="s">
        <v>123</v>
      </c>
      <c r="D148" s="114" t="s">
        <v>49</v>
      </c>
      <c r="E148" s="115">
        <v>7</v>
      </c>
      <c r="F148" s="116">
        <v>3</v>
      </c>
      <c r="G148" s="241">
        <v>500</v>
      </c>
      <c r="H148" s="368"/>
    </row>
    <row r="149" spans="1:8" ht="16.5" customHeight="1">
      <c r="A149" s="162" t="s">
        <v>44</v>
      </c>
      <c r="B149" s="113">
        <v>1</v>
      </c>
      <c r="C149" s="120" t="s">
        <v>123</v>
      </c>
      <c r="D149" s="120" t="s">
        <v>49</v>
      </c>
      <c r="E149" s="115">
        <v>7</v>
      </c>
      <c r="F149" s="116">
        <v>4</v>
      </c>
      <c r="G149" s="241">
        <v>300</v>
      </c>
      <c r="H149" s="368"/>
    </row>
    <row r="150" spans="1:8" ht="16.5" customHeight="1">
      <c r="A150" s="162" t="s">
        <v>45</v>
      </c>
      <c r="B150" s="113">
        <v>1</v>
      </c>
      <c r="C150" s="120" t="s">
        <v>123</v>
      </c>
      <c r="D150" s="120" t="s">
        <v>49</v>
      </c>
      <c r="E150" s="115">
        <v>7</v>
      </c>
      <c r="F150" s="116">
        <v>5</v>
      </c>
      <c r="G150" s="241">
        <v>100</v>
      </c>
      <c r="H150" s="368"/>
    </row>
    <row r="151" spans="1:8" ht="16.5" customHeight="1">
      <c r="A151" s="162" t="s">
        <v>199</v>
      </c>
      <c r="B151" s="117">
        <v>1</v>
      </c>
      <c r="C151" s="118" t="s">
        <v>123</v>
      </c>
      <c r="D151" s="118" t="s">
        <v>49</v>
      </c>
      <c r="E151" s="119">
        <v>7</v>
      </c>
      <c r="F151" s="116">
        <v>6</v>
      </c>
      <c r="G151" s="241">
        <v>65</v>
      </c>
      <c r="H151" s="368"/>
    </row>
    <row r="152" spans="1:8" ht="16.5" customHeight="1">
      <c r="A152" s="171" t="s">
        <v>322</v>
      </c>
      <c r="B152" s="117">
        <v>1</v>
      </c>
      <c r="C152" s="314" t="s">
        <v>123</v>
      </c>
      <c r="D152" s="314" t="s">
        <v>49</v>
      </c>
      <c r="E152" s="315">
        <v>7</v>
      </c>
      <c r="F152" s="312" t="s">
        <v>354</v>
      </c>
      <c r="G152" s="313">
        <v>525</v>
      </c>
      <c r="H152" s="368"/>
    </row>
    <row r="153" spans="1:8" ht="16.5" customHeight="1">
      <c r="A153" s="458" t="s">
        <v>394</v>
      </c>
      <c r="B153" s="138">
        <v>2</v>
      </c>
      <c r="C153" s="139" t="s">
        <v>121</v>
      </c>
      <c r="D153" s="139" t="s">
        <v>124</v>
      </c>
      <c r="E153" s="88">
        <v>13</v>
      </c>
      <c r="F153" s="134" t="s">
        <v>219</v>
      </c>
      <c r="G153" s="249">
        <v>300</v>
      </c>
      <c r="H153" s="372">
        <v>2022</v>
      </c>
    </row>
    <row r="154" spans="1:8" ht="25.5" customHeight="1">
      <c r="A154" s="458" t="s">
        <v>395</v>
      </c>
      <c r="B154" s="138">
        <v>2</v>
      </c>
      <c r="C154" s="139" t="s">
        <v>121</v>
      </c>
      <c r="D154" s="139" t="s">
        <v>124</v>
      </c>
      <c r="E154" s="88">
        <v>13</v>
      </c>
      <c r="F154" s="134" t="s">
        <v>389</v>
      </c>
      <c r="G154" s="249">
        <v>150</v>
      </c>
      <c r="H154" s="372">
        <v>2022</v>
      </c>
    </row>
    <row r="155" spans="1:8" ht="16.5" customHeight="1">
      <c r="A155" s="161" t="s">
        <v>96</v>
      </c>
      <c r="B155" s="138">
        <v>2</v>
      </c>
      <c r="C155" s="139" t="s">
        <v>121</v>
      </c>
      <c r="D155" s="139" t="s">
        <v>124</v>
      </c>
      <c r="E155" s="147">
        <v>13</v>
      </c>
      <c r="F155" s="134">
        <v>1</v>
      </c>
      <c r="G155" s="249">
        <v>1050</v>
      </c>
      <c r="H155" s="368"/>
    </row>
    <row r="156" spans="1:8" ht="22.5" customHeight="1">
      <c r="A156" s="161" t="s">
        <v>324</v>
      </c>
      <c r="B156" s="86">
        <v>2</v>
      </c>
      <c r="C156" s="87" t="s">
        <v>121</v>
      </c>
      <c r="D156" s="87" t="s">
        <v>124</v>
      </c>
      <c r="E156" s="88">
        <v>13</v>
      </c>
      <c r="F156" s="82">
        <v>2</v>
      </c>
      <c r="G156" s="246">
        <v>778</v>
      </c>
      <c r="H156" s="368"/>
    </row>
    <row r="157" spans="1:8" ht="21.75" customHeight="1">
      <c r="A157" s="161" t="s">
        <v>201</v>
      </c>
      <c r="B157" s="86">
        <v>2</v>
      </c>
      <c r="C157" s="87" t="s">
        <v>121</v>
      </c>
      <c r="D157" s="87" t="s">
        <v>124</v>
      </c>
      <c r="E157" s="88">
        <v>13</v>
      </c>
      <c r="F157" s="82">
        <v>3</v>
      </c>
      <c r="G157" s="246">
        <v>281</v>
      </c>
      <c r="H157" s="368"/>
    </row>
    <row r="158" spans="1:8" ht="16.5" customHeight="1">
      <c r="A158" s="187" t="s">
        <v>202</v>
      </c>
      <c r="B158" s="191">
        <v>2</v>
      </c>
      <c r="C158" s="192" t="s">
        <v>259</v>
      </c>
      <c r="D158" s="192" t="s">
        <v>124</v>
      </c>
      <c r="E158" s="193">
        <v>11</v>
      </c>
      <c r="F158" s="188">
        <v>9</v>
      </c>
      <c r="G158" s="243">
        <v>360</v>
      </c>
      <c r="H158" s="368"/>
    </row>
    <row r="159" spans="1:8" ht="16.5" customHeight="1">
      <c r="A159" s="172" t="s">
        <v>325</v>
      </c>
      <c r="B159" s="86">
        <v>2</v>
      </c>
      <c r="C159" s="87" t="s">
        <v>121</v>
      </c>
      <c r="D159" s="87" t="s">
        <v>122</v>
      </c>
      <c r="E159" s="88">
        <v>6</v>
      </c>
      <c r="F159" s="82">
        <v>22</v>
      </c>
      <c r="G159" s="246">
        <v>144</v>
      </c>
      <c r="H159" s="368"/>
    </row>
    <row r="160" spans="1:8" ht="16.5" customHeight="1">
      <c r="A160" s="162" t="s">
        <v>113</v>
      </c>
      <c r="B160" s="113">
        <v>1</v>
      </c>
      <c r="C160" s="114" t="s">
        <v>123</v>
      </c>
      <c r="D160" s="114" t="s">
        <v>24</v>
      </c>
      <c r="E160" s="115">
        <v>14</v>
      </c>
      <c r="F160" s="116">
        <v>17</v>
      </c>
      <c r="G160" s="241">
        <v>200</v>
      </c>
      <c r="H160" s="368"/>
    </row>
    <row r="161" spans="1:8" ht="16.5" customHeight="1">
      <c r="A161" s="204" t="s">
        <v>336</v>
      </c>
      <c r="B161" s="191">
        <v>1</v>
      </c>
      <c r="C161" s="316" t="s">
        <v>259</v>
      </c>
      <c r="D161" s="316" t="s">
        <v>21</v>
      </c>
      <c r="E161" s="316" t="s">
        <v>373</v>
      </c>
      <c r="F161" s="316" t="s">
        <v>219</v>
      </c>
      <c r="G161" s="317">
        <v>9</v>
      </c>
      <c r="H161" s="368"/>
    </row>
    <row r="162" spans="1:8" ht="16.5" customHeight="1">
      <c r="A162" s="187" t="s">
        <v>27</v>
      </c>
      <c r="B162" s="191">
        <v>2</v>
      </c>
      <c r="C162" s="192" t="s">
        <v>259</v>
      </c>
      <c r="D162" s="192" t="s">
        <v>122</v>
      </c>
      <c r="E162" s="193">
        <v>15</v>
      </c>
      <c r="F162" s="188">
        <v>1</v>
      </c>
      <c r="G162" s="243">
        <v>1240</v>
      </c>
      <c r="H162" s="368"/>
    </row>
    <row r="163" spans="1:8" ht="16.5" customHeight="1">
      <c r="A163" s="187" t="s">
        <v>28</v>
      </c>
      <c r="B163" s="191">
        <v>2</v>
      </c>
      <c r="C163" s="192" t="s">
        <v>259</v>
      </c>
      <c r="D163" s="192" t="s">
        <v>122</v>
      </c>
      <c r="E163" s="193">
        <v>15</v>
      </c>
      <c r="F163" s="188">
        <v>2</v>
      </c>
      <c r="G163" s="243">
        <v>360</v>
      </c>
      <c r="H163" s="368"/>
    </row>
    <row r="164" spans="1:8" ht="21.75" customHeight="1">
      <c r="A164" s="187" t="s">
        <v>260</v>
      </c>
      <c r="B164" s="191">
        <v>2</v>
      </c>
      <c r="C164" s="192" t="s">
        <v>259</v>
      </c>
      <c r="D164" s="192" t="s">
        <v>122</v>
      </c>
      <c r="E164" s="193">
        <v>15</v>
      </c>
      <c r="F164" s="188">
        <v>3</v>
      </c>
      <c r="G164" s="243">
        <v>328</v>
      </c>
      <c r="H164" s="368"/>
    </row>
    <row r="165" spans="1:8" ht="21.75" customHeight="1">
      <c r="A165" s="163" t="s">
        <v>251</v>
      </c>
      <c r="B165" s="144">
        <v>1</v>
      </c>
      <c r="C165" s="145" t="s">
        <v>123</v>
      </c>
      <c r="D165" s="145" t="s">
        <v>24</v>
      </c>
      <c r="E165" s="146">
        <v>14</v>
      </c>
      <c r="F165" s="128">
        <v>1</v>
      </c>
      <c r="G165" s="244">
        <v>128</v>
      </c>
      <c r="H165" s="368"/>
    </row>
    <row r="166" spans="1:8" ht="16.5" customHeight="1">
      <c r="A166" s="187" t="s">
        <v>78</v>
      </c>
      <c r="B166" s="191">
        <v>2</v>
      </c>
      <c r="C166" s="192" t="s">
        <v>259</v>
      </c>
      <c r="D166" s="192" t="s">
        <v>124</v>
      </c>
      <c r="E166" s="193">
        <v>11</v>
      </c>
      <c r="F166" s="188">
        <v>7</v>
      </c>
      <c r="G166" s="243">
        <v>1200</v>
      </c>
      <c r="H166" s="368"/>
    </row>
    <row r="167" spans="1:8" ht="16.5" customHeight="1">
      <c r="A167" s="162" t="s">
        <v>86</v>
      </c>
      <c r="B167" s="122">
        <v>1</v>
      </c>
      <c r="C167" s="123" t="s">
        <v>123</v>
      </c>
      <c r="D167" s="123" t="s">
        <v>129</v>
      </c>
      <c r="E167" s="124">
        <v>12</v>
      </c>
      <c r="F167" s="116">
        <v>1</v>
      </c>
      <c r="G167" s="241">
        <v>3124</v>
      </c>
      <c r="H167" s="368"/>
    </row>
    <row r="168" spans="1:8" ht="16.5" customHeight="1">
      <c r="A168" s="187" t="s">
        <v>81</v>
      </c>
      <c r="B168" s="191">
        <v>2</v>
      </c>
      <c r="C168" s="192" t="s">
        <v>259</v>
      </c>
      <c r="D168" s="192" t="s">
        <v>124</v>
      </c>
      <c r="E168" s="193">
        <v>11</v>
      </c>
      <c r="F168" s="188">
        <v>10</v>
      </c>
      <c r="G168" s="243">
        <v>200</v>
      </c>
      <c r="H168" s="368"/>
    </row>
    <row r="169" spans="1:8" ht="19.5" customHeight="1">
      <c r="A169" s="161" t="s">
        <v>203</v>
      </c>
      <c r="B169" s="86">
        <v>2</v>
      </c>
      <c r="C169" s="87" t="s">
        <v>121</v>
      </c>
      <c r="D169" s="87" t="s">
        <v>122</v>
      </c>
      <c r="E169" s="88">
        <v>6</v>
      </c>
      <c r="F169" s="82">
        <v>11</v>
      </c>
      <c r="G169" s="246">
        <v>409</v>
      </c>
      <c r="H169" s="368"/>
    </row>
    <row r="170" spans="1:8" ht="19.5" customHeight="1">
      <c r="A170" s="161" t="s">
        <v>204</v>
      </c>
      <c r="B170" s="86">
        <v>2</v>
      </c>
      <c r="C170" s="87" t="s">
        <v>121</v>
      </c>
      <c r="D170" s="87" t="s">
        <v>122</v>
      </c>
      <c r="E170" s="88">
        <v>6</v>
      </c>
      <c r="F170" s="82">
        <v>12</v>
      </c>
      <c r="G170" s="246">
        <v>135</v>
      </c>
      <c r="H170" s="368"/>
    </row>
    <row r="171" spans="1:8" ht="19.5" customHeight="1">
      <c r="A171" s="161" t="s">
        <v>205</v>
      </c>
      <c r="B171" s="86">
        <v>2</v>
      </c>
      <c r="C171" s="87" t="s">
        <v>121</v>
      </c>
      <c r="D171" s="87" t="s">
        <v>122</v>
      </c>
      <c r="E171" s="88">
        <v>6</v>
      </c>
      <c r="F171" s="82">
        <v>13</v>
      </c>
      <c r="G171" s="246">
        <v>162</v>
      </c>
      <c r="H171" s="368"/>
    </row>
    <row r="172" spans="1:8" ht="19.5" customHeight="1">
      <c r="A172" s="161" t="s">
        <v>293</v>
      </c>
      <c r="B172" s="86">
        <v>2</v>
      </c>
      <c r="C172" s="87" t="s">
        <v>121</v>
      </c>
      <c r="D172" s="87" t="s">
        <v>122</v>
      </c>
      <c r="E172" s="88">
        <v>6</v>
      </c>
      <c r="F172" s="82">
        <v>14</v>
      </c>
      <c r="G172" s="246">
        <v>516</v>
      </c>
      <c r="H172" s="368"/>
    </row>
    <row r="173" spans="1:8" ht="19.5" customHeight="1">
      <c r="A173" s="161" t="s">
        <v>223</v>
      </c>
      <c r="B173" s="86">
        <v>2</v>
      </c>
      <c r="C173" s="87" t="s">
        <v>121</v>
      </c>
      <c r="D173" s="87" t="s">
        <v>122</v>
      </c>
      <c r="E173" s="88">
        <v>6</v>
      </c>
      <c r="F173" s="82">
        <v>15</v>
      </c>
      <c r="G173" s="246">
        <v>144</v>
      </c>
      <c r="H173" s="368"/>
    </row>
    <row r="174" spans="1:8" ht="19.5" customHeight="1">
      <c r="A174" s="161" t="s">
        <v>224</v>
      </c>
      <c r="B174" s="86">
        <v>2</v>
      </c>
      <c r="C174" s="87" t="s">
        <v>121</v>
      </c>
      <c r="D174" s="87" t="s">
        <v>122</v>
      </c>
      <c r="E174" s="88">
        <v>6</v>
      </c>
      <c r="F174" s="82">
        <v>16</v>
      </c>
      <c r="G174" s="246">
        <v>831</v>
      </c>
      <c r="H174" s="368"/>
    </row>
    <row r="175" spans="1:8" ht="15.75" customHeight="1">
      <c r="A175" s="381" t="s">
        <v>10</v>
      </c>
      <c r="B175" s="382">
        <v>8</v>
      </c>
      <c r="C175" s="383" t="s">
        <v>133</v>
      </c>
      <c r="D175" s="383" t="s">
        <v>127</v>
      </c>
      <c r="E175" s="384">
        <v>3</v>
      </c>
      <c r="F175" s="385">
        <v>1</v>
      </c>
      <c r="G175" s="386">
        <v>582</v>
      </c>
      <c r="H175" s="368"/>
    </row>
    <row r="176" spans="1:8" ht="15.75" customHeight="1">
      <c r="A176" s="162" t="s">
        <v>41</v>
      </c>
      <c r="B176" s="113">
        <v>1</v>
      </c>
      <c r="C176" s="114" t="s">
        <v>123</v>
      </c>
      <c r="D176" s="114" t="s">
        <v>49</v>
      </c>
      <c r="E176" s="115">
        <v>7</v>
      </c>
      <c r="F176" s="116">
        <v>1</v>
      </c>
      <c r="G176" s="241">
        <v>1000</v>
      </c>
      <c r="H176" s="368"/>
    </row>
    <row r="177" spans="1:8" ht="21.75" customHeight="1">
      <c r="A177" s="162" t="s">
        <v>42</v>
      </c>
      <c r="B177" s="117">
        <v>1</v>
      </c>
      <c r="C177" s="118" t="s">
        <v>123</v>
      </c>
      <c r="D177" s="118" t="s">
        <v>49</v>
      </c>
      <c r="E177" s="119">
        <v>7</v>
      </c>
      <c r="F177" s="116">
        <v>2</v>
      </c>
      <c r="G177" s="241">
        <v>800</v>
      </c>
      <c r="H177" s="368"/>
    </row>
    <row r="178" spans="1:8" ht="21.75" customHeight="1">
      <c r="A178" s="222" t="s">
        <v>284</v>
      </c>
      <c r="B178" s="86">
        <v>2</v>
      </c>
      <c r="C178" s="223" t="s">
        <v>121</v>
      </c>
      <c r="D178" s="223" t="s">
        <v>122</v>
      </c>
      <c r="E178" s="224">
        <v>6</v>
      </c>
      <c r="F178" s="225">
        <v>6</v>
      </c>
      <c r="G178" s="138">
        <v>816</v>
      </c>
      <c r="H178" s="368"/>
    </row>
    <row r="179" spans="1:8" ht="18.75" customHeight="1">
      <c r="A179" s="222" t="s">
        <v>285</v>
      </c>
      <c r="B179" s="86">
        <v>2</v>
      </c>
      <c r="C179" s="223" t="s">
        <v>121</v>
      </c>
      <c r="D179" s="223" t="s">
        <v>122</v>
      </c>
      <c r="E179" s="224">
        <v>6</v>
      </c>
      <c r="F179" s="225">
        <v>7</v>
      </c>
      <c r="G179" s="138">
        <v>2210</v>
      </c>
      <c r="H179" s="368"/>
    </row>
    <row r="180" spans="1:8" ht="21.75" customHeight="1">
      <c r="A180" s="222" t="s">
        <v>286</v>
      </c>
      <c r="B180" s="86">
        <v>2</v>
      </c>
      <c r="C180" s="223" t="s">
        <v>121</v>
      </c>
      <c r="D180" s="223" t="s">
        <v>122</v>
      </c>
      <c r="E180" s="224">
        <v>6</v>
      </c>
      <c r="F180" s="225">
        <v>8</v>
      </c>
      <c r="G180" s="138">
        <v>192</v>
      </c>
      <c r="H180" s="368"/>
    </row>
    <row r="181" spans="1:8" ht="16.5" customHeight="1">
      <c r="A181" s="161" t="s">
        <v>32</v>
      </c>
      <c r="B181" s="86">
        <v>2</v>
      </c>
      <c r="C181" s="89" t="s">
        <v>121</v>
      </c>
      <c r="D181" s="89" t="s">
        <v>122</v>
      </c>
      <c r="E181" s="88">
        <v>6</v>
      </c>
      <c r="F181" s="82">
        <v>5</v>
      </c>
      <c r="G181" s="246">
        <v>1200</v>
      </c>
      <c r="H181" s="368"/>
    </row>
    <row r="182" spans="1:8" ht="16.5" customHeight="1">
      <c r="A182" s="163" t="s">
        <v>170</v>
      </c>
      <c r="B182" s="144">
        <v>1</v>
      </c>
      <c r="C182" s="145" t="s">
        <v>123</v>
      </c>
      <c r="D182" s="145" t="s">
        <v>129</v>
      </c>
      <c r="E182" s="146">
        <v>12</v>
      </c>
      <c r="F182" s="128">
        <v>13</v>
      </c>
      <c r="G182" s="244">
        <v>195</v>
      </c>
      <c r="H182" s="368"/>
    </row>
    <row r="183" spans="1:8" ht="16.5" customHeight="1">
      <c r="A183" s="455" t="s">
        <v>171</v>
      </c>
      <c r="B183" s="144">
        <v>1</v>
      </c>
      <c r="C183" s="145" t="s">
        <v>123</v>
      </c>
      <c r="D183" s="145" t="s">
        <v>129</v>
      </c>
      <c r="E183" s="146">
        <v>12</v>
      </c>
      <c r="F183" s="128">
        <v>14</v>
      </c>
      <c r="G183" s="244">
        <v>190</v>
      </c>
      <c r="H183" s="368"/>
    </row>
    <row r="184" spans="1:8" ht="18" customHeight="1">
      <c r="A184" s="162" t="s">
        <v>135</v>
      </c>
      <c r="B184" s="113">
        <v>1</v>
      </c>
      <c r="C184" s="130" t="s">
        <v>123</v>
      </c>
      <c r="D184" s="130">
        <v>2</v>
      </c>
      <c r="E184" s="115">
        <v>9</v>
      </c>
      <c r="F184" s="116">
        <v>15</v>
      </c>
      <c r="G184" s="241">
        <v>450</v>
      </c>
      <c r="H184" s="368"/>
    </row>
    <row r="185" spans="1:8" ht="17.25" customHeight="1">
      <c r="A185" s="162" t="s">
        <v>69</v>
      </c>
      <c r="B185" s="122">
        <v>1</v>
      </c>
      <c r="C185" s="123" t="s">
        <v>123</v>
      </c>
      <c r="D185" s="130">
        <v>2</v>
      </c>
      <c r="E185" s="124">
        <v>9</v>
      </c>
      <c r="F185" s="116">
        <v>14</v>
      </c>
      <c r="G185" s="241">
        <v>881</v>
      </c>
      <c r="H185" s="368"/>
    </row>
    <row r="186" spans="1:8" ht="17.25" customHeight="1">
      <c r="A186" s="162" t="s">
        <v>326</v>
      </c>
      <c r="B186" s="122">
        <v>1</v>
      </c>
      <c r="C186" s="123" t="s">
        <v>123</v>
      </c>
      <c r="D186" s="130">
        <v>2</v>
      </c>
      <c r="E186" s="124">
        <v>9</v>
      </c>
      <c r="F186" s="116">
        <v>16</v>
      </c>
      <c r="G186" s="241">
        <v>866</v>
      </c>
      <c r="H186" s="368"/>
    </row>
    <row r="187" spans="1:8" ht="17.25" customHeight="1">
      <c r="A187" s="453" t="s">
        <v>396</v>
      </c>
      <c r="B187" s="122">
        <v>1</v>
      </c>
      <c r="C187" s="123" t="s">
        <v>123</v>
      </c>
      <c r="D187" s="145" t="s">
        <v>129</v>
      </c>
      <c r="E187" s="115">
        <v>12</v>
      </c>
      <c r="F187" s="456" t="s">
        <v>219</v>
      </c>
      <c r="G187" s="457">
        <f>132+65+60+145+143+95+33+31+30</f>
        <v>734</v>
      </c>
      <c r="H187" s="372">
        <v>2022</v>
      </c>
    </row>
    <row r="188" spans="1:8" ht="17.25" customHeight="1">
      <c r="A188" s="453" t="s">
        <v>397</v>
      </c>
      <c r="B188" s="122">
        <v>1</v>
      </c>
      <c r="C188" s="123" t="s">
        <v>123</v>
      </c>
      <c r="D188" s="145" t="s">
        <v>129</v>
      </c>
      <c r="E188" s="115">
        <v>12</v>
      </c>
      <c r="F188" s="456" t="s">
        <v>389</v>
      </c>
      <c r="G188" s="457">
        <f>69+112</f>
        <v>181</v>
      </c>
      <c r="H188" s="372">
        <v>2022</v>
      </c>
    </row>
    <row r="189" spans="1:8" ht="17.25" customHeight="1">
      <c r="A189" s="162" t="s">
        <v>88</v>
      </c>
      <c r="B189" s="122">
        <v>1</v>
      </c>
      <c r="C189" s="123" t="s">
        <v>123</v>
      </c>
      <c r="D189" s="123" t="s">
        <v>129</v>
      </c>
      <c r="E189" s="115">
        <v>12</v>
      </c>
      <c r="F189" s="116">
        <v>3</v>
      </c>
      <c r="G189" s="241">
        <v>960</v>
      </c>
      <c r="H189" s="368"/>
    </row>
    <row r="190" spans="1:8" ht="19.5" customHeight="1">
      <c r="A190" s="162" t="s">
        <v>87</v>
      </c>
      <c r="B190" s="113">
        <v>1</v>
      </c>
      <c r="C190" s="114" t="s">
        <v>123</v>
      </c>
      <c r="D190" s="114" t="s">
        <v>129</v>
      </c>
      <c r="E190" s="115">
        <v>12</v>
      </c>
      <c r="F190" s="116">
        <v>2</v>
      </c>
      <c r="G190" s="241">
        <v>915</v>
      </c>
      <c r="H190" s="368"/>
    </row>
    <row r="191" spans="1:8" ht="16.5" customHeight="1">
      <c r="A191" s="162" t="s">
        <v>111</v>
      </c>
      <c r="B191" s="113">
        <v>1</v>
      </c>
      <c r="C191" s="117" t="s">
        <v>123</v>
      </c>
      <c r="D191" s="117">
        <v>4</v>
      </c>
      <c r="E191" s="117">
        <v>14</v>
      </c>
      <c r="F191" s="116">
        <v>15</v>
      </c>
      <c r="G191" s="241">
        <v>128</v>
      </c>
      <c r="H191" s="368"/>
    </row>
    <row r="192" spans="1:8" ht="16.5" customHeight="1">
      <c r="A192" s="187" t="s">
        <v>243</v>
      </c>
      <c r="B192" s="191">
        <v>2</v>
      </c>
      <c r="C192" s="192" t="s">
        <v>259</v>
      </c>
      <c r="D192" s="192" t="s">
        <v>124</v>
      </c>
      <c r="E192" s="193">
        <v>11</v>
      </c>
      <c r="F192" s="188">
        <v>13</v>
      </c>
      <c r="G192" s="243">
        <v>364</v>
      </c>
      <c r="H192" s="368"/>
    </row>
    <row r="193" spans="1:9" ht="16.5" customHeight="1">
      <c r="A193" s="451" t="s">
        <v>398</v>
      </c>
      <c r="B193" s="86">
        <v>2</v>
      </c>
      <c r="C193" s="87" t="s">
        <v>121</v>
      </c>
      <c r="D193" s="87" t="s">
        <v>122</v>
      </c>
      <c r="E193" s="88">
        <v>6</v>
      </c>
      <c r="F193" s="82" t="s">
        <v>408</v>
      </c>
      <c r="G193" s="265"/>
      <c r="H193" s="372">
        <v>2022</v>
      </c>
      <c r="I193" s="452" t="s">
        <v>407</v>
      </c>
    </row>
    <row r="194" spans="1:9" ht="16.5" customHeight="1">
      <c r="A194" s="161" t="s">
        <v>383</v>
      </c>
      <c r="B194" s="86">
        <v>2</v>
      </c>
      <c r="C194" s="87" t="s">
        <v>121</v>
      </c>
      <c r="D194" s="87" t="s">
        <v>122</v>
      </c>
      <c r="E194" s="88">
        <v>6</v>
      </c>
      <c r="F194" s="82">
        <v>2</v>
      </c>
      <c r="G194" s="246">
        <v>61</v>
      </c>
      <c r="H194" s="368"/>
      <c r="I194" s="105"/>
    </row>
    <row r="195" spans="1:9" ht="16.5" customHeight="1">
      <c r="A195" s="161" t="s">
        <v>384</v>
      </c>
      <c r="B195" s="86">
        <v>2</v>
      </c>
      <c r="C195" s="87" t="s">
        <v>121</v>
      </c>
      <c r="D195" s="87" t="s">
        <v>122</v>
      </c>
      <c r="E195" s="88">
        <v>6</v>
      </c>
      <c r="F195" s="82">
        <v>3</v>
      </c>
      <c r="G195" s="246">
        <v>162</v>
      </c>
      <c r="H195" s="368"/>
      <c r="I195" s="105"/>
    </row>
    <row r="196" spans="1:8" ht="16.5" customHeight="1">
      <c r="A196" s="161" t="s">
        <v>292</v>
      </c>
      <c r="B196" s="86">
        <v>2</v>
      </c>
      <c r="C196" s="87" t="s">
        <v>121</v>
      </c>
      <c r="D196" s="87" t="s">
        <v>122</v>
      </c>
      <c r="E196" s="88">
        <v>6</v>
      </c>
      <c r="F196" s="82">
        <v>1</v>
      </c>
      <c r="G196" s="246">
        <v>460</v>
      </c>
      <c r="H196" s="368"/>
    </row>
    <row r="197" spans="1:8" ht="33.75" customHeight="1">
      <c r="A197" s="161" t="s">
        <v>220</v>
      </c>
      <c r="B197" s="86">
        <v>2</v>
      </c>
      <c r="C197" s="87" t="s">
        <v>121</v>
      </c>
      <c r="D197" s="87" t="s">
        <v>267</v>
      </c>
      <c r="E197" s="88">
        <v>13</v>
      </c>
      <c r="F197" s="82">
        <v>4</v>
      </c>
      <c r="G197" s="246">
        <v>1086</v>
      </c>
      <c r="H197" s="368"/>
    </row>
    <row r="198" spans="1:8" ht="23.25" customHeight="1">
      <c r="A198" s="161" t="s">
        <v>206</v>
      </c>
      <c r="B198" s="131">
        <v>2</v>
      </c>
      <c r="C198" s="132" t="s">
        <v>121</v>
      </c>
      <c r="D198" s="132" t="s">
        <v>124</v>
      </c>
      <c r="E198" s="133">
        <v>13</v>
      </c>
      <c r="F198" s="134">
        <v>5</v>
      </c>
      <c r="G198" s="249">
        <v>450</v>
      </c>
      <c r="H198" s="368"/>
    </row>
    <row r="199" spans="1:8" ht="20.25" customHeight="1">
      <c r="A199" s="454" t="s">
        <v>399</v>
      </c>
      <c r="B199" s="122">
        <v>1</v>
      </c>
      <c r="C199" s="120" t="s">
        <v>123</v>
      </c>
      <c r="D199" s="123" t="s">
        <v>24</v>
      </c>
      <c r="E199" s="115">
        <v>14</v>
      </c>
      <c r="F199" s="116" t="s">
        <v>387</v>
      </c>
      <c r="G199" s="374">
        <f>132+53+212+93+271</f>
        <v>761</v>
      </c>
      <c r="H199" s="372">
        <v>2022</v>
      </c>
    </row>
    <row r="200" spans="1:8" ht="19.5" customHeight="1">
      <c r="A200" s="454" t="s">
        <v>400</v>
      </c>
      <c r="B200" s="122">
        <v>1</v>
      </c>
      <c r="C200" s="120" t="s">
        <v>123</v>
      </c>
      <c r="D200" s="123" t="s">
        <v>24</v>
      </c>
      <c r="E200" s="115">
        <v>14</v>
      </c>
      <c r="F200" s="116" t="s">
        <v>388</v>
      </c>
      <c r="G200" s="374">
        <f>193+16+5</f>
        <v>214</v>
      </c>
      <c r="H200" s="372">
        <v>2022</v>
      </c>
    </row>
    <row r="201" spans="1:8" ht="18" customHeight="1">
      <c r="A201" s="162" t="s">
        <v>236</v>
      </c>
      <c r="B201" s="122">
        <v>1</v>
      </c>
      <c r="C201" s="120" t="s">
        <v>123</v>
      </c>
      <c r="D201" s="123" t="s">
        <v>125</v>
      </c>
      <c r="E201" s="124">
        <v>9</v>
      </c>
      <c r="F201" s="116">
        <v>2</v>
      </c>
      <c r="G201" s="241">
        <v>3231</v>
      </c>
      <c r="H201" s="368"/>
    </row>
    <row r="202" spans="1:8" ht="21" customHeight="1">
      <c r="A202" s="162" t="s">
        <v>235</v>
      </c>
      <c r="B202" s="113">
        <v>1</v>
      </c>
      <c r="C202" s="120" t="s">
        <v>123</v>
      </c>
      <c r="D202" s="120" t="s">
        <v>125</v>
      </c>
      <c r="E202" s="115">
        <v>9</v>
      </c>
      <c r="F202" s="116">
        <v>1</v>
      </c>
      <c r="G202" s="241">
        <v>375</v>
      </c>
      <c r="H202" s="368"/>
    </row>
    <row r="203" spans="1:8" ht="18" customHeight="1">
      <c r="A203" s="162" t="s">
        <v>237</v>
      </c>
      <c r="B203" s="117">
        <v>1</v>
      </c>
      <c r="C203" s="118" t="s">
        <v>123</v>
      </c>
      <c r="D203" s="118" t="s">
        <v>125</v>
      </c>
      <c r="E203" s="119">
        <v>9</v>
      </c>
      <c r="F203" s="116">
        <v>3</v>
      </c>
      <c r="G203" s="241">
        <v>1600</v>
      </c>
      <c r="H203" s="368"/>
    </row>
    <row r="204" spans="1:8" ht="18" customHeight="1">
      <c r="A204" s="171" t="s">
        <v>380</v>
      </c>
      <c r="B204" s="117">
        <v>1</v>
      </c>
      <c r="C204" s="314" t="s">
        <v>123</v>
      </c>
      <c r="D204" s="314" t="s">
        <v>21</v>
      </c>
      <c r="E204" s="315">
        <v>9</v>
      </c>
      <c r="F204" s="312" t="s">
        <v>374</v>
      </c>
      <c r="G204" s="313">
        <v>770</v>
      </c>
      <c r="H204" s="368"/>
    </row>
    <row r="205" spans="1:8" ht="18" customHeight="1">
      <c r="A205" s="171" t="s">
        <v>327</v>
      </c>
      <c r="B205" s="117">
        <v>1</v>
      </c>
      <c r="C205" s="314" t="s">
        <v>123</v>
      </c>
      <c r="D205" s="314" t="s">
        <v>21</v>
      </c>
      <c r="E205" s="315">
        <v>9</v>
      </c>
      <c r="F205" s="312" t="s">
        <v>219</v>
      </c>
      <c r="G205" s="313">
        <v>810</v>
      </c>
      <c r="H205" s="368"/>
    </row>
    <row r="206" spans="1:8" ht="20.25" customHeight="1">
      <c r="A206" s="162" t="s">
        <v>93</v>
      </c>
      <c r="B206" s="113">
        <v>1</v>
      </c>
      <c r="C206" s="114" t="s">
        <v>123</v>
      </c>
      <c r="D206" s="114" t="s">
        <v>129</v>
      </c>
      <c r="E206" s="115">
        <v>12</v>
      </c>
      <c r="F206" s="116">
        <v>8</v>
      </c>
      <c r="G206" s="241">
        <v>540</v>
      </c>
      <c r="H206" s="368"/>
    </row>
    <row r="207" spans="1:8" ht="20.25" customHeight="1">
      <c r="A207" s="161" t="s">
        <v>30</v>
      </c>
      <c r="B207" s="86">
        <v>2</v>
      </c>
      <c r="C207" s="87" t="s">
        <v>121</v>
      </c>
      <c r="D207" s="87" t="s">
        <v>122</v>
      </c>
      <c r="E207" s="88">
        <v>6</v>
      </c>
      <c r="F207" s="82">
        <v>2</v>
      </c>
      <c r="G207" s="246">
        <v>500</v>
      </c>
      <c r="H207" s="368"/>
    </row>
    <row r="208" spans="1:8" ht="20.25" customHeight="1">
      <c r="A208" s="162" t="s">
        <v>56</v>
      </c>
      <c r="B208" s="113">
        <v>2</v>
      </c>
      <c r="C208" s="120" t="s">
        <v>123</v>
      </c>
      <c r="D208" s="120" t="s">
        <v>124</v>
      </c>
      <c r="E208" s="115">
        <v>7</v>
      </c>
      <c r="F208" s="116">
        <v>14</v>
      </c>
      <c r="G208" s="241">
        <v>60</v>
      </c>
      <c r="H208" s="368"/>
    </row>
    <row r="209" spans="1:8" ht="20.25" customHeight="1">
      <c r="A209" s="171" t="s">
        <v>337</v>
      </c>
      <c r="B209" s="113">
        <v>1</v>
      </c>
      <c r="C209" s="310" t="s">
        <v>123</v>
      </c>
      <c r="D209" s="310" t="s">
        <v>49</v>
      </c>
      <c r="E209" s="311">
        <v>7</v>
      </c>
      <c r="F209" s="318" t="s">
        <v>375</v>
      </c>
      <c r="G209" s="319">
        <v>55</v>
      </c>
      <c r="H209" s="368"/>
    </row>
    <row r="210" spans="1:8" ht="20.25" customHeight="1">
      <c r="A210" s="389" t="s">
        <v>26</v>
      </c>
      <c r="B210" s="395">
        <v>4</v>
      </c>
      <c r="C210" s="396" t="s">
        <v>126</v>
      </c>
      <c r="D210" s="396" t="s">
        <v>127</v>
      </c>
      <c r="E210" s="397">
        <v>5</v>
      </c>
      <c r="F210" s="393">
        <v>14</v>
      </c>
      <c r="G210" s="394">
        <v>180</v>
      </c>
      <c r="H210" s="368"/>
    </row>
    <row r="211" spans="1:8" ht="16.5" customHeight="1">
      <c r="A211" s="162" t="s">
        <v>73</v>
      </c>
      <c r="B211" s="113">
        <v>1</v>
      </c>
      <c r="C211" s="114" t="s">
        <v>123</v>
      </c>
      <c r="D211" s="114" t="s">
        <v>125</v>
      </c>
      <c r="E211" s="115">
        <v>9</v>
      </c>
      <c r="F211" s="116">
        <v>20</v>
      </c>
      <c r="G211" s="241">
        <v>300</v>
      </c>
      <c r="H211" s="368"/>
    </row>
    <row r="212" spans="1:8" ht="16.5" customHeight="1">
      <c r="A212" s="162" t="s">
        <v>421</v>
      </c>
      <c r="B212" s="113">
        <v>1</v>
      </c>
      <c r="C212" s="114" t="s">
        <v>123</v>
      </c>
      <c r="D212" s="114" t="s">
        <v>21</v>
      </c>
      <c r="E212" s="360">
        <v>9</v>
      </c>
      <c r="F212" s="361" t="s">
        <v>375</v>
      </c>
      <c r="G212" s="362">
        <v>90</v>
      </c>
      <c r="H212" s="368"/>
    </row>
    <row r="213" spans="1:9" ht="16.5" customHeight="1">
      <c r="A213" s="414" t="s">
        <v>338</v>
      </c>
      <c r="B213" s="415">
        <v>2</v>
      </c>
      <c r="C213" s="416" t="s">
        <v>136</v>
      </c>
      <c r="D213" s="416" t="s">
        <v>122</v>
      </c>
      <c r="E213" s="416" t="s">
        <v>376</v>
      </c>
      <c r="F213" s="416" t="s">
        <v>386</v>
      </c>
      <c r="G213" s="417">
        <v>375</v>
      </c>
      <c r="H213" s="368"/>
      <c r="I213" s="105"/>
    </row>
    <row r="214" spans="1:9" ht="16.5" customHeight="1">
      <c r="A214" s="414" t="s">
        <v>385</v>
      </c>
      <c r="B214" s="415">
        <v>2</v>
      </c>
      <c r="C214" s="416" t="s">
        <v>136</v>
      </c>
      <c r="D214" s="416" t="s">
        <v>122</v>
      </c>
      <c r="E214" s="416" t="s">
        <v>376</v>
      </c>
      <c r="F214" s="416" t="s">
        <v>377</v>
      </c>
      <c r="G214" s="417">
        <v>485</v>
      </c>
      <c r="H214" s="368"/>
      <c r="I214" s="105"/>
    </row>
    <row r="215" spans="1:8" ht="21.75" customHeight="1">
      <c r="A215" s="418" t="s">
        <v>62</v>
      </c>
      <c r="B215" s="415">
        <v>4</v>
      </c>
      <c r="C215" s="419" t="s">
        <v>136</v>
      </c>
      <c r="D215" s="419" t="s">
        <v>127</v>
      </c>
      <c r="E215" s="420">
        <v>8</v>
      </c>
      <c r="F215" s="421">
        <v>2</v>
      </c>
      <c r="G215" s="422">
        <v>500</v>
      </c>
      <c r="H215" s="368"/>
    </row>
    <row r="216" spans="1:8" ht="15.75" customHeight="1">
      <c r="A216" s="418" t="s">
        <v>61</v>
      </c>
      <c r="B216" s="415">
        <v>4</v>
      </c>
      <c r="C216" s="419" t="s">
        <v>136</v>
      </c>
      <c r="D216" s="419" t="s">
        <v>127</v>
      </c>
      <c r="E216" s="420">
        <v>8</v>
      </c>
      <c r="F216" s="421">
        <v>1</v>
      </c>
      <c r="G216" s="422">
        <v>4000</v>
      </c>
      <c r="H216" s="368"/>
    </row>
    <row r="217" spans="1:8" ht="18" customHeight="1">
      <c r="A217" s="418" t="s">
        <v>63</v>
      </c>
      <c r="B217" s="423">
        <v>4</v>
      </c>
      <c r="C217" s="424" t="s">
        <v>136</v>
      </c>
      <c r="D217" s="424" t="s">
        <v>127</v>
      </c>
      <c r="E217" s="420">
        <v>8</v>
      </c>
      <c r="F217" s="421">
        <v>3</v>
      </c>
      <c r="G217" s="422">
        <v>500</v>
      </c>
      <c r="H217" s="368"/>
    </row>
    <row r="218" spans="1:8" ht="18" customHeight="1">
      <c r="A218" s="418" t="s">
        <v>74</v>
      </c>
      <c r="B218" s="415">
        <v>1</v>
      </c>
      <c r="C218" s="419" t="s">
        <v>136</v>
      </c>
      <c r="D218" s="419" t="s">
        <v>127</v>
      </c>
      <c r="E218" s="420">
        <v>8</v>
      </c>
      <c r="F218" s="421">
        <v>5</v>
      </c>
      <c r="G218" s="422">
        <v>900</v>
      </c>
      <c r="H218" s="368"/>
    </row>
    <row r="219" spans="1:8" ht="18" customHeight="1">
      <c r="A219" s="418" t="s">
        <v>207</v>
      </c>
      <c r="B219" s="415">
        <v>4</v>
      </c>
      <c r="C219" s="419" t="s">
        <v>136</v>
      </c>
      <c r="D219" s="419" t="s">
        <v>127</v>
      </c>
      <c r="E219" s="420">
        <v>8</v>
      </c>
      <c r="F219" s="421">
        <v>4</v>
      </c>
      <c r="G219" s="422">
        <v>563</v>
      </c>
      <c r="H219" s="368"/>
    </row>
    <row r="220" spans="1:8" ht="20.25" customHeight="1">
      <c r="A220" s="162" t="s">
        <v>244</v>
      </c>
      <c r="B220" s="113">
        <v>1</v>
      </c>
      <c r="C220" s="114" t="s">
        <v>123</v>
      </c>
      <c r="D220" s="114" t="s">
        <v>129</v>
      </c>
      <c r="E220" s="115">
        <v>12</v>
      </c>
      <c r="F220" s="320">
        <v>10</v>
      </c>
      <c r="G220" s="321">
        <v>1100</v>
      </c>
      <c r="H220" s="368"/>
    </row>
    <row r="221" spans="1:8" ht="21" customHeight="1">
      <c r="A221" s="162" t="s">
        <v>245</v>
      </c>
      <c r="B221" s="113">
        <v>1</v>
      </c>
      <c r="C221" s="114" t="s">
        <v>123</v>
      </c>
      <c r="D221" s="114" t="s">
        <v>129</v>
      </c>
      <c r="E221" s="115">
        <v>12</v>
      </c>
      <c r="F221" s="320">
        <v>11</v>
      </c>
      <c r="G221" s="321">
        <v>350</v>
      </c>
      <c r="H221" s="368"/>
    </row>
    <row r="222" spans="1:8" ht="18.75" customHeight="1">
      <c r="A222" s="171" t="s">
        <v>328</v>
      </c>
      <c r="B222" s="113">
        <v>1</v>
      </c>
      <c r="C222" s="310" t="s">
        <v>123</v>
      </c>
      <c r="D222" s="310" t="s">
        <v>129</v>
      </c>
      <c r="E222" s="311">
        <v>12</v>
      </c>
      <c r="F222" s="320" t="s">
        <v>378</v>
      </c>
      <c r="G222" s="321">
        <v>680</v>
      </c>
      <c r="H222" s="368"/>
    </row>
    <row r="223" spans="1:8" ht="20.25" customHeight="1">
      <c r="A223" s="162" t="s">
        <v>305</v>
      </c>
      <c r="B223" s="113">
        <v>1</v>
      </c>
      <c r="C223" s="114" t="s">
        <v>123</v>
      </c>
      <c r="D223" s="114" t="s">
        <v>49</v>
      </c>
      <c r="E223" s="115">
        <v>7</v>
      </c>
      <c r="F223" s="320">
        <v>3</v>
      </c>
      <c r="G223" s="321">
        <v>620</v>
      </c>
      <c r="H223" s="368"/>
    </row>
    <row r="224" spans="1:8" ht="21.75" customHeight="1">
      <c r="A224" s="164" t="s">
        <v>31</v>
      </c>
      <c r="B224" s="86">
        <v>2</v>
      </c>
      <c r="C224" s="87" t="s">
        <v>121</v>
      </c>
      <c r="D224" s="87" t="s">
        <v>122</v>
      </c>
      <c r="E224" s="88">
        <v>6</v>
      </c>
      <c r="F224" s="322">
        <v>3</v>
      </c>
      <c r="G224" s="323">
        <v>150</v>
      </c>
      <c r="H224" s="368"/>
    </row>
    <row r="225" spans="1:8" ht="19.5" customHeight="1">
      <c r="A225" s="166" t="s">
        <v>329</v>
      </c>
      <c r="B225" s="86">
        <v>2</v>
      </c>
      <c r="C225" s="324" t="s">
        <v>121</v>
      </c>
      <c r="D225" s="324" t="s">
        <v>122</v>
      </c>
      <c r="E225" s="325">
        <v>6</v>
      </c>
      <c r="F225" s="322" t="s">
        <v>370</v>
      </c>
      <c r="G225" s="323">
        <v>135</v>
      </c>
      <c r="H225" s="368"/>
    </row>
    <row r="226" spans="1:8" ht="21.75" customHeight="1">
      <c r="A226" s="166" t="s">
        <v>330</v>
      </c>
      <c r="B226" s="86">
        <v>2</v>
      </c>
      <c r="C226" s="324" t="s">
        <v>121</v>
      </c>
      <c r="D226" s="324" t="s">
        <v>122</v>
      </c>
      <c r="E226" s="325">
        <v>6</v>
      </c>
      <c r="F226" s="322" t="s">
        <v>379</v>
      </c>
      <c r="G226" s="323">
        <v>251</v>
      </c>
      <c r="H226" s="368"/>
    </row>
    <row r="227" spans="1:8" ht="16.5" customHeight="1">
      <c r="A227" s="410" t="s">
        <v>25</v>
      </c>
      <c r="B227" s="395">
        <v>4</v>
      </c>
      <c r="C227" s="396" t="s">
        <v>126</v>
      </c>
      <c r="D227" s="396" t="s">
        <v>127</v>
      </c>
      <c r="E227" s="397">
        <v>5</v>
      </c>
      <c r="F227" s="411">
        <v>12</v>
      </c>
      <c r="G227" s="412">
        <v>278</v>
      </c>
      <c r="H227" s="368"/>
    </row>
    <row r="228" spans="1:8" ht="25.5" customHeight="1">
      <c r="A228" s="410" t="s">
        <v>291</v>
      </c>
      <c r="B228" s="390">
        <v>4</v>
      </c>
      <c r="C228" s="391" t="s">
        <v>126</v>
      </c>
      <c r="D228" s="396" t="s">
        <v>127</v>
      </c>
      <c r="E228" s="397">
        <v>5</v>
      </c>
      <c r="F228" s="411">
        <v>13</v>
      </c>
      <c r="G228" s="412">
        <v>152</v>
      </c>
      <c r="H228" s="368"/>
    </row>
    <row r="229" spans="1:8" ht="26.25" customHeight="1">
      <c r="A229" s="453" t="s">
        <v>401</v>
      </c>
      <c r="B229" s="122">
        <v>1</v>
      </c>
      <c r="C229" s="123" t="s">
        <v>123</v>
      </c>
      <c r="D229" s="123" t="s">
        <v>49</v>
      </c>
      <c r="E229" s="115">
        <v>14</v>
      </c>
      <c r="F229" s="320" t="s">
        <v>374</v>
      </c>
      <c r="G229" s="321">
        <v>120</v>
      </c>
      <c r="H229" s="372">
        <v>2022</v>
      </c>
    </row>
    <row r="230" spans="1:8" ht="21" customHeight="1">
      <c r="A230" s="162" t="s">
        <v>105</v>
      </c>
      <c r="B230" s="122">
        <v>1</v>
      </c>
      <c r="C230" s="123" t="s">
        <v>123</v>
      </c>
      <c r="D230" s="123" t="s">
        <v>24</v>
      </c>
      <c r="E230" s="115">
        <v>14</v>
      </c>
      <c r="F230" s="320">
        <v>4</v>
      </c>
      <c r="G230" s="321">
        <v>230</v>
      </c>
      <c r="H230" s="368"/>
    </row>
    <row r="231" spans="1:8" ht="25.5" customHeight="1">
      <c r="A231" s="162" t="s">
        <v>104</v>
      </c>
      <c r="B231" s="113">
        <v>1</v>
      </c>
      <c r="C231" s="120" t="s">
        <v>123</v>
      </c>
      <c r="D231" s="120" t="s">
        <v>24</v>
      </c>
      <c r="E231" s="119">
        <v>14</v>
      </c>
      <c r="F231" s="320">
        <v>3</v>
      </c>
      <c r="G231" s="321">
        <v>480</v>
      </c>
      <c r="H231" s="368"/>
    </row>
    <row r="232" spans="1:8" ht="16.5" customHeight="1">
      <c r="A232" s="162" t="s">
        <v>106</v>
      </c>
      <c r="B232" s="113">
        <v>1</v>
      </c>
      <c r="C232" s="114" t="s">
        <v>123</v>
      </c>
      <c r="D232" s="114" t="s">
        <v>24</v>
      </c>
      <c r="E232" s="115">
        <v>14</v>
      </c>
      <c r="F232" s="320">
        <v>5</v>
      </c>
      <c r="G232" s="321">
        <v>500</v>
      </c>
      <c r="H232" s="368"/>
    </row>
    <row r="233" spans="1:8" ht="19.5" customHeight="1">
      <c r="A233" s="171" t="s">
        <v>107</v>
      </c>
      <c r="B233" s="113">
        <v>1</v>
      </c>
      <c r="C233" s="114" t="s">
        <v>123</v>
      </c>
      <c r="D233" s="114" t="s">
        <v>24</v>
      </c>
      <c r="E233" s="115">
        <v>14</v>
      </c>
      <c r="F233" s="320">
        <v>6</v>
      </c>
      <c r="G233" s="321">
        <v>270</v>
      </c>
      <c r="H233" s="368"/>
    </row>
    <row r="234" spans="1:8" ht="19.5" customHeight="1">
      <c r="A234" s="171" t="s">
        <v>339</v>
      </c>
      <c r="B234" s="113">
        <v>1</v>
      </c>
      <c r="C234" s="310" t="s">
        <v>123</v>
      </c>
      <c r="D234" s="310" t="s">
        <v>24</v>
      </c>
      <c r="E234" s="311">
        <v>14</v>
      </c>
      <c r="F234" s="320" t="s">
        <v>354</v>
      </c>
      <c r="G234" s="321">
        <v>310</v>
      </c>
      <c r="H234" s="368"/>
    </row>
    <row r="235" spans="1:8" ht="16.5" customHeight="1">
      <c r="A235" s="171" t="s">
        <v>110</v>
      </c>
      <c r="B235" s="113">
        <v>1</v>
      </c>
      <c r="C235" s="310" t="s">
        <v>123</v>
      </c>
      <c r="D235" s="310" t="s">
        <v>24</v>
      </c>
      <c r="E235" s="311">
        <v>14</v>
      </c>
      <c r="F235" s="320">
        <v>11</v>
      </c>
      <c r="G235" s="321">
        <v>600</v>
      </c>
      <c r="H235" s="368"/>
    </row>
    <row r="236" spans="1:8" ht="16.5" customHeight="1">
      <c r="A236" s="171" t="s">
        <v>331</v>
      </c>
      <c r="B236" s="113">
        <v>1</v>
      </c>
      <c r="C236" s="310" t="s">
        <v>123</v>
      </c>
      <c r="D236" s="310" t="s">
        <v>24</v>
      </c>
      <c r="E236" s="311">
        <v>14</v>
      </c>
      <c r="F236" s="320" t="s">
        <v>366</v>
      </c>
      <c r="G236" s="321">
        <v>325</v>
      </c>
      <c r="H236" s="368"/>
    </row>
    <row r="237" spans="1:8" ht="16.5" customHeight="1">
      <c r="A237" s="162" t="s">
        <v>208</v>
      </c>
      <c r="B237" s="113">
        <v>1</v>
      </c>
      <c r="C237" s="114" t="s">
        <v>123</v>
      </c>
      <c r="D237" s="114" t="s">
        <v>49</v>
      </c>
      <c r="E237" s="115">
        <v>7</v>
      </c>
      <c r="F237" s="320">
        <v>10</v>
      </c>
      <c r="G237" s="321">
        <v>928</v>
      </c>
      <c r="H237" s="368"/>
    </row>
    <row r="238" spans="1:8" ht="16.5" customHeight="1">
      <c r="A238" s="162" t="s">
        <v>50</v>
      </c>
      <c r="B238" s="113">
        <v>1</v>
      </c>
      <c r="C238" s="121" t="s">
        <v>123</v>
      </c>
      <c r="D238" s="114" t="s">
        <v>49</v>
      </c>
      <c r="E238" s="115">
        <v>7</v>
      </c>
      <c r="F238" s="320">
        <v>11</v>
      </c>
      <c r="G238" s="321">
        <v>110</v>
      </c>
      <c r="H238" s="368"/>
    </row>
    <row r="239" spans="1:7" ht="24.75" customHeight="1">
      <c r="A239"/>
      <c r="B239" s="90"/>
      <c r="C239" s="91"/>
      <c r="D239" s="91"/>
      <c r="E239" s="92" t="s">
        <v>137</v>
      </c>
      <c r="F239" s="340" t="s">
        <v>116</v>
      </c>
      <c r="G239" s="93">
        <f>SUM(G3:G238)</f>
        <v>167257</v>
      </c>
    </row>
    <row r="240" spans="3:5" ht="19.5" customHeight="1">
      <c r="C240" s="66"/>
      <c r="D240" s="66"/>
      <c r="E240" s="67"/>
    </row>
    <row r="241" spans="3:5" ht="26.25" customHeight="1">
      <c r="C241" s="66"/>
      <c r="D241" s="66"/>
      <c r="E241" s="67"/>
    </row>
    <row r="242" spans="1:5" ht="14.25" customHeight="1">
      <c r="A242" s="94"/>
      <c r="B242" s="95"/>
      <c r="C242" s="66"/>
      <c r="D242" s="66"/>
      <c r="E242" s="67"/>
    </row>
    <row r="243" spans="1:5" ht="11.25" customHeight="1">
      <c r="A243" s="94"/>
      <c r="B243" s="95"/>
      <c r="C243" s="68"/>
      <c r="D243" s="68"/>
      <c r="E243" s="69"/>
    </row>
    <row r="244" spans="1:8" ht="12" customHeight="1" hidden="1">
      <c r="A244" s="388"/>
      <c r="B244" s="96" t="s">
        <v>126</v>
      </c>
      <c r="C244" s="68"/>
      <c r="D244" s="68"/>
      <c r="E244" s="69"/>
      <c r="F244" s="485"/>
      <c r="G244" s="485"/>
      <c r="H244" s="105"/>
    </row>
    <row r="245" spans="1:8" ht="12" customHeight="1" hidden="1">
      <c r="A245" s="112"/>
      <c r="B245" s="95" t="s">
        <v>136</v>
      </c>
      <c r="C245" s="68"/>
      <c r="D245" s="68"/>
      <c r="E245" s="69"/>
      <c r="F245" s="459"/>
      <c r="G245" s="459"/>
      <c r="H245" s="105"/>
    </row>
    <row r="246" spans="1:8" ht="13.5" customHeight="1" hidden="1">
      <c r="A246" s="97"/>
      <c r="B246" s="96" t="s">
        <v>121</v>
      </c>
      <c r="C246" s="70"/>
      <c r="D246" s="70"/>
      <c r="E246" s="486"/>
      <c r="F246" s="486"/>
      <c r="G246" s="486"/>
      <c r="H246" s="105"/>
    </row>
    <row r="247" spans="1:8" ht="11.25" customHeight="1" hidden="1">
      <c r="A247" s="446"/>
      <c r="B247" s="96" t="s">
        <v>123</v>
      </c>
      <c r="C247" s="71"/>
      <c r="D247" s="71"/>
      <c r="E247" s="71"/>
      <c r="G247" s="240"/>
      <c r="H247" s="105"/>
    </row>
    <row r="248" spans="1:8" ht="11.25" customHeight="1" hidden="1">
      <c r="A248" s="190"/>
      <c r="B248" s="95" t="s">
        <v>259</v>
      </c>
      <c r="C248" s="71"/>
      <c r="D248" s="71"/>
      <c r="E248" s="71"/>
      <c r="G248" s="240"/>
      <c r="H248" s="105"/>
    </row>
    <row r="249" spans="1:5" ht="14.25" customHeight="1" hidden="1">
      <c r="A249" s="413"/>
      <c r="B249" s="98" t="s">
        <v>255</v>
      </c>
      <c r="C249" s="71"/>
      <c r="D249" s="71"/>
      <c r="E249" s="71"/>
    </row>
    <row r="250" spans="1:5" ht="12.75" customHeight="1" hidden="1">
      <c r="A250" s="99"/>
      <c r="B250" s="98" t="s">
        <v>133</v>
      </c>
      <c r="C250" s="71"/>
      <c r="D250" s="71"/>
      <c r="E250" s="71"/>
    </row>
    <row r="251" spans="1:5" ht="14.25" customHeight="1" hidden="1">
      <c r="A251" s="189"/>
      <c r="B251" s="95" t="s">
        <v>254</v>
      </c>
      <c r="E251" s="72"/>
    </row>
    <row r="252" spans="1:5" ht="19.5" customHeight="1">
      <c r="A252" s="105"/>
      <c r="E252" s="72"/>
    </row>
    <row r="253" ht="19.5" customHeight="1">
      <c r="E253" s="72"/>
    </row>
    <row r="254" ht="19.5" customHeight="1">
      <c r="E254" s="72"/>
    </row>
    <row r="255" ht="19.5" customHeight="1">
      <c r="E255" s="72"/>
    </row>
    <row r="256" ht="19.5" customHeight="1">
      <c r="E256" s="72"/>
    </row>
    <row r="257" ht="19.5" customHeight="1">
      <c r="E257" s="72"/>
    </row>
    <row r="258" ht="19.5" customHeight="1">
      <c r="E258" s="72"/>
    </row>
    <row r="259" ht="19.5" customHeight="1">
      <c r="E259" s="72"/>
    </row>
    <row r="260" ht="19.5" customHeight="1">
      <c r="E260" s="72"/>
    </row>
    <row r="261" ht="19.5" customHeight="1">
      <c r="E261" s="72"/>
    </row>
    <row r="262" ht="19.5" customHeight="1">
      <c r="E262" s="72"/>
    </row>
    <row r="263" ht="19.5" customHeight="1">
      <c r="E263" s="72"/>
    </row>
    <row r="264" ht="19.5" customHeight="1">
      <c r="E264" s="72"/>
    </row>
    <row r="265" ht="19.5" customHeight="1">
      <c r="E265" s="72"/>
    </row>
    <row r="266" ht="19.5" customHeight="1">
      <c r="E266" s="72"/>
    </row>
    <row r="267" ht="19.5" customHeight="1">
      <c r="E267" s="72"/>
    </row>
    <row r="268" ht="19.5" customHeight="1">
      <c r="E268" s="72"/>
    </row>
    <row r="269" ht="19.5" customHeight="1">
      <c r="E269" s="72"/>
    </row>
    <row r="270" ht="19.5" customHeight="1">
      <c r="E270" s="72"/>
    </row>
    <row r="271" ht="19.5" customHeight="1">
      <c r="E271" s="72"/>
    </row>
    <row r="272" ht="19.5" customHeight="1">
      <c r="E272" s="72"/>
    </row>
    <row r="273" ht="19.5" customHeight="1">
      <c r="E273" s="72"/>
    </row>
    <row r="274" ht="19.5" customHeight="1">
      <c r="E274" s="72"/>
    </row>
    <row r="275" ht="19.5" customHeight="1">
      <c r="E275" s="72"/>
    </row>
    <row r="276" ht="19.5" customHeight="1">
      <c r="E276" s="72"/>
    </row>
    <row r="277" ht="19.5" customHeight="1">
      <c r="E277" s="72"/>
    </row>
    <row r="278" ht="19.5" customHeight="1">
      <c r="E278" s="72"/>
    </row>
    <row r="279" ht="19.5" customHeight="1">
      <c r="E279" s="72"/>
    </row>
    <row r="280" ht="19.5" customHeight="1">
      <c r="E280" s="72"/>
    </row>
    <row r="281" ht="19.5" customHeight="1">
      <c r="E281" s="72"/>
    </row>
    <row r="282" ht="19.5" customHeight="1">
      <c r="E282" s="72"/>
    </row>
    <row r="283" ht="19.5" customHeight="1">
      <c r="E283" s="72"/>
    </row>
    <row r="284" ht="19.5" customHeight="1">
      <c r="E284" s="72"/>
    </row>
    <row r="285" ht="19.5" customHeight="1">
      <c r="E285" s="73"/>
    </row>
    <row r="286" ht="19.5" customHeight="1">
      <c r="E286" s="74"/>
    </row>
    <row r="287" ht="19.5" customHeight="1">
      <c r="E287" s="75"/>
    </row>
    <row r="288" ht="19.5" customHeight="1">
      <c r="E288" s="76"/>
    </row>
    <row r="289" ht="19.5" customHeight="1">
      <c r="E289" s="77"/>
    </row>
    <row r="290" ht="19.5" customHeight="1">
      <c r="E290" s="78"/>
    </row>
    <row r="293" ht="19.5" customHeight="1">
      <c r="G293">
        <f>G12+G21+G63+G81+G82+G223</f>
        <v>2946</v>
      </c>
    </row>
  </sheetData>
  <sheetProtection selectLockedCells="1" selectUnlockedCells="1"/>
  <mergeCells count="3">
    <mergeCell ref="A1:G1"/>
    <mergeCell ref="F244:G244"/>
    <mergeCell ref="E246:G246"/>
  </mergeCells>
  <printOptions horizontalCentered="1" verticalCentered="1"/>
  <pageMargins left="0.17" right="0.17" top="0.58" bottom="0.22" header="0.17" footer="7.76"/>
  <pageSetup horizontalDpi="600" verticalDpi="600" orientation="landscape" paperSize="9" r:id="rId1"/>
  <headerFooter alignWithMargins="0">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H283"/>
  <sheetViews>
    <sheetView tabSelected="1" zoomScale="106" zoomScaleNormal="106" zoomScalePageLayoutView="0" workbookViewId="0" topLeftCell="A1">
      <selection activeCell="A1" sqref="A1:F262"/>
    </sheetView>
  </sheetViews>
  <sheetFormatPr defaultColWidth="11.57421875" defaultRowHeight="12.75"/>
  <cols>
    <col min="1" max="1" width="3.8515625" style="1" customWidth="1"/>
    <col min="2" max="2" width="74.140625" style="2" customWidth="1"/>
    <col min="3" max="3" width="13.28125" style="3" customWidth="1"/>
    <col min="4" max="4" width="10.28125" style="1" customWidth="1"/>
    <col min="5" max="5" width="13.00390625" style="0" customWidth="1"/>
    <col min="6" max="6" width="15.140625" style="2" customWidth="1"/>
    <col min="7" max="7" width="10.57421875" style="2" customWidth="1"/>
    <col min="8" max="253" width="63.57421875" style="2" customWidth="1"/>
  </cols>
  <sheetData>
    <row r="1" spans="1:5" ht="13.5" customHeight="1">
      <c r="A1" s="484" t="s">
        <v>431</v>
      </c>
      <c r="B1" s="484"/>
      <c r="C1" s="484"/>
      <c r="D1" s="484"/>
      <c r="E1" s="484"/>
    </row>
    <row r="2" spans="1:6" ht="42" customHeight="1">
      <c r="A2" s="471" t="s">
        <v>0</v>
      </c>
      <c r="B2" s="472" t="s">
        <v>1</v>
      </c>
      <c r="C2" s="473" t="s">
        <v>2</v>
      </c>
      <c r="D2" s="474" t="s">
        <v>3</v>
      </c>
      <c r="E2" s="475" t="s">
        <v>4</v>
      </c>
      <c r="F2" s="476" t="s">
        <v>214</v>
      </c>
    </row>
    <row r="3" spans="1:7" s="1" customFormat="1" ht="14.25" customHeight="1">
      <c r="A3" s="493" t="s">
        <v>5</v>
      </c>
      <c r="B3" s="493"/>
      <c r="C3" s="493"/>
      <c r="D3" s="493"/>
      <c r="E3" s="493"/>
      <c r="F3" s="109">
        <v>9273</v>
      </c>
      <c r="G3" s="307"/>
    </row>
    <row r="4" spans="1:5" ht="15.75" customHeight="1">
      <c r="A4" s="4">
        <v>1</v>
      </c>
      <c r="B4" s="5" t="s">
        <v>6</v>
      </c>
      <c r="C4" s="6">
        <v>9273</v>
      </c>
      <c r="D4" s="7">
        <v>25</v>
      </c>
      <c r="E4" s="8">
        <f>C4*D4</f>
        <v>231825</v>
      </c>
    </row>
    <row r="5" spans="1:7" ht="12.75" customHeight="1">
      <c r="A5" s="487" t="s">
        <v>7</v>
      </c>
      <c r="B5" s="487"/>
      <c r="C5" s="487"/>
      <c r="D5" s="487"/>
      <c r="E5" s="487"/>
      <c r="F5" s="109">
        <f>C6+C7</f>
        <v>3613</v>
      </c>
      <c r="G5" s="308"/>
    </row>
    <row r="6" spans="1:6" ht="30.75" customHeight="1">
      <c r="A6" s="9">
        <v>1</v>
      </c>
      <c r="B6" s="303" t="s">
        <v>227</v>
      </c>
      <c r="C6" s="11">
        <v>3309</v>
      </c>
      <c r="D6" s="12" t="s">
        <v>8</v>
      </c>
      <c r="E6" s="13">
        <f>C6*D6</f>
        <v>69489</v>
      </c>
      <c r="F6" s="352" t="s">
        <v>247</v>
      </c>
    </row>
    <row r="7" spans="1:5" ht="15.75" customHeight="1">
      <c r="A7" s="101">
        <v>2</v>
      </c>
      <c r="B7" s="303" t="s">
        <v>138</v>
      </c>
      <c r="C7" s="177">
        <v>304</v>
      </c>
      <c r="D7" s="12" t="s">
        <v>8</v>
      </c>
      <c r="E7" s="13">
        <f>C7*D7</f>
        <v>6384</v>
      </c>
    </row>
    <row r="8" spans="1:7" ht="13.5" customHeight="1">
      <c r="A8" s="487" t="s">
        <v>9</v>
      </c>
      <c r="B8" s="487"/>
      <c r="C8" s="487"/>
      <c r="D8" s="487"/>
      <c r="E8" s="487"/>
      <c r="F8" s="109">
        <f>C9+C10+C11</f>
        <v>1354</v>
      </c>
      <c r="G8" s="308"/>
    </row>
    <row r="9" spans="1:5" ht="15" customHeight="1">
      <c r="A9" s="14">
        <v>1</v>
      </c>
      <c r="B9" s="15" t="s">
        <v>10</v>
      </c>
      <c r="C9" s="6">
        <v>582</v>
      </c>
      <c r="D9" s="16">
        <v>8</v>
      </c>
      <c r="E9" s="13">
        <f>C9*D9</f>
        <v>4656</v>
      </c>
    </row>
    <row r="10" spans="1:5" ht="16.5" customHeight="1">
      <c r="A10" s="14">
        <v>2</v>
      </c>
      <c r="B10" s="17" t="s">
        <v>11</v>
      </c>
      <c r="C10" s="18">
        <v>300</v>
      </c>
      <c r="D10" s="19">
        <v>8</v>
      </c>
      <c r="E10" s="20">
        <f>C10*D10</f>
        <v>2400</v>
      </c>
    </row>
    <row r="11" spans="1:5" ht="16.5" customHeight="1">
      <c r="A11" s="21">
        <v>3</v>
      </c>
      <c r="B11" s="22" t="s">
        <v>12</v>
      </c>
      <c r="C11" s="23">
        <v>472</v>
      </c>
      <c r="D11" s="24">
        <v>8</v>
      </c>
      <c r="E11" s="25">
        <f>C11*D11</f>
        <v>3776</v>
      </c>
    </row>
    <row r="12" spans="1:7" ht="12.75" customHeight="1">
      <c r="A12" s="487" t="s">
        <v>13</v>
      </c>
      <c r="B12" s="487"/>
      <c r="C12" s="487"/>
      <c r="D12" s="487"/>
      <c r="E12" s="487"/>
      <c r="F12" s="110">
        <f>SUM(C13:C17)</f>
        <v>5339</v>
      </c>
      <c r="G12" s="308"/>
    </row>
    <row r="13" spans="1:5" ht="17.25" customHeight="1">
      <c r="A13" s="26">
        <v>1</v>
      </c>
      <c r="B13" s="27" t="s">
        <v>14</v>
      </c>
      <c r="C13" s="28">
        <v>1000</v>
      </c>
      <c r="D13" s="29">
        <v>8</v>
      </c>
      <c r="E13" s="30">
        <f>C13*D13</f>
        <v>8000</v>
      </c>
    </row>
    <row r="14" spans="1:5" ht="27.75" customHeight="1">
      <c r="A14" s="31">
        <v>2</v>
      </c>
      <c r="B14" s="32" t="s">
        <v>15</v>
      </c>
      <c r="C14" s="33">
        <v>1369</v>
      </c>
      <c r="D14" s="34">
        <v>8</v>
      </c>
      <c r="E14" s="35">
        <f>C14*D14</f>
        <v>10952</v>
      </c>
    </row>
    <row r="15" spans="1:5" ht="15" customHeight="1">
      <c r="A15" s="9">
        <v>3</v>
      </c>
      <c r="B15" s="10" t="s">
        <v>131</v>
      </c>
      <c r="C15" s="11">
        <v>100</v>
      </c>
      <c r="D15" s="12">
        <v>8</v>
      </c>
      <c r="E15" s="36">
        <f>C15*D15</f>
        <v>800</v>
      </c>
    </row>
    <row r="16" spans="1:5" ht="13.5" customHeight="1">
      <c r="A16" s="26">
        <v>4</v>
      </c>
      <c r="B16" s="27" t="s">
        <v>16</v>
      </c>
      <c r="C16" s="28">
        <v>2320</v>
      </c>
      <c r="D16" s="29">
        <v>8</v>
      </c>
      <c r="E16" s="30">
        <f>C16*D16</f>
        <v>18560</v>
      </c>
    </row>
    <row r="17" spans="1:5" ht="17.25" customHeight="1">
      <c r="A17" s="31">
        <v>5</v>
      </c>
      <c r="B17" s="32" t="s">
        <v>228</v>
      </c>
      <c r="C17" s="33">
        <f>220*2.5</f>
        <v>550</v>
      </c>
      <c r="D17" s="34">
        <v>8</v>
      </c>
      <c r="E17" s="35">
        <f>C17*D17</f>
        <v>4400</v>
      </c>
    </row>
    <row r="18" spans="1:7" ht="12.75" customHeight="1">
      <c r="A18" s="487" t="s">
        <v>17</v>
      </c>
      <c r="B18" s="487"/>
      <c r="C18" s="487"/>
      <c r="D18" s="487"/>
      <c r="E18" s="487"/>
      <c r="F18" s="110">
        <f>SUM(C19:C35)</f>
        <v>15340</v>
      </c>
      <c r="G18" s="308"/>
    </row>
    <row r="19" spans="1:5" ht="16.5" customHeight="1">
      <c r="A19" s="37">
        <v>1</v>
      </c>
      <c r="B19" s="32" t="s">
        <v>18</v>
      </c>
      <c r="C19" s="18">
        <v>9100</v>
      </c>
      <c r="D19" s="19">
        <v>4</v>
      </c>
      <c r="E19" s="20">
        <f aca="true" t="shared" si="0" ref="E19:E32">C19*D19</f>
        <v>36400</v>
      </c>
    </row>
    <row r="20" spans="1:5" ht="16.5" customHeight="1">
      <c r="A20" s="37">
        <v>2</v>
      </c>
      <c r="B20" s="32" t="s">
        <v>19</v>
      </c>
      <c r="C20" s="18">
        <v>1850</v>
      </c>
      <c r="D20" s="19">
        <v>4</v>
      </c>
      <c r="E20" s="20">
        <f t="shared" si="0"/>
        <v>7400</v>
      </c>
    </row>
    <row r="21" spans="1:8" ht="16.5" customHeight="1">
      <c r="A21" s="37">
        <v>3</v>
      </c>
      <c r="B21" s="32" t="s">
        <v>20</v>
      </c>
      <c r="C21" s="18">
        <v>180</v>
      </c>
      <c r="D21" s="19">
        <v>4</v>
      </c>
      <c r="E21" s="20">
        <f t="shared" si="0"/>
        <v>720</v>
      </c>
      <c r="H21" s="2" t="s">
        <v>413</v>
      </c>
    </row>
    <row r="22" spans="1:5" ht="16.5" customHeight="1">
      <c r="A22" s="37">
        <v>4</v>
      </c>
      <c r="B22" s="38" t="s">
        <v>23</v>
      </c>
      <c r="C22" s="39">
        <v>240</v>
      </c>
      <c r="D22" s="40">
        <v>4</v>
      </c>
      <c r="E22" s="13">
        <f>C22*D22</f>
        <v>960</v>
      </c>
    </row>
    <row r="23" spans="1:5" ht="16.5" customHeight="1">
      <c r="A23" s="37">
        <v>5</v>
      </c>
      <c r="B23" s="38" t="s">
        <v>139</v>
      </c>
      <c r="C23" s="184">
        <v>201</v>
      </c>
      <c r="D23" s="40" t="s">
        <v>24</v>
      </c>
      <c r="E23" s="13">
        <f>C23*D23</f>
        <v>804</v>
      </c>
    </row>
    <row r="24" spans="1:5" ht="16.5" customHeight="1">
      <c r="A24" s="37">
        <v>6</v>
      </c>
      <c r="B24" s="38" t="s">
        <v>140</v>
      </c>
      <c r="C24" s="184">
        <v>309</v>
      </c>
      <c r="D24" s="40" t="s">
        <v>24</v>
      </c>
      <c r="E24" s="13">
        <f>C24*D24</f>
        <v>1236</v>
      </c>
    </row>
    <row r="25" spans="1:5" ht="16.5" customHeight="1">
      <c r="A25" s="37">
        <v>7</v>
      </c>
      <c r="B25" s="32" t="s">
        <v>141</v>
      </c>
      <c r="C25" s="18">
        <v>480</v>
      </c>
      <c r="D25" s="100" t="s">
        <v>24</v>
      </c>
      <c r="E25" s="20">
        <f t="shared" si="0"/>
        <v>1920</v>
      </c>
    </row>
    <row r="26" spans="1:5" ht="15" customHeight="1">
      <c r="A26" s="37">
        <v>8</v>
      </c>
      <c r="B26" s="32" t="s">
        <v>22</v>
      </c>
      <c r="C26" s="18">
        <v>65</v>
      </c>
      <c r="D26" s="19">
        <v>4</v>
      </c>
      <c r="E26" s="20">
        <f t="shared" si="0"/>
        <v>260</v>
      </c>
    </row>
    <row r="27" spans="1:5" ht="16.5" customHeight="1">
      <c r="A27" s="37">
        <v>9</v>
      </c>
      <c r="B27" s="41" t="s">
        <v>229</v>
      </c>
      <c r="C27" s="18">
        <v>361</v>
      </c>
      <c r="D27" s="19">
        <v>4</v>
      </c>
      <c r="E27" s="20">
        <f t="shared" si="0"/>
        <v>1444</v>
      </c>
    </row>
    <row r="28" spans="1:5" ht="14.25" customHeight="1">
      <c r="A28" s="37">
        <v>10</v>
      </c>
      <c r="B28" s="32" t="s">
        <v>230</v>
      </c>
      <c r="C28" s="18">
        <v>90</v>
      </c>
      <c r="D28" s="19" t="s">
        <v>24</v>
      </c>
      <c r="E28" s="20">
        <f t="shared" si="0"/>
        <v>360</v>
      </c>
    </row>
    <row r="29" spans="1:5" ht="16.5" customHeight="1">
      <c r="A29" s="37">
        <v>11</v>
      </c>
      <c r="B29" s="42" t="s">
        <v>231</v>
      </c>
      <c r="C29" s="106">
        <v>380</v>
      </c>
      <c r="D29" s="24" t="s">
        <v>24</v>
      </c>
      <c r="E29" s="25">
        <f t="shared" si="0"/>
        <v>1520</v>
      </c>
    </row>
    <row r="30" spans="1:5" ht="15" customHeight="1">
      <c r="A30" s="37">
        <v>12</v>
      </c>
      <c r="B30" s="22" t="s">
        <v>25</v>
      </c>
      <c r="C30" s="106">
        <v>278</v>
      </c>
      <c r="D30" s="24">
        <v>4</v>
      </c>
      <c r="E30" s="25">
        <f t="shared" si="0"/>
        <v>1112</v>
      </c>
    </row>
    <row r="31" spans="1:6" ht="16.5" customHeight="1">
      <c r="A31" s="219">
        <v>13</v>
      </c>
      <c r="B31" s="22" t="s">
        <v>226</v>
      </c>
      <c r="C31" s="106">
        <v>152</v>
      </c>
      <c r="D31" s="24" t="s">
        <v>24</v>
      </c>
      <c r="E31" s="25">
        <f t="shared" si="0"/>
        <v>608</v>
      </c>
      <c r="F31" s="218"/>
    </row>
    <row r="32" spans="1:5" ht="16.5" customHeight="1">
      <c r="A32" s="37">
        <v>14</v>
      </c>
      <c r="B32" s="41" t="s">
        <v>26</v>
      </c>
      <c r="C32" s="102">
        <v>180</v>
      </c>
      <c r="D32" s="19">
        <v>4</v>
      </c>
      <c r="E32" s="20">
        <f t="shared" si="0"/>
        <v>720</v>
      </c>
    </row>
    <row r="33" spans="1:5" ht="16.5" customHeight="1">
      <c r="A33" s="37">
        <v>15</v>
      </c>
      <c r="B33" s="41" t="s">
        <v>232</v>
      </c>
      <c r="C33" s="102">
        <v>595</v>
      </c>
      <c r="D33" s="19" t="s">
        <v>24</v>
      </c>
      <c r="E33" s="20">
        <f>C33*D33</f>
        <v>2380</v>
      </c>
    </row>
    <row r="34" spans="1:5" ht="16.5" customHeight="1">
      <c r="A34" s="37">
        <v>16</v>
      </c>
      <c r="B34" s="41" t="s">
        <v>142</v>
      </c>
      <c r="C34" s="102">
        <v>350</v>
      </c>
      <c r="D34" s="19" t="s">
        <v>24</v>
      </c>
      <c r="E34" s="20">
        <f>C34*D34</f>
        <v>1400</v>
      </c>
    </row>
    <row r="35" spans="1:5" ht="16.5" customHeight="1">
      <c r="A35" s="37">
        <v>17</v>
      </c>
      <c r="B35" s="41" t="s">
        <v>209</v>
      </c>
      <c r="C35" s="102">
        <v>529</v>
      </c>
      <c r="D35" s="19" t="s">
        <v>24</v>
      </c>
      <c r="E35" s="20">
        <f>C35*D35</f>
        <v>2116</v>
      </c>
    </row>
    <row r="36" spans="1:7" ht="13.5" customHeight="1">
      <c r="A36" s="488" t="s">
        <v>297</v>
      </c>
      <c r="B36" s="488"/>
      <c r="C36" s="488"/>
      <c r="D36" s="488"/>
      <c r="E36" s="488"/>
      <c r="F36" s="110">
        <f>SUM(C37:C63)</f>
        <v>17082</v>
      </c>
      <c r="G36" s="308"/>
    </row>
    <row r="37" spans="1:5" ht="16.5" customHeight="1">
      <c r="A37" s="9">
        <v>1</v>
      </c>
      <c r="B37" s="32" t="s">
        <v>233</v>
      </c>
      <c r="C37" s="33">
        <v>460</v>
      </c>
      <c r="D37" s="34">
        <v>2</v>
      </c>
      <c r="E37" s="20">
        <f aca="true" t="shared" si="1" ref="E37:E63">C37*D37</f>
        <v>920</v>
      </c>
    </row>
    <row r="38" spans="1:6" ht="16.5" customHeight="1">
      <c r="A38" s="101" t="s">
        <v>387</v>
      </c>
      <c r="B38" s="27" t="s">
        <v>383</v>
      </c>
      <c r="C38" s="183">
        <v>61</v>
      </c>
      <c r="D38" s="302" t="s">
        <v>21</v>
      </c>
      <c r="E38" s="277">
        <f t="shared" si="1"/>
        <v>122</v>
      </c>
      <c r="F38" s="353" t="s">
        <v>382</v>
      </c>
    </row>
    <row r="39" spans="1:6" ht="15.75" customHeight="1">
      <c r="A39" s="101" t="s">
        <v>388</v>
      </c>
      <c r="B39" s="27" t="s">
        <v>439</v>
      </c>
      <c r="C39" s="183">
        <v>162</v>
      </c>
      <c r="D39" s="302" t="s">
        <v>21</v>
      </c>
      <c r="E39" s="277">
        <f t="shared" si="1"/>
        <v>324</v>
      </c>
      <c r="F39" s="353" t="s">
        <v>382</v>
      </c>
    </row>
    <row r="40" spans="1:6" ht="15" customHeight="1">
      <c r="A40" s="270" t="s">
        <v>408</v>
      </c>
      <c r="B40" s="481" t="s">
        <v>440</v>
      </c>
      <c r="C40" s="295">
        <v>48</v>
      </c>
      <c r="D40" s="296" t="s">
        <v>21</v>
      </c>
      <c r="E40" s="277">
        <f t="shared" si="1"/>
        <v>96</v>
      </c>
      <c r="F40" s="460" t="s">
        <v>404</v>
      </c>
    </row>
    <row r="41" spans="1:5" ht="16.5" customHeight="1">
      <c r="A41" s="101">
        <v>2</v>
      </c>
      <c r="B41" s="42" t="s">
        <v>30</v>
      </c>
      <c r="C41" s="28">
        <v>500</v>
      </c>
      <c r="D41" s="29">
        <v>2</v>
      </c>
      <c r="E41" s="25">
        <f t="shared" si="1"/>
        <v>1000</v>
      </c>
    </row>
    <row r="42" spans="1:5" ht="26.25" customHeight="1">
      <c r="A42" s="9">
        <v>3</v>
      </c>
      <c r="B42" s="17" t="s">
        <v>31</v>
      </c>
      <c r="C42" s="33">
        <v>150</v>
      </c>
      <c r="D42" s="43">
        <v>2</v>
      </c>
      <c r="E42" s="20">
        <f t="shared" si="1"/>
        <v>300</v>
      </c>
    </row>
    <row r="43" spans="1:5" ht="27" customHeight="1">
      <c r="A43" s="101" t="s">
        <v>219</v>
      </c>
      <c r="B43" s="45" t="s">
        <v>361</v>
      </c>
      <c r="C43" s="33">
        <v>135</v>
      </c>
      <c r="D43" s="279" t="s">
        <v>21</v>
      </c>
      <c r="E43" s="274">
        <f t="shared" si="1"/>
        <v>270</v>
      </c>
    </row>
    <row r="44" spans="1:5" ht="19.5" customHeight="1">
      <c r="A44" s="101" t="s">
        <v>389</v>
      </c>
      <c r="B44" s="45" t="s">
        <v>362</v>
      </c>
      <c r="C44" s="33">
        <v>251</v>
      </c>
      <c r="D44" s="279" t="s">
        <v>21</v>
      </c>
      <c r="E44" s="274">
        <f t="shared" si="1"/>
        <v>502</v>
      </c>
    </row>
    <row r="45" spans="1:5" ht="22.5" customHeight="1">
      <c r="A45" s="101">
        <v>4</v>
      </c>
      <c r="B45" s="32" t="s">
        <v>143</v>
      </c>
      <c r="C45" s="33">
        <v>320</v>
      </c>
      <c r="D45" s="34">
        <v>2</v>
      </c>
      <c r="E45" s="20">
        <f t="shared" si="1"/>
        <v>640</v>
      </c>
    </row>
    <row r="46" spans="1:5" ht="16.5" customHeight="1">
      <c r="A46" s="9">
        <v>5</v>
      </c>
      <c r="B46" s="32" t="s">
        <v>32</v>
      </c>
      <c r="C46" s="33">
        <v>1200</v>
      </c>
      <c r="D46" s="34">
        <v>2</v>
      </c>
      <c r="E46" s="20">
        <f t="shared" si="1"/>
        <v>2400</v>
      </c>
    </row>
    <row r="47" spans="1:6" ht="16.5" customHeight="1">
      <c r="A47" s="101">
        <v>6</v>
      </c>
      <c r="B47" s="10" t="s">
        <v>284</v>
      </c>
      <c r="C47" s="11">
        <v>816</v>
      </c>
      <c r="D47" s="12" t="s">
        <v>21</v>
      </c>
      <c r="E47" s="20">
        <f t="shared" si="1"/>
        <v>1632</v>
      </c>
      <c r="F47" s="220"/>
    </row>
    <row r="48" spans="1:6" ht="16.5" customHeight="1">
      <c r="A48" s="9">
        <v>7</v>
      </c>
      <c r="B48" s="10" t="s">
        <v>285</v>
      </c>
      <c r="C48" s="11">
        <v>2210</v>
      </c>
      <c r="D48" s="12" t="s">
        <v>21</v>
      </c>
      <c r="E48" s="20">
        <f t="shared" si="1"/>
        <v>4420</v>
      </c>
      <c r="F48" s="220"/>
    </row>
    <row r="49" spans="1:6" ht="16.5" customHeight="1">
      <c r="A49" s="101">
        <v>8</v>
      </c>
      <c r="B49" s="10" t="s">
        <v>286</v>
      </c>
      <c r="C49" s="11">
        <v>192</v>
      </c>
      <c r="D49" s="12" t="s">
        <v>21</v>
      </c>
      <c r="E49" s="20">
        <f t="shared" si="1"/>
        <v>384</v>
      </c>
      <c r="F49" s="220"/>
    </row>
    <row r="50" spans="1:6" ht="16.5" customHeight="1">
      <c r="A50" s="9">
        <v>9</v>
      </c>
      <c r="B50" s="44" t="s">
        <v>147</v>
      </c>
      <c r="C50" s="174">
        <v>1765</v>
      </c>
      <c r="D50" s="34">
        <v>2</v>
      </c>
      <c r="E50" s="20">
        <f t="shared" si="1"/>
        <v>3530</v>
      </c>
      <c r="F50" s="105"/>
    </row>
    <row r="51" spans="1:5" ht="16.5" customHeight="1">
      <c r="A51" s="101">
        <v>10</v>
      </c>
      <c r="B51" s="17" t="s">
        <v>128</v>
      </c>
      <c r="C51" s="174">
        <v>1200</v>
      </c>
      <c r="D51" s="34" t="s">
        <v>21</v>
      </c>
      <c r="E51" s="20">
        <f t="shared" si="1"/>
        <v>2400</v>
      </c>
    </row>
    <row r="52" spans="1:5" ht="16.5" customHeight="1">
      <c r="A52" s="9">
        <v>11</v>
      </c>
      <c r="B52" s="32" t="s">
        <v>148</v>
      </c>
      <c r="C52" s="174">
        <v>409</v>
      </c>
      <c r="D52" s="34">
        <v>2</v>
      </c>
      <c r="E52" s="20">
        <f t="shared" si="1"/>
        <v>818</v>
      </c>
    </row>
    <row r="53" spans="1:5" ht="16.5" customHeight="1">
      <c r="A53" s="101">
        <v>12</v>
      </c>
      <c r="B53" s="32" t="s">
        <v>204</v>
      </c>
      <c r="C53" s="174">
        <v>135</v>
      </c>
      <c r="D53" s="34" t="s">
        <v>21</v>
      </c>
      <c r="E53" s="20">
        <f t="shared" si="1"/>
        <v>270</v>
      </c>
    </row>
    <row r="54" spans="1:5" ht="16.5" customHeight="1">
      <c r="A54" s="9">
        <v>13</v>
      </c>
      <c r="B54" s="32" t="s">
        <v>149</v>
      </c>
      <c r="C54" s="174">
        <v>162</v>
      </c>
      <c r="D54" s="34" t="s">
        <v>21</v>
      </c>
      <c r="E54" s="20">
        <f t="shared" si="1"/>
        <v>324</v>
      </c>
    </row>
    <row r="55" spans="1:5" ht="16.5" customHeight="1">
      <c r="A55" s="101">
        <v>14</v>
      </c>
      <c r="B55" s="32" t="s">
        <v>150</v>
      </c>
      <c r="C55" s="174">
        <v>516</v>
      </c>
      <c r="D55" s="34" t="s">
        <v>21</v>
      </c>
      <c r="E55" s="20">
        <f t="shared" si="1"/>
        <v>1032</v>
      </c>
    </row>
    <row r="56" spans="1:6" ht="16.5" customHeight="1">
      <c r="A56" s="9">
        <v>15</v>
      </c>
      <c r="B56" s="32" t="s">
        <v>223</v>
      </c>
      <c r="C56" s="174">
        <v>144</v>
      </c>
      <c r="D56" s="34" t="s">
        <v>21</v>
      </c>
      <c r="E56" s="20">
        <f t="shared" si="1"/>
        <v>288</v>
      </c>
      <c r="F56" s="173"/>
    </row>
    <row r="57" spans="1:6" ht="16.5" customHeight="1">
      <c r="A57" s="101">
        <v>16</v>
      </c>
      <c r="B57" s="32" t="s">
        <v>224</v>
      </c>
      <c r="C57" s="174">
        <v>831</v>
      </c>
      <c r="D57" s="34" t="s">
        <v>21</v>
      </c>
      <c r="E57" s="20">
        <f t="shared" si="1"/>
        <v>1662</v>
      </c>
      <c r="F57" s="173"/>
    </row>
    <row r="58" spans="1:5" ht="16.5" customHeight="1">
      <c r="A58" s="9">
        <v>17</v>
      </c>
      <c r="B58" s="32" t="s">
        <v>34</v>
      </c>
      <c r="C58" s="174">
        <v>130</v>
      </c>
      <c r="D58" s="34">
        <v>2</v>
      </c>
      <c r="E58" s="20">
        <f t="shared" si="1"/>
        <v>260</v>
      </c>
    </row>
    <row r="59" spans="1:5" ht="16.5" customHeight="1">
      <c r="A59" s="101">
        <v>18</v>
      </c>
      <c r="B59" s="32" t="s">
        <v>35</v>
      </c>
      <c r="C59" s="33">
        <v>60</v>
      </c>
      <c r="D59" s="34">
        <v>2</v>
      </c>
      <c r="E59" s="20">
        <f t="shared" si="1"/>
        <v>120</v>
      </c>
    </row>
    <row r="60" spans="1:5" ht="16.5" customHeight="1">
      <c r="A60" s="9">
        <v>19</v>
      </c>
      <c r="B60" s="32" t="s">
        <v>36</v>
      </c>
      <c r="C60" s="33">
        <v>325</v>
      </c>
      <c r="D60" s="34">
        <v>2</v>
      </c>
      <c r="E60" s="20">
        <f t="shared" si="1"/>
        <v>650</v>
      </c>
    </row>
    <row r="61" spans="1:5" ht="16.5" customHeight="1">
      <c r="A61" s="101">
        <v>20</v>
      </c>
      <c r="B61" s="45" t="s">
        <v>38</v>
      </c>
      <c r="C61" s="33">
        <v>1779</v>
      </c>
      <c r="D61" s="34">
        <v>2</v>
      </c>
      <c r="E61" s="20">
        <f t="shared" si="1"/>
        <v>3558</v>
      </c>
    </row>
    <row r="62" spans="1:5" ht="16.5" customHeight="1">
      <c r="A62" s="9">
        <v>21</v>
      </c>
      <c r="B62" s="45" t="s">
        <v>39</v>
      </c>
      <c r="C62" s="33">
        <v>2977</v>
      </c>
      <c r="D62" s="34" t="s">
        <v>21</v>
      </c>
      <c r="E62" s="20">
        <f t="shared" si="1"/>
        <v>5954</v>
      </c>
    </row>
    <row r="63" spans="1:5" ht="16.5" customHeight="1">
      <c r="A63" s="101">
        <v>22</v>
      </c>
      <c r="B63" s="46" t="s">
        <v>152</v>
      </c>
      <c r="C63" s="33">
        <v>144</v>
      </c>
      <c r="D63" s="47">
        <v>2</v>
      </c>
      <c r="E63" s="20">
        <f t="shared" si="1"/>
        <v>288</v>
      </c>
    </row>
    <row r="64" spans="1:7" ht="13.5" customHeight="1">
      <c r="A64" s="487" t="s">
        <v>40</v>
      </c>
      <c r="B64" s="487"/>
      <c r="C64" s="487"/>
      <c r="D64" s="487"/>
      <c r="E64" s="487"/>
      <c r="F64" s="110">
        <f>SUM(C65:C98)</f>
        <v>15466</v>
      </c>
      <c r="G64" s="308"/>
    </row>
    <row r="65" spans="1:5" ht="16.5" customHeight="1">
      <c r="A65" s="14">
        <v>1</v>
      </c>
      <c r="B65" s="41" t="s">
        <v>41</v>
      </c>
      <c r="C65" s="18">
        <v>1000</v>
      </c>
      <c r="D65" s="19">
        <v>1</v>
      </c>
      <c r="E65" s="20">
        <f aca="true" t="shared" si="2" ref="E65:E98">C65*D65</f>
        <v>1000</v>
      </c>
    </row>
    <row r="66" spans="1:5" ht="16.5" customHeight="1">
      <c r="A66" s="14">
        <v>2</v>
      </c>
      <c r="B66" s="41" t="s">
        <v>42</v>
      </c>
      <c r="C66" s="18">
        <v>800</v>
      </c>
      <c r="D66" s="19">
        <v>1</v>
      </c>
      <c r="E66" s="20">
        <f t="shared" si="2"/>
        <v>800</v>
      </c>
    </row>
    <row r="67" spans="1:6" ht="16.5" customHeight="1">
      <c r="A67" s="108">
        <v>3</v>
      </c>
      <c r="B67" s="41" t="s">
        <v>303</v>
      </c>
      <c r="C67" s="102">
        <v>620</v>
      </c>
      <c r="D67" s="19" t="s">
        <v>49</v>
      </c>
      <c r="E67" s="20">
        <f t="shared" si="2"/>
        <v>620</v>
      </c>
      <c r="F67" s="252"/>
    </row>
    <row r="68" spans="1:5" ht="24.75" customHeight="1">
      <c r="A68" s="14">
        <v>4</v>
      </c>
      <c r="B68" s="48" t="s">
        <v>43</v>
      </c>
      <c r="C68" s="18">
        <v>500</v>
      </c>
      <c r="D68" s="19">
        <v>1</v>
      </c>
      <c r="E68" s="20">
        <f t="shared" si="2"/>
        <v>500</v>
      </c>
    </row>
    <row r="69" spans="1:5" ht="16.5" customHeight="1">
      <c r="A69" s="14">
        <v>5</v>
      </c>
      <c r="B69" s="41" t="s">
        <v>44</v>
      </c>
      <c r="C69" s="18">
        <v>300</v>
      </c>
      <c r="D69" s="19">
        <v>1</v>
      </c>
      <c r="E69" s="20">
        <f t="shared" si="2"/>
        <v>300</v>
      </c>
    </row>
    <row r="70" spans="1:5" ht="16.5" customHeight="1">
      <c r="A70" s="14">
        <v>6</v>
      </c>
      <c r="B70" s="41" t="s">
        <v>45</v>
      </c>
      <c r="C70" s="18">
        <v>100</v>
      </c>
      <c r="D70" s="19">
        <v>1</v>
      </c>
      <c r="E70" s="20">
        <f t="shared" si="2"/>
        <v>100</v>
      </c>
    </row>
    <row r="71" spans="1:5" ht="16.5" customHeight="1">
      <c r="A71" s="14">
        <v>7</v>
      </c>
      <c r="B71" s="41" t="s">
        <v>153</v>
      </c>
      <c r="C71" s="102">
        <v>65</v>
      </c>
      <c r="D71" s="19" t="s">
        <v>49</v>
      </c>
      <c r="E71" s="20">
        <f t="shared" si="2"/>
        <v>65</v>
      </c>
    </row>
    <row r="72" spans="1:5" ht="16.5" customHeight="1">
      <c r="A72" s="290" t="s">
        <v>354</v>
      </c>
      <c r="B72" s="48" t="s">
        <v>353</v>
      </c>
      <c r="C72" s="102">
        <v>525</v>
      </c>
      <c r="D72" s="294" t="s">
        <v>49</v>
      </c>
      <c r="E72" s="274">
        <f t="shared" si="2"/>
        <v>525</v>
      </c>
    </row>
    <row r="73" spans="1:5" ht="16.5" customHeight="1">
      <c r="A73" s="290">
        <v>8</v>
      </c>
      <c r="B73" s="48" t="s">
        <v>46</v>
      </c>
      <c r="C73" s="18">
        <v>150</v>
      </c>
      <c r="D73" s="294">
        <v>1</v>
      </c>
      <c r="E73" s="274">
        <f t="shared" si="2"/>
        <v>150</v>
      </c>
    </row>
    <row r="74" spans="1:5" ht="16.5" customHeight="1">
      <c r="A74" s="290">
        <v>9</v>
      </c>
      <c r="B74" s="301" t="s">
        <v>234</v>
      </c>
      <c r="C74" s="39">
        <v>150</v>
      </c>
      <c r="D74" s="304">
        <v>1</v>
      </c>
      <c r="E74" s="283">
        <f t="shared" si="2"/>
        <v>150</v>
      </c>
    </row>
    <row r="75" spans="1:5" ht="16.5" customHeight="1">
      <c r="A75" s="290">
        <v>10</v>
      </c>
      <c r="B75" s="48" t="s">
        <v>47</v>
      </c>
      <c r="C75" s="18">
        <v>600</v>
      </c>
      <c r="D75" s="294">
        <v>1</v>
      </c>
      <c r="E75" s="274">
        <f t="shared" si="2"/>
        <v>600</v>
      </c>
    </row>
    <row r="76" spans="1:5" ht="16.5" customHeight="1">
      <c r="A76" s="290" t="s">
        <v>221</v>
      </c>
      <c r="B76" s="48" t="s">
        <v>351</v>
      </c>
      <c r="C76" s="18">
        <v>650</v>
      </c>
      <c r="D76" s="294" t="s">
        <v>49</v>
      </c>
      <c r="E76" s="274">
        <f t="shared" si="2"/>
        <v>650</v>
      </c>
    </row>
    <row r="77" spans="1:5" ht="16.5" customHeight="1">
      <c r="A77" s="290">
        <v>11</v>
      </c>
      <c r="B77" s="45" t="s">
        <v>48</v>
      </c>
      <c r="C77" s="18">
        <v>250</v>
      </c>
      <c r="D77" s="294">
        <v>1</v>
      </c>
      <c r="E77" s="274">
        <f t="shared" si="2"/>
        <v>250</v>
      </c>
    </row>
    <row r="78" spans="1:5" ht="16.5" customHeight="1">
      <c r="A78" s="290">
        <v>12</v>
      </c>
      <c r="B78" s="27" t="s">
        <v>154</v>
      </c>
      <c r="C78" s="106">
        <v>928</v>
      </c>
      <c r="D78" s="289" t="s">
        <v>49</v>
      </c>
      <c r="E78" s="274">
        <f t="shared" si="2"/>
        <v>928</v>
      </c>
    </row>
    <row r="79" spans="1:5" ht="16.5" customHeight="1">
      <c r="A79" s="290">
        <v>13</v>
      </c>
      <c r="B79" s="22" t="s">
        <v>50</v>
      </c>
      <c r="C79" s="23">
        <v>110</v>
      </c>
      <c r="D79" s="289">
        <v>1</v>
      </c>
      <c r="E79" s="286">
        <f t="shared" si="2"/>
        <v>110</v>
      </c>
    </row>
    <row r="80" spans="1:5" ht="16.5" customHeight="1">
      <c r="A80" s="290" t="s">
        <v>365</v>
      </c>
      <c r="B80" s="22" t="s">
        <v>340</v>
      </c>
      <c r="C80" s="23">
        <v>592</v>
      </c>
      <c r="D80" s="289" t="s">
        <v>49</v>
      </c>
      <c r="E80" s="286">
        <f t="shared" si="2"/>
        <v>592</v>
      </c>
    </row>
    <row r="81" spans="1:5" ht="30" customHeight="1">
      <c r="A81" s="14">
        <v>14</v>
      </c>
      <c r="B81" s="50" t="s">
        <v>51</v>
      </c>
      <c r="C81" s="18">
        <v>750</v>
      </c>
      <c r="D81" s="51">
        <v>1</v>
      </c>
      <c r="E81" s="20">
        <f t="shared" si="2"/>
        <v>750</v>
      </c>
    </row>
    <row r="82" spans="1:5" ht="18" customHeight="1">
      <c r="A82" s="14">
        <v>15</v>
      </c>
      <c r="B82" s="38" t="s">
        <v>52</v>
      </c>
      <c r="C82" s="39">
        <v>133</v>
      </c>
      <c r="D82" s="40" t="s">
        <v>49</v>
      </c>
      <c r="E82" s="13">
        <f t="shared" si="2"/>
        <v>133</v>
      </c>
    </row>
    <row r="83" spans="1:6" ht="14.25" customHeight="1">
      <c r="A83" s="14">
        <v>16</v>
      </c>
      <c r="B83" s="214" t="s">
        <v>253</v>
      </c>
      <c r="C83" s="184">
        <v>113</v>
      </c>
      <c r="D83" s="215" t="s">
        <v>49</v>
      </c>
      <c r="E83" s="216">
        <f t="shared" si="2"/>
        <v>113</v>
      </c>
      <c r="F83" s="105"/>
    </row>
    <row r="84" spans="1:5" ht="16.5" customHeight="1">
      <c r="A84" s="14">
        <v>17</v>
      </c>
      <c r="B84" s="41" t="s">
        <v>53</v>
      </c>
      <c r="C84" s="18">
        <v>360</v>
      </c>
      <c r="D84" s="19">
        <v>1</v>
      </c>
      <c r="E84" s="20">
        <f t="shared" si="2"/>
        <v>360</v>
      </c>
    </row>
    <row r="85" spans="1:5" ht="16.5" customHeight="1">
      <c r="A85" s="14">
        <v>18</v>
      </c>
      <c r="B85" s="41" t="s">
        <v>54</v>
      </c>
      <c r="C85" s="18">
        <v>380</v>
      </c>
      <c r="D85" s="19">
        <v>1</v>
      </c>
      <c r="E85" s="20">
        <f t="shared" si="2"/>
        <v>380</v>
      </c>
    </row>
    <row r="86" spans="1:5" ht="17.25" customHeight="1">
      <c r="A86" s="14">
        <v>19</v>
      </c>
      <c r="B86" s="41" t="s">
        <v>55</v>
      </c>
      <c r="C86" s="18">
        <v>220</v>
      </c>
      <c r="D86" s="19" t="s">
        <v>49</v>
      </c>
      <c r="E86" s="20">
        <f t="shared" si="2"/>
        <v>220</v>
      </c>
    </row>
    <row r="87" spans="1:5" ht="15" customHeight="1">
      <c r="A87" s="14">
        <v>20</v>
      </c>
      <c r="B87" s="41" t="s">
        <v>56</v>
      </c>
      <c r="C87" s="18">
        <v>60</v>
      </c>
      <c r="D87" s="100" t="s">
        <v>21</v>
      </c>
      <c r="E87" s="20">
        <f t="shared" si="2"/>
        <v>120</v>
      </c>
    </row>
    <row r="88" spans="1:5" ht="15" customHeight="1">
      <c r="A88" s="108" t="s">
        <v>375</v>
      </c>
      <c r="B88" s="48" t="s">
        <v>359</v>
      </c>
      <c r="C88" s="18">
        <v>55</v>
      </c>
      <c r="D88" s="305" t="s">
        <v>49</v>
      </c>
      <c r="E88" s="274">
        <f t="shared" si="2"/>
        <v>55</v>
      </c>
    </row>
    <row r="89" spans="1:6" ht="15" customHeight="1">
      <c r="A89" s="108">
        <v>21</v>
      </c>
      <c r="B89" s="300" t="s">
        <v>249</v>
      </c>
      <c r="C89" s="102">
        <v>499</v>
      </c>
      <c r="D89" s="305" t="s">
        <v>49</v>
      </c>
      <c r="E89" s="277">
        <v>499</v>
      </c>
      <c r="F89" s="105"/>
    </row>
    <row r="90" spans="1:6" ht="15" customHeight="1">
      <c r="A90" s="108" t="s">
        <v>371</v>
      </c>
      <c r="B90" s="300" t="s">
        <v>350</v>
      </c>
      <c r="C90" s="102">
        <v>442</v>
      </c>
      <c r="D90" s="305" t="s">
        <v>49</v>
      </c>
      <c r="E90" s="277">
        <f>C90*D90</f>
        <v>442</v>
      </c>
      <c r="F90" s="105"/>
    </row>
    <row r="91" spans="1:6" ht="15" customHeight="1">
      <c r="A91" s="14">
        <v>22</v>
      </c>
      <c r="B91" s="217" t="s">
        <v>250</v>
      </c>
      <c r="C91" s="102">
        <v>182</v>
      </c>
      <c r="D91" s="305" t="s">
        <v>49</v>
      </c>
      <c r="E91" s="277">
        <v>182</v>
      </c>
      <c r="F91" s="105"/>
    </row>
    <row r="92" spans="1:5" ht="16.5" customHeight="1">
      <c r="A92" s="14">
        <v>23</v>
      </c>
      <c r="B92" s="41" t="s">
        <v>57</v>
      </c>
      <c r="C92" s="18">
        <f>320*2.5</f>
        <v>800</v>
      </c>
      <c r="D92" s="19">
        <v>1</v>
      </c>
      <c r="E92" s="20">
        <f t="shared" si="2"/>
        <v>800</v>
      </c>
    </row>
    <row r="93" spans="1:5" ht="16.5" customHeight="1">
      <c r="A93" s="14">
        <v>24</v>
      </c>
      <c r="B93" s="41" t="s">
        <v>155</v>
      </c>
      <c r="C93" s="18">
        <v>594</v>
      </c>
      <c r="D93" s="19">
        <v>1</v>
      </c>
      <c r="E93" s="20">
        <f t="shared" si="2"/>
        <v>594</v>
      </c>
    </row>
    <row r="94" spans="1:5" ht="25.5" customHeight="1">
      <c r="A94" s="14">
        <v>25</v>
      </c>
      <c r="B94" s="41" t="s">
        <v>58</v>
      </c>
      <c r="C94" s="18">
        <v>360</v>
      </c>
      <c r="D94" s="19">
        <v>1</v>
      </c>
      <c r="E94" s="20">
        <f t="shared" si="2"/>
        <v>360</v>
      </c>
    </row>
    <row r="95" spans="1:5" ht="17.25" customHeight="1">
      <c r="A95" s="14">
        <v>26</v>
      </c>
      <c r="B95" s="41" t="s">
        <v>156</v>
      </c>
      <c r="C95" s="102">
        <v>806</v>
      </c>
      <c r="D95" s="19" t="s">
        <v>49</v>
      </c>
      <c r="E95" s="20">
        <f t="shared" si="2"/>
        <v>806</v>
      </c>
    </row>
    <row r="96" spans="1:5" ht="15.75" customHeight="1">
      <c r="A96" s="14">
        <v>27</v>
      </c>
      <c r="B96" s="41" t="s">
        <v>157</v>
      </c>
      <c r="C96" s="102">
        <v>266</v>
      </c>
      <c r="D96" s="19" t="s">
        <v>49</v>
      </c>
      <c r="E96" s="20">
        <f t="shared" si="2"/>
        <v>266</v>
      </c>
    </row>
    <row r="97" spans="1:5" ht="15.75" customHeight="1">
      <c r="A97" s="14">
        <v>28</v>
      </c>
      <c r="B97" s="41" t="s">
        <v>158</v>
      </c>
      <c r="C97" s="102">
        <v>578</v>
      </c>
      <c r="D97" s="19" t="s">
        <v>49</v>
      </c>
      <c r="E97" s="20">
        <f t="shared" si="2"/>
        <v>578</v>
      </c>
    </row>
    <row r="98" spans="1:5" ht="16.5" customHeight="1">
      <c r="A98" s="14">
        <v>29</v>
      </c>
      <c r="B98" s="41" t="s">
        <v>59</v>
      </c>
      <c r="C98" s="18">
        <v>1528</v>
      </c>
      <c r="D98" s="19" t="s">
        <v>49</v>
      </c>
      <c r="E98" s="20">
        <f t="shared" si="2"/>
        <v>1528</v>
      </c>
    </row>
    <row r="99" spans="1:7" ht="12" customHeight="1">
      <c r="A99" s="487" t="s">
        <v>60</v>
      </c>
      <c r="B99" s="487"/>
      <c r="C99" s="487"/>
      <c r="D99" s="487"/>
      <c r="E99" s="487"/>
      <c r="F99" s="110">
        <f>SUM(C100:C107)</f>
        <v>7488</v>
      </c>
      <c r="G99" s="308"/>
    </row>
    <row r="100" spans="1:5" ht="25.5" customHeight="1">
      <c r="A100" s="31">
        <v>1</v>
      </c>
      <c r="B100" s="32" t="s">
        <v>61</v>
      </c>
      <c r="C100" s="33">
        <v>4000</v>
      </c>
      <c r="D100" s="34">
        <v>4</v>
      </c>
      <c r="E100" s="20">
        <f aca="true" t="shared" si="3" ref="E100:E107">C100*D100</f>
        <v>16000</v>
      </c>
    </row>
    <row r="101" spans="1:5" ht="18" customHeight="1">
      <c r="A101" s="9">
        <v>2</v>
      </c>
      <c r="B101" s="10" t="s">
        <v>62</v>
      </c>
      <c r="C101" s="11">
        <v>500</v>
      </c>
      <c r="D101" s="12">
        <v>4</v>
      </c>
      <c r="E101" s="13">
        <f t="shared" si="3"/>
        <v>2000</v>
      </c>
    </row>
    <row r="102" spans="1:5" ht="16.5" customHeight="1">
      <c r="A102" s="26">
        <v>3</v>
      </c>
      <c r="B102" s="42" t="s">
        <v>63</v>
      </c>
      <c r="C102" s="28">
        <v>500</v>
      </c>
      <c r="D102" s="29">
        <v>4</v>
      </c>
      <c r="E102" s="25">
        <f t="shared" si="3"/>
        <v>2000</v>
      </c>
    </row>
    <row r="103" spans="1:5" ht="24" customHeight="1">
      <c r="A103" s="31">
        <v>4</v>
      </c>
      <c r="B103" s="42" t="s">
        <v>159</v>
      </c>
      <c r="C103" s="183">
        <v>563</v>
      </c>
      <c r="D103" s="29" t="s">
        <v>24</v>
      </c>
      <c r="E103" s="25">
        <f t="shared" si="3"/>
        <v>2252</v>
      </c>
    </row>
    <row r="104" spans="1:5" ht="16.5" customHeight="1">
      <c r="A104" s="26">
        <v>5</v>
      </c>
      <c r="B104" s="42" t="s">
        <v>160</v>
      </c>
      <c r="C104" s="183">
        <v>900</v>
      </c>
      <c r="D104" s="29" t="s">
        <v>24</v>
      </c>
      <c r="E104" s="25">
        <f t="shared" si="3"/>
        <v>3600</v>
      </c>
    </row>
    <row r="105" spans="1:6" ht="17.25" customHeight="1">
      <c r="A105" s="299" t="s">
        <v>377</v>
      </c>
      <c r="B105" s="27" t="s">
        <v>381</v>
      </c>
      <c r="C105" s="183">
        <v>485</v>
      </c>
      <c r="D105" s="280" t="s">
        <v>21</v>
      </c>
      <c r="E105" s="286">
        <f t="shared" si="3"/>
        <v>970</v>
      </c>
      <c r="F105" s="353" t="s">
        <v>382</v>
      </c>
    </row>
    <row r="106" spans="1:5" ht="16.5" customHeight="1">
      <c r="A106" s="299" t="s">
        <v>386</v>
      </c>
      <c r="B106" s="27" t="s">
        <v>360</v>
      </c>
      <c r="C106" s="183">
        <v>375</v>
      </c>
      <c r="D106" s="280" t="s">
        <v>21</v>
      </c>
      <c r="E106" s="286">
        <f t="shared" si="3"/>
        <v>750</v>
      </c>
    </row>
    <row r="107" spans="1:5" ht="17.25" customHeight="1">
      <c r="A107" s="31">
        <v>6</v>
      </c>
      <c r="B107" s="42" t="s">
        <v>161</v>
      </c>
      <c r="C107" s="183">
        <v>165</v>
      </c>
      <c r="D107" s="29" t="s">
        <v>24</v>
      </c>
      <c r="E107" s="25">
        <f t="shared" si="3"/>
        <v>660</v>
      </c>
    </row>
    <row r="108" spans="1:7" ht="13.5" customHeight="1">
      <c r="A108" s="487" t="s">
        <v>64</v>
      </c>
      <c r="B108" s="487"/>
      <c r="C108" s="487"/>
      <c r="D108" s="487"/>
      <c r="E108" s="487"/>
      <c r="F108" s="110">
        <f>SUM(C109:C142)</f>
        <v>17248</v>
      </c>
      <c r="G108" s="308"/>
    </row>
    <row r="109" spans="1:5" ht="16.5" customHeight="1">
      <c r="A109" s="14">
        <v>1</v>
      </c>
      <c r="B109" s="32" t="s">
        <v>235</v>
      </c>
      <c r="C109" s="18">
        <v>375</v>
      </c>
      <c r="D109" s="19">
        <v>1</v>
      </c>
      <c r="E109" s="20">
        <f aca="true" t="shared" si="4" ref="E109:E142">C109*D109</f>
        <v>375</v>
      </c>
    </row>
    <row r="110" spans="1:5" ht="16.5" customHeight="1">
      <c r="A110" s="14">
        <v>2</v>
      </c>
      <c r="B110" s="32" t="s">
        <v>356</v>
      </c>
      <c r="C110" s="18">
        <v>3231</v>
      </c>
      <c r="D110" s="19">
        <v>1</v>
      </c>
      <c r="E110" s="20">
        <f t="shared" si="4"/>
        <v>3231</v>
      </c>
    </row>
    <row r="111" spans="1:5" ht="16.5" customHeight="1">
      <c r="A111" s="108" t="s">
        <v>374</v>
      </c>
      <c r="B111" s="45" t="s">
        <v>357</v>
      </c>
      <c r="C111" s="18">
        <v>770</v>
      </c>
      <c r="D111" s="294" t="s">
        <v>49</v>
      </c>
      <c r="E111" s="274">
        <f t="shared" si="4"/>
        <v>770</v>
      </c>
    </row>
    <row r="112" spans="1:5" ht="16.5" customHeight="1">
      <c r="A112" s="14">
        <v>3</v>
      </c>
      <c r="B112" s="32" t="s">
        <v>237</v>
      </c>
      <c r="C112" s="18">
        <v>1600</v>
      </c>
      <c r="D112" s="19">
        <v>1</v>
      </c>
      <c r="E112" s="20">
        <f>C112*D112</f>
        <v>1600</v>
      </c>
    </row>
    <row r="113" spans="1:5" ht="16.5" customHeight="1">
      <c r="A113" s="108" t="s">
        <v>389</v>
      </c>
      <c r="B113" s="45" t="s">
        <v>358</v>
      </c>
      <c r="C113" s="18">
        <v>810</v>
      </c>
      <c r="D113" s="294" t="s">
        <v>49</v>
      </c>
      <c r="E113" s="274">
        <f>C113*D113</f>
        <v>810</v>
      </c>
    </row>
    <row r="114" spans="1:5" ht="16.5" customHeight="1">
      <c r="A114" s="108" t="s">
        <v>219</v>
      </c>
      <c r="B114" s="182" t="s">
        <v>348</v>
      </c>
      <c r="C114" s="102">
        <v>6</v>
      </c>
      <c r="D114" s="298" t="s">
        <v>49</v>
      </c>
      <c r="E114" s="274">
        <f t="shared" si="4"/>
        <v>6</v>
      </c>
    </row>
    <row r="115" spans="1:5" ht="23.25" customHeight="1">
      <c r="A115" s="269" t="s">
        <v>409</v>
      </c>
      <c r="B115" s="182" t="s">
        <v>403</v>
      </c>
      <c r="C115" s="344">
        <v>511</v>
      </c>
      <c r="D115" s="345" t="s">
        <v>49</v>
      </c>
      <c r="E115" s="346">
        <f t="shared" si="4"/>
        <v>511</v>
      </c>
    </row>
    <row r="116" spans="1:6" ht="15" customHeight="1">
      <c r="A116" s="269" t="s">
        <v>419</v>
      </c>
      <c r="B116" s="182" t="s">
        <v>416</v>
      </c>
      <c r="C116" s="344">
        <v>800</v>
      </c>
      <c r="D116" s="345" t="s">
        <v>49</v>
      </c>
      <c r="E116" s="346">
        <v>800</v>
      </c>
      <c r="F116" s="470" t="s">
        <v>418</v>
      </c>
    </row>
    <row r="117" spans="1:5" ht="16.5" customHeight="1">
      <c r="A117" s="14">
        <v>4</v>
      </c>
      <c r="B117" s="32" t="s">
        <v>238</v>
      </c>
      <c r="C117" s="102">
        <v>104</v>
      </c>
      <c r="D117" s="19">
        <v>1</v>
      </c>
      <c r="E117" s="20">
        <f t="shared" si="4"/>
        <v>104</v>
      </c>
    </row>
    <row r="118" spans="1:5" ht="16.5" customHeight="1">
      <c r="A118" s="14">
        <v>5</v>
      </c>
      <c r="B118" s="32" t="s">
        <v>162</v>
      </c>
      <c r="C118" s="102">
        <v>251</v>
      </c>
      <c r="D118" s="19" t="s">
        <v>49</v>
      </c>
      <c r="E118" s="20">
        <f t="shared" si="4"/>
        <v>251</v>
      </c>
    </row>
    <row r="119" spans="1:5" ht="22.5" customHeight="1">
      <c r="A119" s="14">
        <v>6</v>
      </c>
      <c r="B119" s="32" t="s">
        <v>239</v>
      </c>
      <c r="C119" s="102">
        <v>135</v>
      </c>
      <c r="D119" s="19" t="s">
        <v>49</v>
      </c>
      <c r="E119" s="20">
        <f t="shared" si="4"/>
        <v>135</v>
      </c>
    </row>
    <row r="120" spans="1:5" ht="17.25" customHeight="1">
      <c r="A120" s="14">
        <v>7</v>
      </c>
      <c r="B120" s="32" t="s">
        <v>163</v>
      </c>
      <c r="C120" s="102">
        <v>172</v>
      </c>
      <c r="D120" s="19" t="s">
        <v>49</v>
      </c>
      <c r="E120" s="20">
        <f t="shared" si="4"/>
        <v>172</v>
      </c>
    </row>
    <row r="121" spans="1:8" ht="17.25" customHeight="1">
      <c r="A121" s="14">
        <v>8</v>
      </c>
      <c r="B121" s="32" t="s">
        <v>277</v>
      </c>
      <c r="C121" s="102">
        <v>192</v>
      </c>
      <c r="D121" s="19" t="s">
        <v>49</v>
      </c>
      <c r="E121" s="20">
        <f t="shared" si="4"/>
        <v>192</v>
      </c>
      <c r="F121" s="220"/>
      <c r="G121" s="105"/>
      <c r="H121" s="105"/>
    </row>
    <row r="122" spans="1:8" ht="17.25" customHeight="1">
      <c r="A122" s="108">
        <v>9</v>
      </c>
      <c r="B122" s="32" t="s">
        <v>302</v>
      </c>
      <c r="C122" s="102">
        <v>243</v>
      </c>
      <c r="D122" s="19" t="s">
        <v>49</v>
      </c>
      <c r="E122" s="20">
        <f t="shared" si="4"/>
        <v>243</v>
      </c>
      <c r="F122" s="254"/>
      <c r="G122" s="105"/>
      <c r="H122" s="105"/>
    </row>
    <row r="123" spans="1:8" ht="17.25" customHeight="1">
      <c r="A123" s="238" t="s">
        <v>378</v>
      </c>
      <c r="B123" s="32" t="s">
        <v>402</v>
      </c>
      <c r="C123" s="295">
        <v>132</v>
      </c>
      <c r="D123" s="296" t="s">
        <v>49</v>
      </c>
      <c r="E123" s="297">
        <f t="shared" si="4"/>
        <v>132</v>
      </c>
      <c r="F123" s="354" t="s">
        <v>407</v>
      </c>
      <c r="G123" s="105"/>
      <c r="H123" s="105"/>
    </row>
    <row r="124" spans="1:8" ht="16.5" customHeight="1">
      <c r="A124" s="14">
        <v>10</v>
      </c>
      <c r="B124" s="32" t="s">
        <v>240</v>
      </c>
      <c r="C124" s="18">
        <v>500</v>
      </c>
      <c r="D124" s="19">
        <v>1</v>
      </c>
      <c r="E124" s="20">
        <f t="shared" si="4"/>
        <v>500</v>
      </c>
      <c r="G124" s="105"/>
      <c r="H124" s="105"/>
    </row>
    <row r="125" spans="1:8" ht="16.5" customHeight="1">
      <c r="A125" s="14">
        <v>11</v>
      </c>
      <c r="B125" s="32" t="s">
        <v>241</v>
      </c>
      <c r="C125" s="18">
        <v>208</v>
      </c>
      <c r="D125" s="19">
        <v>1</v>
      </c>
      <c r="E125" s="20">
        <f t="shared" si="4"/>
        <v>208</v>
      </c>
      <c r="G125" s="105"/>
      <c r="H125" s="105"/>
    </row>
    <row r="126" spans="1:8" ht="16.5" customHeight="1">
      <c r="A126" s="14">
        <v>12</v>
      </c>
      <c r="B126" s="32" t="s">
        <v>66</v>
      </c>
      <c r="C126" s="18">
        <v>119</v>
      </c>
      <c r="D126" s="19" t="s">
        <v>49</v>
      </c>
      <c r="E126" s="20">
        <f t="shared" si="4"/>
        <v>119</v>
      </c>
      <c r="G126" s="105"/>
      <c r="H126" s="105"/>
    </row>
    <row r="127" spans="1:5" ht="16.5" customHeight="1">
      <c r="A127" s="306" t="s">
        <v>225</v>
      </c>
      <c r="B127" s="45" t="s">
        <v>343</v>
      </c>
      <c r="C127" s="18">
        <v>90</v>
      </c>
      <c r="D127" s="294" t="s">
        <v>49</v>
      </c>
      <c r="E127" s="274">
        <f t="shared" si="4"/>
        <v>90</v>
      </c>
    </row>
    <row r="128" spans="1:5" ht="16.5" customHeight="1">
      <c r="A128" s="306" t="s">
        <v>344</v>
      </c>
      <c r="B128" s="45" t="s">
        <v>345</v>
      </c>
      <c r="C128" s="18">
        <v>295</v>
      </c>
      <c r="D128" s="294" t="s">
        <v>49</v>
      </c>
      <c r="E128" s="274">
        <f t="shared" si="4"/>
        <v>295</v>
      </c>
    </row>
    <row r="129" spans="1:5" ht="16.5" customHeight="1">
      <c r="A129" s="306" t="s">
        <v>372</v>
      </c>
      <c r="B129" s="45" t="s">
        <v>352</v>
      </c>
      <c r="C129" s="18">
        <v>219</v>
      </c>
      <c r="D129" s="294" t="s">
        <v>49</v>
      </c>
      <c r="E129" s="274">
        <f t="shared" si="4"/>
        <v>219</v>
      </c>
    </row>
    <row r="130" spans="1:5" ht="16.5" customHeight="1">
      <c r="A130" s="14">
        <v>13</v>
      </c>
      <c r="B130" s="41" t="s">
        <v>67</v>
      </c>
      <c r="C130" s="18">
        <v>270</v>
      </c>
      <c r="D130" s="19">
        <v>1</v>
      </c>
      <c r="E130" s="20">
        <f t="shared" si="4"/>
        <v>270</v>
      </c>
    </row>
    <row r="131" spans="1:5" ht="16.5" customHeight="1">
      <c r="A131" s="14">
        <v>14</v>
      </c>
      <c r="B131" s="41" t="s">
        <v>68</v>
      </c>
      <c r="C131" s="18">
        <v>780</v>
      </c>
      <c r="D131" s="19">
        <v>1</v>
      </c>
      <c r="E131" s="20">
        <f t="shared" si="4"/>
        <v>780</v>
      </c>
    </row>
    <row r="132" spans="1:5" ht="16.5" customHeight="1">
      <c r="A132" s="14">
        <v>15</v>
      </c>
      <c r="B132" s="32" t="s">
        <v>69</v>
      </c>
      <c r="C132" s="18">
        <v>881</v>
      </c>
      <c r="D132" s="19">
        <v>1</v>
      </c>
      <c r="E132" s="20">
        <f t="shared" si="4"/>
        <v>881</v>
      </c>
    </row>
    <row r="133" spans="1:5" ht="16.5" customHeight="1">
      <c r="A133" s="14">
        <v>16</v>
      </c>
      <c r="B133" s="32" t="s">
        <v>70</v>
      </c>
      <c r="C133" s="18">
        <v>450</v>
      </c>
      <c r="D133" s="19">
        <v>1</v>
      </c>
      <c r="E133" s="20">
        <f t="shared" si="4"/>
        <v>450</v>
      </c>
    </row>
    <row r="134" spans="1:5" ht="16.5" customHeight="1">
      <c r="A134" s="14">
        <v>17</v>
      </c>
      <c r="B134" s="32" t="s">
        <v>71</v>
      </c>
      <c r="C134" s="18">
        <v>866</v>
      </c>
      <c r="D134" s="19" t="s">
        <v>49</v>
      </c>
      <c r="E134" s="20">
        <f t="shared" si="4"/>
        <v>866</v>
      </c>
    </row>
    <row r="135" spans="1:5" ht="16.5" customHeight="1">
      <c r="A135" s="14">
        <v>18</v>
      </c>
      <c r="B135" s="10" t="s">
        <v>212</v>
      </c>
      <c r="C135" s="184">
        <v>819</v>
      </c>
      <c r="D135" s="40" t="s">
        <v>49</v>
      </c>
      <c r="E135" s="13">
        <f t="shared" si="4"/>
        <v>819</v>
      </c>
    </row>
    <row r="136" spans="1:5" ht="24" customHeight="1">
      <c r="A136" s="14">
        <v>19</v>
      </c>
      <c r="B136" s="10" t="s">
        <v>164</v>
      </c>
      <c r="C136" s="184">
        <v>1105</v>
      </c>
      <c r="D136" s="40" t="s">
        <v>49</v>
      </c>
      <c r="E136" s="13">
        <f t="shared" si="4"/>
        <v>1105</v>
      </c>
    </row>
    <row r="137" spans="1:5" ht="16.5" customHeight="1">
      <c r="A137" s="14">
        <v>20</v>
      </c>
      <c r="B137" s="41" t="s">
        <v>72</v>
      </c>
      <c r="C137" s="102">
        <v>360</v>
      </c>
      <c r="D137" s="19">
        <v>1</v>
      </c>
      <c r="E137" s="20">
        <f t="shared" si="4"/>
        <v>360</v>
      </c>
    </row>
    <row r="138" spans="1:6" ht="16.5" customHeight="1">
      <c r="A138" s="363" t="s">
        <v>375</v>
      </c>
      <c r="B138" s="41" t="s">
        <v>417</v>
      </c>
      <c r="C138" s="461">
        <v>90</v>
      </c>
      <c r="D138" s="462" t="s">
        <v>49</v>
      </c>
      <c r="E138" s="463">
        <v>90</v>
      </c>
      <c r="F138" s="470" t="s">
        <v>418</v>
      </c>
    </row>
    <row r="139" spans="1:6" ht="16.5" customHeight="1">
      <c r="A139" s="14">
        <v>21</v>
      </c>
      <c r="B139" s="41" t="s">
        <v>73</v>
      </c>
      <c r="C139" s="102">
        <v>300</v>
      </c>
      <c r="D139" s="19">
        <v>1</v>
      </c>
      <c r="E139" s="20">
        <f t="shared" si="4"/>
        <v>300</v>
      </c>
      <c r="F139" s="291"/>
    </row>
    <row r="140" spans="1:6" ht="16.5" customHeight="1">
      <c r="A140" s="269" t="s">
        <v>371</v>
      </c>
      <c r="B140" s="292" t="s">
        <v>393</v>
      </c>
      <c r="C140" s="341">
        <v>350</v>
      </c>
      <c r="D140" s="342" t="s">
        <v>49</v>
      </c>
      <c r="E140" s="343">
        <f t="shared" si="4"/>
        <v>350</v>
      </c>
      <c r="F140" s="291"/>
    </row>
    <row r="141" spans="1:5" ht="13.5" customHeight="1">
      <c r="A141" s="269" t="s">
        <v>410</v>
      </c>
      <c r="B141" s="293" t="s">
        <v>390</v>
      </c>
      <c r="C141" s="341">
        <v>55</v>
      </c>
      <c r="D141" s="342" t="s">
        <v>49</v>
      </c>
      <c r="E141" s="343">
        <f t="shared" si="4"/>
        <v>55</v>
      </c>
    </row>
    <row r="142" spans="1:5" ht="16.5" customHeight="1">
      <c r="A142" s="14">
        <v>22</v>
      </c>
      <c r="B142" s="42" t="s">
        <v>242</v>
      </c>
      <c r="C142" s="106">
        <v>159</v>
      </c>
      <c r="D142" s="24">
        <v>1</v>
      </c>
      <c r="E142" s="25">
        <f t="shared" si="4"/>
        <v>159</v>
      </c>
    </row>
    <row r="143" spans="1:7" ht="12.75" customHeight="1">
      <c r="A143" s="487" t="s">
        <v>75</v>
      </c>
      <c r="B143" s="487"/>
      <c r="C143" s="487"/>
      <c r="D143" s="487"/>
      <c r="E143" s="487"/>
      <c r="F143" s="110">
        <f>C144+C145+C146</f>
        <v>793</v>
      </c>
      <c r="G143" s="308"/>
    </row>
    <row r="144" spans="1:5" ht="16.5" customHeight="1">
      <c r="A144" s="52">
        <v>1</v>
      </c>
      <c r="B144" s="44" t="s">
        <v>76</v>
      </c>
      <c r="C144" s="53">
        <v>350</v>
      </c>
      <c r="D144" s="54">
        <v>4</v>
      </c>
      <c r="E144" s="35">
        <f>C144*D144</f>
        <v>1400</v>
      </c>
    </row>
    <row r="145" spans="1:5" ht="16.5" customHeight="1">
      <c r="A145" s="107">
        <v>2</v>
      </c>
      <c r="B145" s="17" t="s">
        <v>165</v>
      </c>
      <c r="C145" s="33">
        <v>187</v>
      </c>
      <c r="D145" s="43" t="s">
        <v>24</v>
      </c>
      <c r="E145" s="55">
        <f>C145*D145</f>
        <v>748</v>
      </c>
    </row>
    <row r="146" spans="1:5" ht="16.5" customHeight="1">
      <c r="A146" s="107">
        <v>3</v>
      </c>
      <c r="B146" s="17" t="s">
        <v>166</v>
      </c>
      <c r="C146" s="33">
        <v>256</v>
      </c>
      <c r="D146" s="43" t="s">
        <v>24</v>
      </c>
      <c r="E146" s="35">
        <f>C146*D146</f>
        <v>1024</v>
      </c>
    </row>
    <row r="147" spans="1:7" ht="13.5" customHeight="1">
      <c r="A147" s="489" t="s">
        <v>296</v>
      </c>
      <c r="B147" s="489"/>
      <c r="C147" s="489"/>
      <c r="D147" s="489"/>
      <c r="E147" s="489"/>
      <c r="F147" s="110">
        <f>SUM(C148:C163)</f>
        <v>12640</v>
      </c>
      <c r="G147" s="308"/>
    </row>
    <row r="148" spans="1:5" ht="16.5" customHeight="1">
      <c r="A148" s="14">
        <v>1</v>
      </c>
      <c r="B148" s="10" t="s">
        <v>77</v>
      </c>
      <c r="C148" s="39">
        <v>3339</v>
      </c>
      <c r="D148" s="40">
        <v>2</v>
      </c>
      <c r="E148" s="13">
        <f aca="true" t="shared" si="5" ref="E148:E163">C148*D148</f>
        <v>6678</v>
      </c>
    </row>
    <row r="149" spans="1:5" ht="16.5" customHeight="1">
      <c r="A149" s="108">
        <v>2</v>
      </c>
      <c r="B149" s="32" t="s">
        <v>167</v>
      </c>
      <c r="C149" s="102">
        <v>2306</v>
      </c>
      <c r="D149" s="19">
        <v>2</v>
      </c>
      <c r="E149" s="20">
        <f t="shared" si="5"/>
        <v>4612</v>
      </c>
    </row>
    <row r="150" spans="1:5" ht="16.5" customHeight="1">
      <c r="A150" s="14">
        <v>3</v>
      </c>
      <c r="B150" s="32" t="s">
        <v>270</v>
      </c>
      <c r="C150" s="18">
        <v>836</v>
      </c>
      <c r="D150" s="19" t="s">
        <v>21</v>
      </c>
      <c r="E150" s="20">
        <f t="shared" si="5"/>
        <v>1672</v>
      </c>
    </row>
    <row r="151" spans="1:6" ht="16.5" customHeight="1">
      <c r="A151" s="108">
        <v>4</v>
      </c>
      <c r="B151" s="32" t="s">
        <v>281</v>
      </c>
      <c r="C151" s="18">
        <v>180</v>
      </c>
      <c r="D151" s="19" t="s">
        <v>21</v>
      </c>
      <c r="E151" s="20">
        <f t="shared" si="5"/>
        <v>360</v>
      </c>
      <c r="F151" s="220"/>
    </row>
    <row r="152" spans="1:6" ht="16.5" customHeight="1">
      <c r="A152" s="108">
        <v>5</v>
      </c>
      <c r="B152" s="32" t="s">
        <v>282</v>
      </c>
      <c r="C152" s="18">
        <v>245</v>
      </c>
      <c r="D152" s="19" t="s">
        <v>21</v>
      </c>
      <c r="E152" s="20">
        <f t="shared" si="5"/>
        <v>490</v>
      </c>
      <c r="F152" s="220"/>
    </row>
    <row r="153" spans="1:6" ht="16.5" customHeight="1">
      <c r="A153" s="108">
        <v>6</v>
      </c>
      <c r="B153" s="32" t="s">
        <v>283</v>
      </c>
      <c r="C153" s="18">
        <v>84</v>
      </c>
      <c r="D153" s="19" t="s">
        <v>21</v>
      </c>
      <c r="E153" s="20">
        <f t="shared" si="5"/>
        <v>168</v>
      </c>
      <c r="F153" s="220"/>
    </row>
    <row r="154" spans="1:6" ht="16.5" customHeight="1">
      <c r="A154" s="108" t="s">
        <v>370</v>
      </c>
      <c r="B154" s="45" t="s">
        <v>349</v>
      </c>
      <c r="C154" s="18">
        <v>1115</v>
      </c>
      <c r="D154" s="294" t="s">
        <v>21</v>
      </c>
      <c r="E154" s="274">
        <f t="shared" si="5"/>
        <v>2230</v>
      </c>
      <c r="F154" s="220"/>
    </row>
    <row r="155" spans="1:5" ht="16.5" customHeight="1">
      <c r="A155" s="14">
        <v>7</v>
      </c>
      <c r="B155" s="41" t="s">
        <v>78</v>
      </c>
      <c r="C155" s="18">
        <v>1200</v>
      </c>
      <c r="D155" s="19">
        <v>2</v>
      </c>
      <c r="E155" s="20">
        <f t="shared" si="5"/>
        <v>2400</v>
      </c>
    </row>
    <row r="156" spans="1:5" ht="16.5" customHeight="1">
      <c r="A156" s="108">
        <v>8</v>
      </c>
      <c r="B156" s="32" t="s">
        <v>79</v>
      </c>
      <c r="C156" s="18">
        <v>450</v>
      </c>
      <c r="D156" s="19">
        <v>2</v>
      </c>
      <c r="E156" s="20">
        <f t="shared" si="5"/>
        <v>900</v>
      </c>
    </row>
    <row r="157" spans="1:5" ht="16.5" customHeight="1">
      <c r="A157" s="14">
        <v>9</v>
      </c>
      <c r="B157" s="32" t="s">
        <v>80</v>
      </c>
      <c r="C157" s="18">
        <v>360</v>
      </c>
      <c r="D157" s="19">
        <v>2</v>
      </c>
      <c r="E157" s="20">
        <f t="shared" si="5"/>
        <v>720</v>
      </c>
    </row>
    <row r="158" spans="1:5" ht="16.5" customHeight="1">
      <c r="A158" s="108">
        <v>10</v>
      </c>
      <c r="B158" s="41" t="s">
        <v>81</v>
      </c>
      <c r="C158" s="18">
        <v>200</v>
      </c>
      <c r="D158" s="19">
        <v>2</v>
      </c>
      <c r="E158" s="20">
        <f t="shared" si="5"/>
        <v>400</v>
      </c>
    </row>
    <row r="159" spans="1:5" ht="16.5" customHeight="1">
      <c r="A159" s="14">
        <v>11</v>
      </c>
      <c r="B159" s="41" t="s">
        <v>82</v>
      </c>
      <c r="C159" s="18">
        <v>220</v>
      </c>
      <c r="D159" s="19">
        <v>2</v>
      </c>
      <c r="E159" s="20">
        <f t="shared" si="5"/>
        <v>440</v>
      </c>
    </row>
    <row r="160" spans="1:5" ht="15" customHeight="1">
      <c r="A160" s="108">
        <v>12</v>
      </c>
      <c r="B160" s="41" t="s">
        <v>83</v>
      </c>
      <c r="C160" s="18">
        <v>37</v>
      </c>
      <c r="D160" s="19">
        <v>2</v>
      </c>
      <c r="E160" s="20">
        <f t="shared" si="5"/>
        <v>74</v>
      </c>
    </row>
    <row r="161" spans="1:5" ht="16.5" customHeight="1">
      <c r="A161" s="290" t="s">
        <v>225</v>
      </c>
      <c r="B161" s="22" t="s">
        <v>342</v>
      </c>
      <c r="C161" s="23">
        <v>204</v>
      </c>
      <c r="D161" s="289" t="s">
        <v>49</v>
      </c>
      <c r="E161" s="274">
        <f t="shared" si="5"/>
        <v>204</v>
      </c>
    </row>
    <row r="162" spans="1:5" ht="16.5" customHeight="1">
      <c r="A162" s="14">
        <v>13</v>
      </c>
      <c r="B162" s="49" t="s">
        <v>243</v>
      </c>
      <c r="C162" s="23">
        <v>364</v>
      </c>
      <c r="D162" s="24">
        <v>2</v>
      </c>
      <c r="E162" s="25">
        <f t="shared" si="5"/>
        <v>728</v>
      </c>
    </row>
    <row r="163" spans="1:5" ht="16.5" customHeight="1">
      <c r="A163" s="108">
        <v>14</v>
      </c>
      <c r="B163" s="49" t="s">
        <v>84</v>
      </c>
      <c r="C163" s="23">
        <v>1500</v>
      </c>
      <c r="D163" s="24" t="s">
        <v>21</v>
      </c>
      <c r="E163" s="25">
        <f t="shared" si="5"/>
        <v>3000</v>
      </c>
    </row>
    <row r="164" spans="1:7" ht="12.75" customHeight="1">
      <c r="A164" s="487" t="s">
        <v>85</v>
      </c>
      <c r="B164" s="487"/>
      <c r="C164" s="487"/>
      <c r="D164" s="487"/>
      <c r="E164" s="487"/>
      <c r="F164" s="110">
        <f>SUM(C165:C183)</f>
        <v>12226</v>
      </c>
      <c r="G164" s="308"/>
    </row>
    <row r="165" spans="1:5" ht="16.5" customHeight="1">
      <c r="A165" s="31">
        <v>1</v>
      </c>
      <c r="B165" s="32" t="s">
        <v>168</v>
      </c>
      <c r="C165" s="33">
        <v>3124</v>
      </c>
      <c r="D165" s="34">
        <v>1</v>
      </c>
      <c r="E165" s="20">
        <f aca="true" t="shared" si="6" ref="E165:E183">C165*D165</f>
        <v>3124</v>
      </c>
    </row>
    <row r="166" spans="1:5" ht="24.75" customHeight="1">
      <c r="A166" s="101">
        <v>2</v>
      </c>
      <c r="B166" s="32" t="s">
        <v>87</v>
      </c>
      <c r="C166" s="174">
        <v>915</v>
      </c>
      <c r="D166" s="34">
        <v>1</v>
      </c>
      <c r="E166" s="20">
        <f t="shared" si="6"/>
        <v>915</v>
      </c>
    </row>
    <row r="167" spans="1:5" ht="15.75" customHeight="1">
      <c r="A167" s="9">
        <v>3</v>
      </c>
      <c r="B167" s="32" t="s">
        <v>88</v>
      </c>
      <c r="C167" s="33">
        <v>960</v>
      </c>
      <c r="D167" s="34">
        <v>1</v>
      </c>
      <c r="E167" s="20">
        <f t="shared" si="6"/>
        <v>960</v>
      </c>
    </row>
    <row r="168" spans="1:5" ht="15.75" customHeight="1">
      <c r="A168" s="270" t="s">
        <v>219</v>
      </c>
      <c r="B168" s="480" t="s">
        <v>396</v>
      </c>
      <c r="C168" s="347">
        <v>734</v>
      </c>
      <c r="D168" s="348" t="s">
        <v>49</v>
      </c>
      <c r="E168" s="343">
        <f t="shared" si="6"/>
        <v>734</v>
      </c>
    </row>
    <row r="169" spans="1:5" ht="15.75" customHeight="1">
      <c r="A169" s="270" t="s">
        <v>389</v>
      </c>
      <c r="B169" s="480" t="s">
        <v>397</v>
      </c>
      <c r="C169" s="347">
        <v>181</v>
      </c>
      <c r="D169" s="348" t="s">
        <v>49</v>
      </c>
      <c r="E169" s="343">
        <f t="shared" si="6"/>
        <v>181</v>
      </c>
    </row>
    <row r="170" spans="1:5" ht="15.75" customHeight="1">
      <c r="A170" s="101">
        <v>4</v>
      </c>
      <c r="B170" s="32" t="s">
        <v>89</v>
      </c>
      <c r="C170" s="33">
        <v>750</v>
      </c>
      <c r="D170" s="34">
        <v>1</v>
      </c>
      <c r="E170" s="20">
        <f t="shared" si="6"/>
        <v>750</v>
      </c>
    </row>
    <row r="171" spans="1:5" ht="17.25" customHeight="1">
      <c r="A171" s="9">
        <v>5</v>
      </c>
      <c r="B171" s="56" t="s">
        <v>90</v>
      </c>
      <c r="C171" s="11">
        <v>750</v>
      </c>
      <c r="D171" s="12">
        <v>1</v>
      </c>
      <c r="E171" s="13">
        <f t="shared" si="6"/>
        <v>750</v>
      </c>
    </row>
    <row r="172" spans="1:5" ht="16.5" customHeight="1">
      <c r="A172" s="101">
        <v>6</v>
      </c>
      <c r="B172" s="57" t="s">
        <v>91</v>
      </c>
      <c r="C172" s="33">
        <v>920</v>
      </c>
      <c r="D172" s="58">
        <v>1</v>
      </c>
      <c r="E172" s="20">
        <f t="shared" si="6"/>
        <v>920</v>
      </c>
    </row>
    <row r="173" spans="1:5" ht="18" customHeight="1">
      <c r="A173" s="9">
        <v>7</v>
      </c>
      <c r="B173" s="57" t="s">
        <v>92</v>
      </c>
      <c r="C173" s="33">
        <v>121</v>
      </c>
      <c r="D173" s="58">
        <v>1</v>
      </c>
      <c r="E173" s="20">
        <f t="shared" si="6"/>
        <v>121</v>
      </c>
    </row>
    <row r="174" spans="1:5" ht="17.25" customHeight="1">
      <c r="A174" s="278" t="s">
        <v>354</v>
      </c>
      <c r="B174" s="285" t="s">
        <v>347</v>
      </c>
      <c r="C174" s="183">
        <v>65</v>
      </c>
      <c r="D174" s="287">
        <v>1</v>
      </c>
      <c r="E174" s="288">
        <f t="shared" si="6"/>
        <v>65</v>
      </c>
    </row>
    <row r="175" spans="1:5" ht="16.5" customHeight="1">
      <c r="A175" s="278" t="s">
        <v>369</v>
      </c>
      <c r="B175" s="285" t="s">
        <v>334</v>
      </c>
      <c r="C175" s="183">
        <v>75</v>
      </c>
      <c r="D175" s="287">
        <v>1</v>
      </c>
      <c r="E175" s="288">
        <f t="shared" si="6"/>
        <v>75</v>
      </c>
    </row>
    <row r="176" spans="1:5" ht="17.25" customHeight="1">
      <c r="A176" s="278">
        <v>8</v>
      </c>
      <c r="B176" s="27" t="s">
        <v>93</v>
      </c>
      <c r="C176" s="28">
        <f>360*1.5</f>
        <v>540</v>
      </c>
      <c r="D176" s="280">
        <v>1</v>
      </c>
      <c r="E176" s="286">
        <f t="shared" si="6"/>
        <v>540</v>
      </c>
    </row>
    <row r="177" spans="1:5" ht="17.25" customHeight="1">
      <c r="A177" s="278">
        <v>9</v>
      </c>
      <c r="B177" s="27" t="s">
        <v>94</v>
      </c>
      <c r="C177" s="28">
        <f>160*3</f>
        <v>480</v>
      </c>
      <c r="D177" s="280">
        <v>1</v>
      </c>
      <c r="E177" s="274">
        <f t="shared" si="6"/>
        <v>480</v>
      </c>
    </row>
    <row r="178" spans="1:5" ht="17.25" customHeight="1">
      <c r="A178" s="278" t="s">
        <v>378</v>
      </c>
      <c r="B178" s="27" t="s">
        <v>328</v>
      </c>
      <c r="C178" s="28">
        <v>680</v>
      </c>
      <c r="D178" s="280" t="s">
        <v>49</v>
      </c>
      <c r="E178" s="274">
        <f t="shared" si="6"/>
        <v>680</v>
      </c>
    </row>
    <row r="179" spans="1:5" ht="18" customHeight="1">
      <c r="A179" s="101">
        <v>10</v>
      </c>
      <c r="B179" s="32" t="s">
        <v>244</v>
      </c>
      <c r="C179" s="33">
        <v>1100</v>
      </c>
      <c r="D179" s="279" t="s">
        <v>49</v>
      </c>
      <c r="E179" s="274">
        <f t="shared" si="6"/>
        <v>1100</v>
      </c>
    </row>
    <row r="180" spans="1:5" ht="17.25" customHeight="1">
      <c r="A180" s="9">
        <v>11</v>
      </c>
      <c r="B180" s="32" t="s">
        <v>245</v>
      </c>
      <c r="C180" s="33">
        <v>350</v>
      </c>
      <c r="D180" s="34">
        <v>1</v>
      </c>
      <c r="E180" s="20">
        <f t="shared" si="6"/>
        <v>350</v>
      </c>
    </row>
    <row r="181" spans="1:5" ht="19.5" customHeight="1">
      <c r="A181" s="101">
        <v>12</v>
      </c>
      <c r="B181" s="57" t="s">
        <v>169</v>
      </c>
      <c r="C181" s="33">
        <v>96</v>
      </c>
      <c r="D181" s="58">
        <v>1</v>
      </c>
      <c r="E181" s="20">
        <f t="shared" si="6"/>
        <v>96</v>
      </c>
    </row>
    <row r="182" spans="1:5" ht="17.25" customHeight="1">
      <c r="A182" s="9">
        <v>13</v>
      </c>
      <c r="B182" s="59" t="s">
        <v>170</v>
      </c>
      <c r="C182" s="174">
        <v>195</v>
      </c>
      <c r="D182" s="104">
        <v>1</v>
      </c>
      <c r="E182" s="20">
        <f t="shared" si="6"/>
        <v>195</v>
      </c>
    </row>
    <row r="183" spans="1:5" ht="18" customHeight="1">
      <c r="A183" s="101">
        <v>14</v>
      </c>
      <c r="B183" s="59" t="s">
        <v>171</v>
      </c>
      <c r="C183" s="185">
        <v>190</v>
      </c>
      <c r="D183" s="103">
        <v>1</v>
      </c>
      <c r="E183" s="8">
        <f t="shared" si="6"/>
        <v>190</v>
      </c>
    </row>
    <row r="184" spans="1:7" ht="13.5" customHeight="1">
      <c r="A184" s="487" t="s">
        <v>95</v>
      </c>
      <c r="B184" s="487"/>
      <c r="C184" s="487"/>
      <c r="D184" s="487"/>
      <c r="E184" s="487"/>
      <c r="F184" s="110">
        <f>SUM(C185:C201)</f>
        <v>17722</v>
      </c>
      <c r="G184" s="308"/>
    </row>
    <row r="185" spans="1:5" ht="16.5" customHeight="1">
      <c r="A185" s="14">
        <v>1</v>
      </c>
      <c r="B185" s="41" t="s">
        <v>96</v>
      </c>
      <c r="C185" s="18">
        <v>1050</v>
      </c>
      <c r="D185" s="19">
        <v>2</v>
      </c>
      <c r="E185" s="20">
        <f aca="true" t="shared" si="7" ref="E185:E201">C185*D185</f>
        <v>2100</v>
      </c>
    </row>
    <row r="186" spans="1:5" ht="24" customHeight="1">
      <c r="A186" s="108">
        <v>2</v>
      </c>
      <c r="B186" s="32" t="s">
        <v>200</v>
      </c>
      <c r="C186" s="102">
        <v>778</v>
      </c>
      <c r="D186" s="19" t="s">
        <v>21</v>
      </c>
      <c r="E186" s="20">
        <f t="shared" si="7"/>
        <v>1556</v>
      </c>
    </row>
    <row r="187" spans="1:5" ht="24" customHeight="1">
      <c r="A187" s="14">
        <v>3</v>
      </c>
      <c r="B187" s="42" t="s">
        <v>173</v>
      </c>
      <c r="C187" s="106">
        <v>281</v>
      </c>
      <c r="D187" s="24" t="s">
        <v>21</v>
      </c>
      <c r="E187" s="20">
        <f t="shared" si="7"/>
        <v>562</v>
      </c>
    </row>
    <row r="188" spans="1:5" ht="19.5" customHeight="1">
      <c r="A188" s="269" t="s">
        <v>219</v>
      </c>
      <c r="B188" s="267" t="s">
        <v>394</v>
      </c>
      <c r="C188" s="341">
        <v>300</v>
      </c>
      <c r="D188" s="342" t="s">
        <v>21</v>
      </c>
      <c r="E188" s="343">
        <f t="shared" si="7"/>
        <v>600</v>
      </c>
    </row>
    <row r="189" spans="1:5" ht="24" customHeight="1">
      <c r="A189" s="269" t="s">
        <v>389</v>
      </c>
      <c r="B189" s="267" t="s">
        <v>395</v>
      </c>
      <c r="C189" s="341">
        <v>150</v>
      </c>
      <c r="D189" s="342" t="s">
        <v>21</v>
      </c>
      <c r="E189" s="343">
        <f t="shared" si="7"/>
        <v>300</v>
      </c>
    </row>
    <row r="190" spans="1:6" ht="39" customHeight="1">
      <c r="A190" s="108">
        <v>4</v>
      </c>
      <c r="B190" s="42" t="s">
        <v>246</v>
      </c>
      <c r="C190" s="106">
        <v>1086</v>
      </c>
      <c r="D190" s="235" t="s">
        <v>21</v>
      </c>
      <c r="E190" s="176">
        <f t="shared" si="7"/>
        <v>2172</v>
      </c>
      <c r="F190" s="213"/>
    </row>
    <row r="191" spans="1:5" ht="23.25" customHeight="1">
      <c r="A191" s="14">
        <v>5</v>
      </c>
      <c r="B191" s="42" t="s">
        <v>174</v>
      </c>
      <c r="C191" s="106">
        <v>450</v>
      </c>
      <c r="D191" s="24">
        <v>2</v>
      </c>
      <c r="E191" s="25">
        <f t="shared" si="7"/>
        <v>900</v>
      </c>
    </row>
    <row r="192" spans="1:5" ht="24" customHeight="1">
      <c r="A192" s="108">
        <v>6</v>
      </c>
      <c r="B192" s="32" t="s">
        <v>175</v>
      </c>
      <c r="C192" s="102">
        <v>4515</v>
      </c>
      <c r="D192" s="19">
        <v>2</v>
      </c>
      <c r="E192" s="20">
        <f t="shared" si="7"/>
        <v>9030</v>
      </c>
    </row>
    <row r="193" spans="1:5" ht="16.5" customHeight="1">
      <c r="A193" s="14">
        <v>7</v>
      </c>
      <c r="B193" s="32" t="s">
        <v>176</v>
      </c>
      <c r="C193" s="102">
        <v>31</v>
      </c>
      <c r="D193" s="19" t="s">
        <v>21</v>
      </c>
      <c r="E193" s="20">
        <f t="shared" si="7"/>
        <v>62</v>
      </c>
    </row>
    <row r="194" spans="1:6" ht="16.5" customHeight="1">
      <c r="A194" s="108">
        <v>8</v>
      </c>
      <c r="B194" s="32" t="s">
        <v>273</v>
      </c>
      <c r="C194" s="102">
        <v>1262</v>
      </c>
      <c r="D194" s="19" t="s">
        <v>21</v>
      </c>
      <c r="E194" s="20">
        <f t="shared" si="7"/>
        <v>2524</v>
      </c>
      <c r="F194" s="220"/>
    </row>
    <row r="195" spans="1:6" ht="18.75" customHeight="1">
      <c r="A195" s="108">
        <v>9</v>
      </c>
      <c r="B195" s="32" t="s">
        <v>279</v>
      </c>
      <c r="C195" s="102">
        <v>78</v>
      </c>
      <c r="D195" s="19" t="s">
        <v>21</v>
      </c>
      <c r="E195" s="20">
        <f t="shared" si="7"/>
        <v>156</v>
      </c>
      <c r="F195" s="220"/>
    </row>
    <row r="196" spans="1:6" ht="16.5" customHeight="1">
      <c r="A196" s="108">
        <v>10</v>
      </c>
      <c r="B196" s="32" t="s">
        <v>278</v>
      </c>
      <c r="C196" s="102">
        <v>1634</v>
      </c>
      <c r="D196" s="19" t="s">
        <v>21</v>
      </c>
      <c r="E196" s="20">
        <f t="shared" si="7"/>
        <v>3268</v>
      </c>
      <c r="F196" s="220"/>
    </row>
    <row r="197" spans="1:5" ht="16.5" customHeight="1">
      <c r="A197" s="14">
        <v>11</v>
      </c>
      <c r="B197" s="32" t="s">
        <v>97</v>
      </c>
      <c r="C197" s="18">
        <v>2400</v>
      </c>
      <c r="D197" s="19">
        <v>2</v>
      </c>
      <c r="E197" s="20">
        <f t="shared" si="7"/>
        <v>4800</v>
      </c>
    </row>
    <row r="198" spans="1:5" ht="25.5" customHeight="1">
      <c r="A198" s="108">
        <v>12</v>
      </c>
      <c r="B198" s="32" t="s">
        <v>98</v>
      </c>
      <c r="C198" s="18">
        <v>2250</v>
      </c>
      <c r="D198" s="19">
        <v>2</v>
      </c>
      <c r="E198" s="20">
        <f t="shared" si="7"/>
        <v>4500</v>
      </c>
    </row>
    <row r="199" spans="1:6" ht="24" customHeight="1">
      <c r="A199" s="14">
        <v>13</v>
      </c>
      <c r="B199" s="32" t="s">
        <v>99</v>
      </c>
      <c r="C199" s="18">
        <v>693</v>
      </c>
      <c r="D199" s="19" t="s">
        <v>21</v>
      </c>
      <c r="E199" s="20">
        <f t="shared" si="7"/>
        <v>1386</v>
      </c>
      <c r="F199" s="2" t="s">
        <v>172</v>
      </c>
    </row>
    <row r="200" spans="1:5" ht="16.5" customHeight="1">
      <c r="A200" s="108">
        <v>14</v>
      </c>
      <c r="B200" s="17" t="s">
        <v>100</v>
      </c>
      <c r="C200" s="18">
        <v>300</v>
      </c>
      <c r="D200" s="51">
        <v>2</v>
      </c>
      <c r="E200" s="20">
        <f t="shared" si="7"/>
        <v>600</v>
      </c>
    </row>
    <row r="201" spans="1:5" ht="16.5" customHeight="1">
      <c r="A201" s="14">
        <v>15</v>
      </c>
      <c r="B201" s="32" t="s">
        <v>101</v>
      </c>
      <c r="C201" s="18">
        <v>464</v>
      </c>
      <c r="D201" s="19">
        <v>2</v>
      </c>
      <c r="E201" s="20">
        <f t="shared" si="7"/>
        <v>928</v>
      </c>
    </row>
    <row r="202" spans="1:7" ht="14.25" customHeight="1">
      <c r="A202" s="487" t="s">
        <v>102</v>
      </c>
      <c r="B202" s="487"/>
      <c r="C202" s="487"/>
      <c r="D202" s="487"/>
      <c r="E202" s="487"/>
      <c r="F202" s="111">
        <f>SUM(C202:C235)</f>
        <v>24912</v>
      </c>
      <c r="G202" s="308"/>
    </row>
    <row r="203" spans="1:6" ht="17.25" customHeight="1">
      <c r="A203" s="207">
        <v>1</v>
      </c>
      <c r="B203" s="208" t="s">
        <v>251</v>
      </c>
      <c r="C203" s="209">
        <v>128</v>
      </c>
      <c r="D203" s="210">
        <v>1</v>
      </c>
      <c r="E203" s="211">
        <v>128</v>
      </c>
      <c r="F203" s="212"/>
    </row>
    <row r="204" spans="1:6" ht="24.75" customHeight="1">
      <c r="A204" s="271" t="s">
        <v>387</v>
      </c>
      <c r="B204" s="268" t="s">
        <v>399</v>
      </c>
      <c r="C204" s="349">
        <v>761</v>
      </c>
      <c r="D204" s="350">
        <v>1</v>
      </c>
      <c r="E204" s="351">
        <f>C204*D204</f>
        <v>761</v>
      </c>
      <c r="F204" s="212"/>
    </row>
    <row r="205" spans="1:6" ht="17.25" customHeight="1">
      <c r="A205" s="271" t="s">
        <v>388</v>
      </c>
      <c r="B205" s="268" t="s">
        <v>400</v>
      </c>
      <c r="C205" s="349">
        <v>214</v>
      </c>
      <c r="D205" s="350">
        <v>1</v>
      </c>
      <c r="E205" s="351">
        <f>C205*D205</f>
        <v>214</v>
      </c>
      <c r="F205" s="212"/>
    </row>
    <row r="206" spans="1:5" ht="16.5" customHeight="1">
      <c r="A206" s="9">
        <v>2</v>
      </c>
      <c r="B206" s="32" t="s">
        <v>103</v>
      </c>
      <c r="C206" s="33">
        <v>4740</v>
      </c>
      <c r="D206" s="34">
        <v>1</v>
      </c>
      <c r="E206" s="20">
        <f aca="true" t="shared" si="8" ref="E206:E235">C206*D206</f>
        <v>4740</v>
      </c>
    </row>
    <row r="207" spans="1:5" ht="27.75" customHeight="1">
      <c r="A207" s="270" t="s">
        <v>374</v>
      </c>
      <c r="B207" s="267" t="s">
        <v>401</v>
      </c>
      <c r="C207" s="347">
        <v>120</v>
      </c>
      <c r="D207" s="348" t="s">
        <v>49</v>
      </c>
      <c r="E207" s="343">
        <f t="shared" si="8"/>
        <v>120</v>
      </c>
    </row>
    <row r="208" spans="1:5" ht="24.75" customHeight="1">
      <c r="A208" s="9">
        <v>3</v>
      </c>
      <c r="B208" s="44" t="s">
        <v>104</v>
      </c>
      <c r="C208" s="33">
        <v>480</v>
      </c>
      <c r="D208" s="34">
        <v>1</v>
      </c>
      <c r="E208" s="20">
        <f t="shared" si="8"/>
        <v>480</v>
      </c>
    </row>
    <row r="209" spans="1:5" ht="16.5" customHeight="1">
      <c r="A209" s="9">
        <v>4</v>
      </c>
      <c r="B209" s="32" t="s">
        <v>105</v>
      </c>
      <c r="C209" s="33">
        <v>230</v>
      </c>
      <c r="D209" s="34">
        <v>1</v>
      </c>
      <c r="E209" s="20">
        <f t="shared" si="8"/>
        <v>230</v>
      </c>
    </row>
    <row r="210" spans="1:5" ht="16.5" customHeight="1">
      <c r="A210" s="9">
        <v>5</v>
      </c>
      <c r="B210" s="32" t="s">
        <v>106</v>
      </c>
      <c r="C210" s="28">
        <v>500</v>
      </c>
      <c r="D210" s="29">
        <v>1</v>
      </c>
      <c r="E210" s="20">
        <f t="shared" si="8"/>
        <v>500</v>
      </c>
    </row>
    <row r="211" spans="1:5" ht="18" customHeight="1">
      <c r="A211" s="9">
        <v>6</v>
      </c>
      <c r="B211" s="45" t="s">
        <v>107</v>
      </c>
      <c r="C211" s="33">
        <v>270</v>
      </c>
      <c r="D211" s="34">
        <v>1</v>
      </c>
      <c r="E211" s="20">
        <f t="shared" si="8"/>
        <v>270</v>
      </c>
    </row>
    <row r="212" spans="1:5" ht="16.5" customHeight="1">
      <c r="A212" s="9">
        <v>7</v>
      </c>
      <c r="B212" s="45" t="s">
        <v>108</v>
      </c>
      <c r="C212" s="33">
        <v>120</v>
      </c>
      <c r="D212" s="34">
        <v>1</v>
      </c>
      <c r="E212" s="20">
        <f t="shared" si="8"/>
        <v>120</v>
      </c>
    </row>
    <row r="213" spans="1:5" ht="17.25" customHeight="1">
      <c r="A213" s="284" t="s">
        <v>354</v>
      </c>
      <c r="B213" s="45" t="s">
        <v>363</v>
      </c>
      <c r="C213" s="33">
        <v>310</v>
      </c>
      <c r="D213" s="279" t="s">
        <v>49</v>
      </c>
      <c r="E213" s="274">
        <f t="shared" si="8"/>
        <v>310</v>
      </c>
    </row>
    <row r="214" spans="1:6" ht="16.5" customHeight="1">
      <c r="A214" s="278">
        <v>8</v>
      </c>
      <c r="B214" s="45" t="s">
        <v>275</v>
      </c>
      <c r="C214" s="33">
        <v>724</v>
      </c>
      <c r="D214" s="279" t="s">
        <v>49</v>
      </c>
      <c r="E214" s="274">
        <f t="shared" si="8"/>
        <v>724</v>
      </c>
      <c r="F214" s="220"/>
    </row>
    <row r="215" spans="1:6" ht="16.5" customHeight="1">
      <c r="A215" s="278">
        <v>9</v>
      </c>
      <c r="B215" s="45" t="s">
        <v>280</v>
      </c>
      <c r="C215" s="33">
        <v>2593</v>
      </c>
      <c r="D215" s="279" t="s">
        <v>49</v>
      </c>
      <c r="E215" s="274">
        <f t="shared" si="8"/>
        <v>2593</v>
      </c>
      <c r="F215" s="220"/>
    </row>
    <row r="216" spans="1:5" ht="16.5" customHeight="1">
      <c r="A216" s="278">
        <v>10</v>
      </c>
      <c r="B216" s="45" t="s">
        <v>109</v>
      </c>
      <c r="C216" s="33">
        <v>1600</v>
      </c>
      <c r="D216" s="279">
        <v>1</v>
      </c>
      <c r="E216" s="274">
        <f t="shared" si="8"/>
        <v>1600</v>
      </c>
    </row>
    <row r="217" spans="1:5" ht="16.5" customHeight="1">
      <c r="A217" s="278" t="s">
        <v>221</v>
      </c>
      <c r="B217" s="27" t="s">
        <v>341</v>
      </c>
      <c r="C217" s="28">
        <v>190</v>
      </c>
      <c r="D217" s="280" t="s">
        <v>49</v>
      </c>
      <c r="E217" s="274">
        <v>190</v>
      </c>
    </row>
    <row r="218" spans="1:5" ht="16.5" customHeight="1">
      <c r="A218" s="278">
        <v>11</v>
      </c>
      <c r="B218" s="27" t="s">
        <v>110</v>
      </c>
      <c r="C218" s="28">
        <v>600</v>
      </c>
      <c r="D218" s="280" t="s">
        <v>49</v>
      </c>
      <c r="E218" s="274">
        <f t="shared" si="8"/>
        <v>600</v>
      </c>
    </row>
    <row r="219" spans="1:5" ht="16.5" customHeight="1">
      <c r="A219" s="278" t="s">
        <v>366</v>
      </c>
      <c r="B219" s="27" t="s">
        <v>364</v>
      </c>
      <c r="C219" s="28">
        <v>325</v>
      </c>
      <c r="D219" s="280" t="s">
        <v>49</v>
      </c>
      <c r="E219" s="283">
        <f t="shared" si="8"/>
        <v>325</v>
      </c>
    </row>
    <row r="220" spans="1:5" ht="16.5" customHeight="1">
      <c r="A220" s="278">
        <v>12</v>
      </c>
      <c r="B220" s="281" t="s">
        <v>288</v>
      </c>
      <c r="C220" s="33">
        <v>534</v>
      </c>
      <c r="D220" s="282">
        <v>1</v>
      </c>
      <c r="E220" s="283">
        <f t="shared" si="8"/>
        <v>534</v>
      </c>
    </row>
    <row r="221" spans="1:5" ht="16.5" customHeight="1">
      <c r="A221" s="9">
        <v>13</v>
      </c>
      <c r="B221" s="32" t="s">
        <v>177</v>
      </c>
      <c r="C221" s="174">
        <v>438</v>
      </c>
      <c r="D221" s="34" t="s">
        <v>49</v>
      </c>
      <c r="E221" s="13">
        <f t="shared" si="8"/>
        <v>438</v>
      </c>
    </row>
    <row r="222" spans="1:6" ht="16.5" customHeight="1">
      <c r="A222" s="9">
        <v>14</v>
      </c>
      <c r="B222" s="32" t="s">
        <v>222</v>
      </c>
      <c r="C222" s="174">
        <v>105</v>
      </c>
      <c r="D222" s="34" t="s">
        <v>49</v>
      </c>
      <c r="E222" s="13">
        <f t="shared" si="8"/>
        <v>105</v>
      </c>
      <c r="F222" s="220"/>
    </row>
    <row r="223" spans="1:5" ht="16.5" customHeight="1">
      <c r="A223" s="9">
        <v>15</v>
      </c>
      <c r="B223" s="32" t="s">
        <v>111</v>
      </c>
      <c r="C223" s="33">
        <v>128</v>
      </c>
      <c r="D223" s="34">
        <v>1</v>
      </c>
      <c r="E223" s="20">
        <f t="shared" si="8"/>
        <v>128</v>
      </c>
    </row>
    <row r="224" spans="1:5" ht="16.5" customHeight="1">
      <c r="A224" s="9">
        <v>16</v>
      </c>
      <c r="B224" s="32" t="s">
        <v>112</v>
      </c>
      <c r="C224" s="33">
        <v>240</v>
      </c>
      <c r="D224" s="34">
        <v>1</v>
      </c>
      <c r="E224" s="20">
        <f t="shared" si="8"/>
        <v>240</v>
      </c>
    </row>
    <row r="225" spans="1:5" ht="16.5" customHeight="1">
      <c r="A225" s="9">
        <v>17</v>
      </c>
      <c r="B225" s="32" t="s">
        <v>113</v>
      </c>
      <c r="C225" s="33">
        <v>200</v>
      </c>
      <c r="D225" s="34" t="s">
        <v>49</v>
      </c>
      <c r="E225" s="20">
        <f t="shared" si="8"/>
        <v>200</v>
      </c>
    </row>
    <row r="226" spans="1:5" ht="16.5" customHeight="1">
      <c r="A226" s="9">
        <v>18</v>
      </c>
      <c r="B226" s="32" t="s">
        <v>114</v>
      </c>
      <c r="C226" s="33">
        <v>2540</v>
      </c>
      <c r="D226" s="34">
        <v>1</v>
      </c>
      <c r="E226" s="20">
        <f t="shared" si="8"/>
        <v>2540</v>
      </c>
    </row>
    <row r="227" spans="1:5" ht="16.5" customHeight="1">
      <c r="A227" s="9">
        <v>19</v>
      </c>
      <c r="B227" s="32" t="s">
        <v>198</v>
      </c>
      <c r="C227" s="174">
        <v>82</v>
      </c>
      <c r="D227" s="60" t="s">
        <v>49</v>
      </c>
      <c r="E227" s="20">
        <f t="shared" si="8"/>
        <v>82</v>
      </c>
    </row>
    <row r="228" spans="1:5" ht="16.5" customHeight="1">
      <c r="A228" s="9">
        <v>20</v>
      </c>
      <c r="B228" s="32" t="s">
        <v>115</v>
      </c>
      <c r="C228" s="174">
        <v>2181</v>
      </c>
      <c r="D228" s="60">
        <v>1</v>
      </c>
      <c r="E228" s="20">
        <f t="shared" si="8"/>
        <v>2181</v>
      </c>
    </row>
    <row r="229" spans="1:6" ht="16.5" customHeight="1">
      <c r="A229" s="364" t="s">
        <v>375</v>
      </c>
      <c r="B229" s="178" t="s">
        <v>434</v>
      </c>
      <c r="C229" s="365">
        <v>705</v>
      </c>
      <c r="D229" s="366" t="s">
        <v>49</v>
      </c>
      <c r="E229" s="367">
        <f t="shared" si="8"/>
        <v>705</v>
      </c>
      <c r="F229" s="490" t="s">
        <v>425</v>
      </c>
    </row>
    <row r="230" spans="1:6" ht="16.5" customHeight="1">
      <c r="A230" s="364" t="s">
        <v>422</v>
      </c>
      <c r="B230" s="178" t="s">
        <v>424</v>
      </c>
      <c r="C230" s="365">
        <v>263</v>
      </c>
      <c r="D230" s="366" t="s">
        <v>49</v>
      </c>
      <c r="E230" s="367">
        <f t="shared" si="8"/>
        <v>263</v>
      </c>
      <c r="F230" s="491"/>
    </row>
    <row r="231" spans="1:6" ht="16.5" customHeight="1">
      <c r="A231" s="364" t="s">
        <v>423</v>
      </c>
      <c r="B231" s="178" t="s">
        <v>428</v>
      </c>
      <c r="C231" s="365">
        <v>542</v>
      </c>
      <c r="D231" s="366" t="s">
        <v>49</v>
      </c>
      <c r="E231" s="367">
        <f t="shared" si="8"/>
        <v>542</v>
      </c>
      <c r="F231" s="492"/>
    </row>
    <row r="232" spans="1:5" ht="22.5" customHeight="1">
      <c r="A232" s="9">
        <v>21</v>
      </c>
      <c r="B232" s="32" t="s">
        <v>178</v>
      </c>
      <c r="C232" s="174">
        <v>1529</v>
      </c>
      <c r="D232" s="43" t="s">
        <v>49</v>
      </c>
      <c r="E232" s="20">
        <f t="shared" si="8"/>
        <v>1529</v>
      </c>
    </row>
    <row r="233" spans="1:5" ht="23.25" customHeight="1">
      <c r="A233" s="9">
        <v>22</v>
      </c>
      <c r="B233" s="32" t="s">
        <v>179</v>
      </c>
      <c r="C233" s="174">
        <v>128</v>
      </c>
      <c r="D233" s="43" t="s">
        <v>49</v>
      </c>
      <c r="E233" s="20">
        <f t="shared" si="8"/>
        <v>128</v>
      </c>
    </row>
    <row r="234" spans="1:5" ht="23.25" customHeight="1">
      <c r="A234" s="9">
        <v>23</v>
      </c>
      <c r="B234" s="32" t="s">
        <v>180</v>
      </c>
      <c r="C234" s="174">
        <v>112</v>
      </c>
      <c r="D234" s="43" t="s">
        <v>49</v>
      </c>
      <c r="E234" s="20">
        <f t="shared" si="8"/>
        <v>112</v>
      </c>
    </row>
    <row r="235" spans="1:5" ht="23.25" customHeight="1">
      <c r="A235" s="9">
        <v>24</v>
      </c>
      <c r="B235" s="32" t="s">
        <v>181</v>
      </c>
      <c r="C235" s="174">
        <v>1280</v>
      </c>
      <c r="D235" s="43" t="s">
        <v>49</v>
      </c>
      <c r="E235" s="20">
        <f t="shared" si="8"/>
        <v>1280</v>
      </c>
    </row>
    <row r="236" spans="1:7" ht="14.25" customHeight="1">
      <c r="A236" s="487" t="s">
        <v>295</v>
      </c>
      <c r="B236" s="487"/>
      <c r="C236" s="487"/>
      <c r="D236" s="487"/>
      <c r="E236" s="487"/>
      <c r="F236" s="111">
        <f>SUM(C237:C252)</f>
        <v>6941</v>
      </c>
      <c r="G236" s="308"/>
    </row>
    <row r="237" spans="1:5" ht="17.25" customHeight="1">
      <c r="A237" s="101">
        <v>1</v>
      </c>
      <c r="B237" s="178" t="s">
        <v>27</v>
      </c>
      <c r="C237" s="174">
        <v>1240</v>
      </c>
      <c r="D237" s="175">
        <v>2</v>
      </c>
      <c r="E237" s="176">
        <f>C237*D237</f>
        <v>2480</v>
      </c>
    </row>
    <row r="238" spans="1:5" ht="17.25" customHeight="1">
      <c r="A238" s="101">
        <v>2</v>
      </c>
      <c r="B238" s="178" t="s">
        <v>28</v>
      </c>
      <c r="C238" s="174">
        <v>360</v>
      </c>
      <c r="D238" s="175">
        <v>2</v>
      </c>
      <c r="E238" s="176">
        <f>C238*D238</f>
        <v>720</v>
      </c>
    </row>
    <row r="239" spans="1:5" ht="15.75" customHeight="1">
      <c r="A239" s="101">
        <v>3</v>
      </c>
      <c r="B239" s="178" t="s">
        <v>29</v>
      </c>
      <c r="C239" s="174">
        <v>328</v>
      </c>
      <c r="D239" s="175" t="s">
        <v>21</v>
      </c>
      <c r="E239" s="176">
        <f>C239*D239</f>
        <v>656</v>
      </c>
    </row>
    <row r="240" spans="1:5" ht="16.5" customHeight="1">
      <c r="A240" s="101" t="s">
        <v>219</v>
      </c>
      <c r="B240" s="275" t="s">
        <v>355</v>
      </c>
      <c r="C240" s="177">
        <v>9</v>
      </c>
      <c r="D240" s="276" t="s">
        <v>49</v>
      </c>
      <c r="E240" s="277">
        <f>C240*D240</f>
        <v>9</v>
      </c>
    </row>
    <row r="241" spans="1:5" ht="17.25" customHeight="1">
      <c r="A241" s="101">
        <v>4</v>
      </c>
      <c r="B241" s="179" t="s">
        <v>33</v>
      </c>
      <c r="C241" s="177">
        <v>300</v>
      </c>
      <c r="D241" s="12" t="s">
        <v>21</v>
      </c>
      <c r="E241" s="20">
        <v>600</v>
      </c>
    </row>
    <row r="242" spans="1:5" ht="16.5" customHeight="1">
      <c r="A242" s="101">
        <v>5</v>
      </c>
      <c r="B242" s="179" t="s">
        <v>213</v>
      </c>
      <c r="C242" s="177">
        <v>84</v>
      </c>
      <c r="D242" s="12" t="s">
        <v>21</v>
      </c>
      <c r="E242" s="20">
        <f aca="true" t="shared" si="9" ref="E242:E252">C242*D242</f>
        <v>168</v>
      </c>
    </row>
    <row r="243" spans="1:5" ht="17.25" customHeight="1">
      <c r="A243" s="101">
        <v>6</v>
      </c>
      <c r="B243" s="180" t="s">
        <v>144</v>
      </c>
      <c r="C243" s="177">
        <v>118</v>
      </c>
      <c r="D243" s="12" t="s">
        <v>21</v>
      </c>
      <c r="E243" s="20">
        <f t="shared" si="9"/>
        <v>236</v>
      </c>
    </row>
    <row r="244" spans="1:5" ht="18" customHeight="1">
      <c r="A244" s="101">
        <v>7</v>
      </c>
      <c r="B244" s="181" t="s">
        <v>145</v>
      </c>
      <c r="C244" s="177">
        <v>152</v>
      </c>
      <c r="D244" s="12" t="s">
        <v>21</v>
      </c>
      <c r="E244" s="20">
        <f t="shared" si="9"/>
        <v>304</v>
      </c>
    </row>
    <row r="245" spans="1:5" ht="18" customHeight="1">
      <c r="A245" s="101">
        <v>8</v>
      </c>
      <c r="B245" s="181" t="s">
        <v>146</v>
      </c>
      <c r="C245" s="177">
        <v>167</v>
      </c>
      <c r="D245" s="12" t="s">
        <v>21</v>
      </c>
      <c r="E245" s="20">
        <f t="shared" si="9"/>
        <v>334</v>
      </c>
    </row>
    <row r="246" spans="1:6" ht="15" customHeight="1">
      <c r="A246" s="101">
        <v>9</v>
      </c>
      <c r="B246" s="239" t="s">
        <v>299</v>
      </c>
      <c r="C246" s="177">
        <v>1198</v>
      </c>
      <c r="D246" s="12" t="s">
        <v>49</v>
      </c>
      <c r="E246" s="20">
        <f t="shared" si="9"/>
        <v>1198</v>
      </c>
      <c r="F246" s="252"/>
    </row>
    <row r="247" spans="1:6" ht="18" customHeight="1">
      <c r="A247" s="101">
        <v>10</v>
      </c>
      <c r="B247" s="239" t="s">
        <v>300</v>
      </c>
      <c r="C247" s="177">
        <v>280</v>
      </c>
      <c r="D247" s="12" t="s">
        <v>49</v>
      </c>
      <c r="E247" s="20">
        <f t="shared" si="9"/>
        <v>280</v>
      </c>
      <c r="F247" s="252"/>
    </row>
    <row r="248" spans="1:6" ht="18" customHeight="1">
      <c r="A248" s="101">
        <v>11</v>
      </c>
      <c r="B248" s="239" t="s">
        <v>301</v>
      </c>
      <c r="C248" s="177">
        <v>500</v>
      </c>
      <c r="D248" s="12" t="s">
        <v>49</v>
      </c>
      <c r="E248" s="20">
        <f t="shared" si="9"/>
        <v>500</v>
      </c>
      <c r="F248" s="252"/>
    </row>
    <row r="249" spans="1:6" ht="18" customHeight="1">
      <c r="A249" s="101" t="s">
        <v>366</v>
      </c>
      <c r="B249" s="272" t="s">
        <v>346</v>
      </c>
      <c r="C249" s="177">
        <v>130</v>
      </c>
      <c r="D249" s="273" t="s">
        <v>49</v>
      </c>
      <c r="E249" s="274">
        <f t="shared" si="9"/>
        <v>130</v>
      </c>
      <c r="F249" s="252"/>
    </row>
    <row r="250" spans="1:5" ht="26.25" customHeight="1">
      <c r="A250" s="101">
        <v>12</v>
      </c>
      <c r="B250" s="182" t="s">
        <v>151</v>
      </c>
      <c r="C250" s="174">
        <v>787</v>
      </c>
      <c r="D250" s="34">
        <v>2</v>
      </c>
      <c r="E250" s="20">
        <f t="shared" si="9"/>
        <v>1574</v>
      </c>
    </row>
    <row r="251" spans="1:5" ht="19.5" customHeight="1">
      <c r="A251" s="101">
        <v>13</v>
      </c>
      <c r="B251" s="182" t="s">
        <v>210</v>
      </c>
      <c r="C251" s="174">
        <v>695</v>
      </c>
      <c r="D251" s="34" t="s">
        <v>21</v>
      </c>
      <c r="E251" s="20">
        <f t="shared" si="9"/>
        <v>1390</v>
      </c>
    </row>
    <row r="252" spans="1:5" ht="29.25" customHeight="1">
      <c r="A252" s="101">
        <v>14</v>
      </c>
      <c r="B252" s="182" t="s">
        <v>211</v>
      </c>
      <c r="C252" s="174">
        <v>593</v>
      </c>
      <c r="D252" s="34" t="s">
        <v>21</v>
      </c>
      <c r="E252" s="20">
        <f t="shared" si="9"/>
        <v>1186</v>
      </c>
    </row>
    <row r="253" spans="1:7" ht="15.75" customHeight="1">
      <c r="A253" s="61"/>
      <c r="B253" s="62" t="s">
        <v>116</v>
      </c>
      <c r="C253" s="482">
        <f>SUM(C4:C252)</f>
        <v>167437</v>
      </c>
      <c r="D253" s="63"/>
      <c r="E253" s="483">
        <f>SUM(E4:E252)</f>
        <v>630367</v>
      </c>
      <c r="F253" s="236">
        <f>F3+F5+F8+F12+F18+F36+F64+F99+F108+F143+F147+F164+F184+F202+F236</f>
        <v>167437</v>
      </c>
      <c r="G253" s="236"/>
    </row>
    <row r="254" spans="4:5" ht="6" customHeight="1">
      <c r="D254" s="64"/>
      <c r="E254" s="65"/>
    </row>
    <row r="255" spans="4:5" ht="3.75" customHeight="1">
      <c r="D255" s="66"/>
      <c r="E255" s="67"/>
    </row>
    <row r="256" spans="3:5" ht="15" customHeight="1">
      <c r="C256" s="186"/>
      <c r="D256" s="253" t="s">
        <v>432</v>
      </c>
      <c r="E256" s="253"/>
    </row>
    <row r="257" spans="4:5" ht="3" customHeight="1">
      <c r="D257" s="68"/>
      <c r="E257" s="69"/>
    </row>
    <row r="258" spans="4:5" ht="10.5" customHeight="1">
      <c r="D258" s="355" t="s">
        <v>405</v>
      </c>
      <c r="E258" s="357">
        <f>E253</f>
        <v>630367</v>
      </c>
    </row>
    <row r="259" spans="3:5" ht="13.5" customHeight="1">
      <c r="C259" s="358" t="s">
        <v>412</v>
      </c>
      <c r="D259" s="355" t="s">
        <v>298</v>
      </c>
      <c r="E259" s="237">
        <f>E4</f>
        <v>231825</v>
      </c>
    </row>
    <row r="260" spans="4:5" ht="12.75" customHeight="1">
      <c r="D260" s="356" t="s">
        <v>406</v>
      </c>
      <c r="E260" s="237">
        <f>E258-E259</f>
        <v>398542</v>
      </c>
    </row>
    <row r="261" ht="19.5" customHeight="1">
      <c r="E261" s="72"/>
    </row>
    <row r="262" ht="19.5" customHeight="1">
      <c r="E262" s="72"/>
    </row>
    <row r="263" ht="19.5" customHeight="1">
      <c r="E263" s="72"/>
    </row>
    <row r="264" ht="19.5" customHeight="1">
      <c r="E264" s="72"/>
    </row>
    <row r="265" ht="19.5" customHeight="1">
      <c r="E265" s="72"/>
    </row>
    <row r="266" ht="19.5" customHeight="1">
      <c r="E266" s="72"/>
    </row>
    <row r="267" ht="19.5" customHeight="1">
      <c r="E267" s="72"/>
    </row>
    <row r="268" ht="19.5" customHeight="1">
      <c r="E268" s="72"/>
    </row>
    <row r="269" ht="19.5" customHeight="1">
      <c r="E269" s="72"/>
    </row>
    <row r="270" ht="19.5" customHeight="1">
      <c r="E270" s="72"/>
    </row>
    <row r="271" ht="19.5" customHeight="1">
      <c r="E271" s="72"/>
    </row>
    <row r="272" ht="19.5" customHeight="1">
      <c r="E272" s="72"/>
    </row>
    <row r="273" ht="19.5" customHeight="1">
      <c r="E273" s="72"/>
    </row>
    <row r="274" ht="19.5" customHeight="1">
      <c r="E274" s="72"/>
    </row>
    <row r="275" ht="19.5" customHeight="1">
      <c r="E275" s="72"/>
    </row>
    <row r="276" ht="19.5" customHeight="1">
      <c r="E276" s="72"/>
    </row>
    <row r="277" ht="19.5" customHeight="1">
      <c r="E277" s="72"/>
    </row>
    <row r="278" ht="19.5" customHeight="1">
      <c r="E278" s="73"/>
    </row>
    <row r="279" ht="19.5" customHeight="1">
      <c r="E279" s="74"/>
    </row>
    <row r="280" ht="19.5" customHeight="1">
      <c r="E280" s="75"/>
    </row>
    <row r="281" ht="19.5" customHeight="1">
      <c r="E281" s="76"/>
    </row>
    <row r="282" ht="19.5" customHeight="1">
      <c r="E282" s="77"/>
    </row>
    <row r="283" ht="19.5" customHeight="1">
      <c r="E283" s="78"/>
    </row>
  </sheetData>
  <sheetProtection/>
  <mergeCells count="17">
    <mergeCell ref="F229:F231"/>
    <mergeCell ref="A1:E1"/>
    <mergeCell ref="A3:E3"/>
    <mergeCell ref="A5:E5"/>
    <mergeCell ref="A8:E8"/>
    <mergeCell ref="A12:E12"/>
    <mergeCell ref="A18:E18"/>
    <mergeCell ref="A164:E164"/>
    <mergeCell ref="A184:E184"/>
    <mergeCell ref="A202:E202"/>
    <mergeCell ref="A236:E236"/>
    <mergeCell ref="A36:E36"/>
    <mergeCell ref="A64:E64"/>
    <mergeCell ref="A99:E99"/>
    <mergeCell ref="A108:E108"/>
    <mergeCell ref="A143:E143"/>
    <mergeCell ref="A147:E147"/>
  </mergeCells>
  <printOptions/>
  <pageMargins left="0.37" right="0.36" top="0.23"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Beata Niemczyk</dc:creator>
  <cp:keywords/>
  <dc:description/>
  <cp:lastModifiedBy>Michał Palusiński</cp:lastModifiedBy>
  <cp:lastPrinted>2022-12-02T07:29:29Z</cp:lastPrinted>
  <dcterms:created xsi:type="dcterms:W3CDTF">2015-10-28T13:01:27Z</dcterms:created>
  <dcterms:modified xsi:type="dcterms:W3CDTF">2022-12-02T07:29:33Z</dcterms:modified>
  <cp:category/>
  <cp:version/>
  <cp:contentType/>
  <cp:contentStatus/>
</cp:coreProperties>
</file>