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98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38" i="1" l="1"/>
  <c r="L37" i="1"/>
  <c r="L32" i="1"/>
  <c r="L33" i="1"/>
  <c r="L34" i="1"/>
  <c r="L35" i="1"/>
  <c r="L36" i="1"/>
  <c r="L31" i="1"/>
  <c r="H28" i="1"/>
  <c r="H29" i="1"/>
  <c r="H30" i="1"/>
  <c r="H2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28" i="1"/>
  <c r="F29" i="1"/>
  <c r="F30" i="1"/>
  <c r="F2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1" i="1"/>
  <c r="J39" i="1" l="1"/>
  <c r="K39" i="1"/>
  <c r="L39" i="1"/>
  <c r="K38" i="1" l="1"/>
  <c r="K31" i="1"/>
  <c r="K32" i="1"/>
  <c r="K33" i="1"/>
  <c r="K34" i="1"/>
  <c r="K35" i="1"/>
  <c r="K36" i="1"/>
  <c r="K37" i="1"/>
  <c r="F44" i="1" l="1"/>
  <c r="E50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H11" i="1" s="1"/>
  <c r="H39" i="1" l="1"/>
  <c r="E48" i="1" s="1"/>
  <c r="G39" i="1"/>
  <c r="E49" i="1" l="1"/>
  <c r="E52" i="1" s="1"/>
  <c r="E54" i="1" s="1"/>
</calcChain>
</file>

<file path=xl/sharedStrings.xml><?xml version="1.0" encoding="utf-8"?>
<sst xmlns="http://schemas.openxmlformats.org/spreadsheetml/2006/main" count="186" uniqueCount="62">
  <si>
    <t>x</t>
  </si>
  <si>
    <r>
      <rPr>
        <b/>
        <sz val="12"/>
        <color theme="1"/>
        <rFont val="Times New Roman"/>
        <family val="1"/>
        <charset val="238"/>
      </rPr>
      <t xml:space="preserve">„Serwis i wynajem odzieży roboczej dla pracowników Spółki Komunalnej Wschowa Sp. z o.o. 2021-2024                                                                                                                     ZPSK.01.I.2021  </t>
    </r>
    <r>
      <rPr>
        <sz val="10"/>
        <color theme="1"/>
        <rFont val="Times New Roman"/>
        <family val="1"/>
        <charset val="238"/>
      </rPr>
      <t xml:space="preserve">           </t>
    </r>
  </si>
  <si>
    <t>Asortyment odzieży roboczej</t>
  </si>
  <si>
    <t>Koszulka/T-shirt</t>
  </si>
  <si>
    <t>Czapka z daszkiem</t>
  </si>
  <si>
    <t xml:space="preserve">Kurtka ocieplana z odpinaną kamizelką </t>
  </si>
  <si>
    <t xml:space="preserve">Kurtka ocieplana </t>
  </si>
  <si>
    <t>Bluza/polar granatowy z logo zakładu pogrzebowego</t>
  </si>
  <si>
    <t>Bluza/polar granatowy ze wstawkami z materiału fluorescencyjnego żółtego z odblaskami (męska/unisex)</t>
  </si>
  <si>
    <t>Ilość sztuk w obiegu</t>
  </si>
  <si>
    <t>Bluza/polar granatowy ze wstawkami z materiału fluorescencyjnego żółtego z odblaskami (damska/unisex)</t>
  </si>
  <si>
    <t xml:space="preserve">Bluza/polar granatowy (męska/unisex) </t>
  </si>
  <si>
    <t xml:space="preserve">Spodnie ogrodniczki granatowe ze wstawkami z materiału fluorescencyjnego żółtego z odblaskami (męskie/unisex) </t>
  </si>
  <si>
    <t>Spodnie ogrodniczki granatowe z odblaskami (męskie/unisex)</t>
  </si>
  <si>
    <t>Spodnie ogrodniczki granatowe z odblaskami (damskie/unisex)</t>
  </si>
  <si>
    <t>Spodnie ogrodniczki granatowe (męskie/unisex)</t>
  </si>
  <si>
    <t>Koszulka/T-shirt fluorescencyjny żółty z odblaskami (męska/unisex)</t>
  </si>
  <si>
    <t>Koszulka/T-shirt fluorescencyjny żółty z odblaskami (damska/unisex)</t>
  </si>
  <si>
    <t xml:space="preserve">Koszula polo niebieska/granatowa </t>
  </si>
  <si>
    <t>Fartuch prosty (męski)</t>
  </si>
  <si>
    <t>Fartuch wcięty dł. Rękaw (damski)</t>
  </si>
  <si>
    <t>Kurtka ocieplana z odpinaną kamizelką ze wstawkami z materiału fluorescencyjnego żółtego z odblaskami (męska/unisex)</t>
  </si>
  <si>
    <t>Kurtka ocieplana z odpinaną kamizelką ze wstawkami z materiału fluorescencyjnego żółtego z odblaskami (damska/unisex)</t>
  </si>
  <si>
    <t>Fartuch wcięty bez rękawów (damski)</t>
  </si>
  <si>
    <t>Wartość netto odtworzenia odzieży</t>
  </si>
  <si>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</si>
  <si>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 nr 3</t>
  </si>
  <si>
    <t xml:space="preserve">Wartość netto usługi przez cały okres trwania umowy </t>
  </si>
  <si>
    <t>X</t>
  </si>
  <si>
    <t xml:space="preserve">Lp.                                                   </t>
  </si>
  <si>
    <t xml:space="preserve">RAZEM </t>
  </si>
  <si>
    <t>Wyszczególnienie usługi</t>
  </si>
  <si>
    <t>Całkowita wartość zamówienia netto w całym okresie realziacji zamówienia</t>
  </si>
  <si>
    <t>Wartość netto jednej usługi naprawy odzieży</t>
  </si>
  <si>
    <t>USŁUGA NAPRAWY ODZIEŻY ROBOCZEJ</t>
  </si>
  <si>
    <t>Szacunkowa liczba napraw przez cały okres realizacji zamówienia</t>
  </si>
  <si>
    <t>Wartość netto usługi napraw odzieży w całym okresie realizacji umowy</t>
  </si>
  <si>
    <t>Vat … %</t>
  </si>
  <si>
    <t>Wykonawca musi wycenić każdą pozycję niniejszego formularza</t>
  </si>
  <si>
    <t xml:space="preserve">Formularz zawiera formuły matematyczne. Wykonawca wypełnia komórki zaznaczone kolorem szarym. </t>
  </si>
  <si>
    <t>Wykup odzieży roboczej od dotychczasowego Wykonawcy</t>
  </si>
  <si>
    <t xml:space="preserve">Wartość </t>
  </si>
  <si>
    <t>Ogrodniczki z wykupu</t>
  </si>
  <si>
    <t>Bluza do pasa niebieska z wykupu</t>
  </si>
  <si>
    <t>bluza polar granat z wykupu</t>
  </si>
  <si>
    <t>Czapka z daszkiem niebieska z wykupu</t>
  </si>
  <si>
    <t>Fartuch prosty biały z wykupu</t>
  </si>
  <si>
    <t>Fartuch wcięty biały z wykupu</t>
  </si>
  <si>
    <t>Koszula flanelowa z wykupu</t>
  </si>
  <si>
    <t>Kurtka z kamizelką z wykupu</t>
  </si>
  <si>
    <r>
      <t xml:space="preserve">  USŁUGA WYNAJMU </t>
    </r>
    <r>
      <rPr>
        <b/>
        <sz val="10"/>
        <color rgb="FF0070C0"/>
        <rFont val="Calibri"/>
        <family val="2"/>
        <charset val="238"/>
      </rPr>
      <t xml:space="preserve">I SERWISU </t>
    </r>
    <r>
      <rPr>
        <b/>
        <sz val="10"/>
        <rFont val="Calibri"/>
        <family val="2"/>
        <charset val="238"/>
      </rPr>
      <t>ODZIEŻY ROBOCZEJ</t>
    </r>
  </si>
  <si>
    <t>USŁUGA SERWISU ODZIEŻY ROBOCZEJ               NIEWYNAJMOWANEJ</t>
  </si>
  <si>
    <r>
      <t xml:space="preserve">Usługa wynajmu </t>
    </r>
    <r>
      <rPr>
        <sz val="11"/>
        <color rgb="FF0070C0"/>
        <rFont val="Calibri"/>
        <family val="2"/>
        <charset val="238"/>
        <scheme val="minor"/>
      </rPr>
      <t>I SERWISU</t>
    </r>
    <r>
      <rPr>
        <sz val="11"/>
        <color theme="1"/>
        <rFont val="Calibri"/>
        <family val="2"/>
        <charset val="238"/>
        <scheme val="minor"/>
      </rPr>
      <t xml:space="preserve"> odzieży roboczej</t>
    </r>
  </si>
  <si>
    <r>
      <t xml:space="preserve">Usługa serwisu odzieży roboczej </t>
    </r>
    <r>
      <rPr>
        <sz val="11"/>
        <color rgb="FF0070C0"/>
        <rFont val="Calibri"/>
        <family val="2"/>
        <charset val="238"/>
        <scheme val="minor"/>
      </rPr>
      <t>niewynajmowanej</t>
    </r>
  </si>
  <si>
    <t>Usługa napraw odzieży roboczej</t>
  </si>
  <si>
    <r>
      <t xml:space="preserve">Całkowita wartość zamówienia </t>
    </r>
    <r>
      <rPr>
        <b/>
        <sz val="12"/>
        <color rgb="FF0070C0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w całym okresie realziacji zamówienia</t>
    </r>
  </si>
  <si>
    <r>
      <t xml:space="preserve">Wartość netto usługi </t>
    </r>
    <r>
      <rPr>
        <b/>
        <sz val="8"/>
        <color rgb="FF0070C0"/>
        <rFont val="Calibri"/>
        <family val="2"/>
        <charset val="238"/>
        <scheme val="minor"/>
      </rPr>
      <t xml:space="preserve">tygodniowo </t>
    </r>
    <r>
      <rPr>
        <b/>
        <sz val="8"/>
        <color theme="1"/>
        <rFont val="Calibri"/>
        <family val="2"/>
        <charset val="238"/>
        <scheme val="minor"/>
      </rPr>
      <t xml:space="preserve">za 1 szt.                           </t>
    </r>
  </si>
  <si>
    <r>
      <t xml:space="preserve">Wartość netto usługi </t>
    </r>
    <r>
      <rPr>
        <b/>
        <sz val="8"/>
        <color rgb="FF0070C0"/>
        <rFont val="Calibri"/>
        <family val="2"/>
        <charset val="238"/>
        <scheme val="minor"/>
      </rPr>
      <t xml:space="preserve">tygodniowo  </t>
    </r>
    <r>
      <rPr>
        <b/>
        <sz val="8"/>
        <color theme="1"/>
        <rFont val="Calibri"/>
        <family val="2"/>
        <charset val="238"/>
        <scheme val="minor"/>
      </rPr>
      <t xml:space="preserve">         (w zł)                      (5x6)</t>
    </r>
  </si>
  <si>
    <t xml:space="preserve">Wartość netto usługi tygodniowo za 1 szt.                           </t>
  </si>
  <si>
    <t>Wartość netto usługi tygodniowo           (w zł)                      (5x6)</t>
  </si>
  <si>
    <t>Zamawiajacy w celu oszacowania wartości zamówienia i porównania ofert Wykonawców przyjął średnią liczbę tygodni serwisowania odzieży z wykupu w ilości 46, wynikającą z uśrednienia liczby tygodni pozostałych do wymiany na nową (wg załącznika nr 9). Dla odzieży zimowej przyjęto średnio 8 tygodni używania odzieży do momentu wymiany na nową. Zamawiający pomniejszył okres wynajmu i serwisu odzieży o średni okres używania odzieży z wykupu</t>
  </si>
  <si>
    <r>
      <t xml:space="preserve">KOSZTORYS OFERTOWY  </t>
    </r>
    <r>
      <rPr>
        <sz val="18"/>
        <color rgb="FF0070C0"/>
        <rFont val="Calibri"/>
        <family val="2"/>
        <charset val="238"/>
        <scheme val="minor"/>
      </rPr>
      <t>-poprawiony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</si>
</sst>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0" fillId="0" borderId="0" xfId="0" applyFill="1"/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2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35" xfId="0" applyFont="1" applyFill="1" applyBorder="1" applyAlignment="1">
      <alignment wrapText="1"/>
    </xf>
    <xf numFmtId="16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35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37" xfId="0" applyNumberFormat="1" applyFill="1" applyBorder="1" applyAlignment="1">
      <alignment horizont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 wrapText="1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F8" sqref="F8:F9"/>
    </sheetView>
  </sheetViews>
  <sheetFormatPr defaultRowHeight="15" x14ac:dyDescent="0.25"/>
  <cols>
    <col min="1" max="1" width="2.85546875" customWidth="1"/>
    <col min="2" max="2" width="5.140625" customWidth="1"/>
    <col min="3" max="3" width="26.28515625" customWidth="1"/>
    <col min="4" max="4" width="13.7109375" customWidth="1"/>
    <col min="5" max="5" width="7.28515625" customWidth="1"/>
    <col min="6" max="6" width="13.7109375" customWidth="1"/>
    <col min="7" max="7" width="12.28515625" customWidth="1"/>
    <col min="8" max="8" width="11.5703125" customWidth="1"/>
    <col min="9" max="9" width="7.28515625" customWidth="1"/>
    <col min="12" max="12" width="11.85546875" customWidth="1"/>
  </cols>
  <sheetData>
    <row r="1" spans="1:12" ht="8.25" customHeight="1" x14ac:dyDescent="0.25"/>
    <row r="2" spans="1:12" ht="23.25" x14ac:dyDescent="0.35">
      <c r="C2" s="90" t="s">
        <v>61</v>
      </c>
      <c r="D2" s="91"/>
      <c r="E2" s="91"/>
      <c r="F2" s="91"/>
      <c r="G2" s="91"/>
      <c r="H2" s="91"/>
      <c r="J2" s="89" t="s">
        <v>26</v>
      </c>
      <c r="K2" s="89"/>
      <c r="L2" s="89"/>
    </row>
    <row r="3" spans="1:12" ht="38.25" customHeight="1" x14ac:dyDescent="0.25">
      <c r="C3" s="88" t="s">
        <v>1</v>
      </c>
      <c r="D3" s="88"/>
      <c r="E3" s="88"/>
      <c r="F3" s="88"/>
      <c r="G3" s="88"/>
      <c r="H3" s="88"/>
      <c r="I3" s="88"/>
      <c r="J3" s="88"/>
      <c r="K3" s="88"/>
    </row>
    <row r="4" spans="1:12" ht="42" customHeight="1" x14ac:dyDescent="0.25">
      <c r="B4" s="4"/>
      <c r="C4" s="1" t="s">
        <v>25</v>
      </c>
      <c r="D4" s="96" t="s">
        <v>39</v>
      </c>
      <c r="E4" s="96"/>
      <c r="F4" s="96"/>
      <c r="G4" s="96"/>
      <c r="H4" s="96"/>
      <c r="I4" s="96"/>
    </row>
    <row r="5" spans="1:12" ht="67.5" customHeight="1" x14ac:dyDescent="0.25">
      <c r="B5" s="4"/>
      <c r="C5" s="136" t="s">
        <v>60</v>
      </c>
      <c r="D5" s="136"/>
      <c r="E5" s="136"/>
      <c r="F5" s="136"/>
      <c r="G5" s="136"/>
      <c r="H5" s="136"/>
      <c r="I5" s="136"/>
      <c r="J5" s="136"/>
      <c r="K5" s="136"/>
    </row>
    <row r="6" spans="1:12" ht="17.25" customHeight="1" thickBot="1" x14ac:dyDescent="0.3">
      <c r="A6" s="20"/>
      <c r="B6" s="20"/>
      <c r="C6" s="29"/>
      <c r="D6" s="97" t="s">
        <v>38</v>
      </c>
      <c r="E6" s="97"/>
      <c r="F6" s="97"/>
      <c r="G6" s="97"/>
      <c r="H6" s="97"/>
      <c r="I6" s="97"/>
      <c r="J6" s="29"/>
      <c r="K6" s="29"/>
    </row>
    <row r="7" spans="1:12" ht="41.25" customHeight="1" thickBot="1" x14ac:dyDescent="0.3">
      <c r="B7" s="67" t="s">
        <v>29</v>
      </c>
      <c r="C7" s="70" t="s">
        <v>2</v>
      </c>
      <c r="D7" s="65" t="s">
        <v>50</v>
      </c>
      <c r="E7" s="65"/>
      <c r="F7" s="65"/>
      <c r="G7" s="65"/>
      <c r="H7" s="66"/>
      <c r="I7" s="64" t="s">
        <v>51</v>
      </c>
      <c r="J7" s="65"/>
      <c r="K7" s="65"/>
      <c r="L7" s="66"/>
    </row>
    <row r="8" spans="1:12" ht="15" customHeight="1" x14ac:dyDescent="0.25">
      <c r="B8" s="68"/>
      <c r="C8" s="71"/>
      <c r="D8" s="70" t="s">
        <v>24</v>
      </c>
      <c r="E8" s="70" t="s">
        <v>9</v>
      </c>
      <c r="F8" s="132" t="s">
        <v>56</v>
      </c>
      <c r="G8" s="132" t="s">
        <v>57</v>
      </c>
      <c r="H8" s="132" t="s">
        <v>27</v>
      </c>
      <c r="I8" s="70" t="s">
        <v>9</v>
      </c>
      <c r="J8" s="132" t="s">
        <v>58</v>
      </c>
      <c r="K8" s="132" t="s">
        <v>59</v>
      </c>
      <c r="L8" s="132" t="s">
        <v>27</v>
      </c>
    </row>
    <row r="9" spans="1:12" ht="54" customHeight="1" thickBot="1" x14ac:dyDescent="0.3">
      <c r="B9" s="69"/>
      <c r="C9" s="72"/>
      <c r="D9" s="72"/>
      <c r="E9" s="72"/>
      <c r="F9" s="133"/>
      <c r="G9" s="133"/>
      <c r="H9" s="133"/>
      <c r="I9" s="72"/>
      <c r="J9" s="133"/>
      <c r="K9" s="133"/>
      <c r="L9" s="133"/>
    </row>
    <row r="10" spans="1:12" ht="15.75" thickBot="1" x14ac:dyDescent="0.3">
      <c r="B10" s="134">
        <v>1</v>
      </c>
      <c r="C10" s="134">
        <v>2</v>
      </c>
      <c r="D10" s="134">
        <v>4</v>
      </c>
      <c r="E10" s="135">
        <v>5</v>
      </c>
      <c r="F10" s="135">
        <v>6</v>
      </c>
      <c r="G10" s="135">
        <v>7</v>
      </c>
      <c r="H10" s="130">
        <v>8</v>
      </c>
      <c r="I10" s="131">
        <v>5</v>
      </c>
      <c r="J10" s="131">
        <v>6</v>
      </c>
      <c r="K10" s="131">
        <v>7</v>
      </c>
      <c r="L10" s="129">
        <v>8</v>
      </c>
    </row>
    <row r="11" spans="1:12" ht="60" x14ac:dyDescent="0.25">
      <c r="B11" s="18">
        <v>1</v>
      </c>
      <c r="C11" s="19" t="s">
        <v>8</v>
      </c>
      <c r="D11" s="126"/>
      <c r="E11" s="127">
        <v>117</v>
      </c>
      <c r="F11" s="128">
        <f>PRODUCT(D11/156)</f>
        <v>0</v>
      </c>
      <c r="G11" s="21">
        <f>PRODUCT(E11:F11)</f>
        <v>0</v>
      </c>
      <c r="H11" s="23">
        <f>PRODUCT(G11,110)</f>
        <v>0</v>
      </c>
      <c r="I11" s="50" t="s">
        <v>28</v>
      </c>
      <c r="J11" s="46" t="s">
        <v>28</v>
      </c>
      <c r="K11" s="46" t="s">
        <v>28</v>
      </c>
      <c r="L11" s="47" t="s">
        <v>28</v>
      </c>
    </row>
    <row r="12" spans="1:12" ht="75" x14ac:dyDescent="0.25">
      <c r="B12" s="12">
        <v>2</v>
      </c>
      <c r="C12" s="2" t="s">
        <v>10</v>
      </c>
      <c r="D12" s="123"/>
      <c r="E12" s="124">
        <v>12</v>
      </c>
      <c r="F12" s="44">
        <f t="shared" ref="F12:F26" si="0">PRODUCT(D12/156)</f>
        <v>0</v>
      </c>
      <c r="G12" s="10">
        <f t="shared" ref="G12:G29" si="1">PRODUCT(E12:F12)</f>
        <v>0</v>
      </c>
      <c r="H12" s="24">
        <f t="shared" ref="H12:H26" si="2">PRODUCT(G12,110)</f>
        <v>0</v>
      </c>
      <c r="I12" s="51" t="s">
        <v>28</v>
      </c>
      <c r="J12" s="48" t="s">
        <v>28</v>
      </c>
      <c r="K12" s="48" t="s">
        <v>28</v>
      </c>
      <c r="L12" s="49" t="s">
        <v>28</v>
      </c>
    </row>
    <row r="13" spans="1:12" ht="30" x14ac:dyDescent="0.25">
      <c r="B13" s="12">
        <v>3</v>
      </c>
      <c r="C13" s="7" t="s">
        <v>11</v>
      </c>
      <c r="D13" s="123"/>
      <c r="E13" s="124">
        <v>99</v>
      </c>
      <c r="F13" s="44">
        <f t="shared" si="0"/>
        <v>0</v>
      </c>
      <c r="G13" s="10">
        <f t="shared" si="1"/>
        <v>0</v>
      </c>
      <c r="H13" s="24">
        <f t="shared" si="2"/>
        <v>0</v>
      </c>
      <c r="I13" s="51" t="s">
        <v>28</v>
      </c>
      <c r="J13" s="48" t="s">
        <v>28</v>
      </c>
      <c r="K13" s="48" t="s">
        <v>28</v>
      </c>
      <c r="L13" s="49" t="s">
        <v>28</v>
      </c>
    </row>
    <row r="14" spans="1:12" ht="30" x14ac:dyDescent="0.25">
      <c r="B14" s="12">
        <v>4</v>
      </c>
      <c r="C14" s="2" t="s">
        <v>7</v>
      </c>
      <c r="D14" s="123"/>
      <c r="E14" s="124">
        <v>6</v>
      </c>
      <c r="F14" s="44">
        <f t="shared" si="0"/>
        <v>0</v>
      </c>
      <c r="G14" s="10">
        <f t="shared" si="1"/>
        <v>0</v>
      </c>
      <c r="H14" s="24">
        <f t="shared" si="2"/>
        <v>0</v>
      </c>
      <c r="I14" s="51" t="s">
        <v>28</v>
      </c>
      <c r="J14" s="48" t="s">
        <v>28</v>
      </c>
      <c r="K14" s="48" t="s">
        <v>28</v>
      </c>
      <c r="L14" s="49" t="s">
        <v>28</v>
      </c>
    </row>
    <row r="15" spans="1:12" ht="90" x14ac:dyDescent="0.25">
      <c r="B15" s="12">
        <v>5</v>
      </c>
      <c r="C15" s="3" t="s">
        <v>12</v>
      </c>
      <c r="D15" s="123"/>
      <c r="E15" s="124">
        <v>66</v>
      </c>
      <c r="F15" s="44">
        <f t="shared" si="0"/>
        <v>0</v>
      </c>
      <c r="G15" s="10">
        <f t="shared" si="1"/>
        <v>0</v>
      </c>
      <c r="H15" s="24">
        <f t="shared" si="2"/>
        <v>0</v>
      </c>
      <c r="I15" s="52" t="s">
        <v>28</v>
      </c>
      <c r="J15" s="48" t="s">
        <v>28</v>
      </c>
      <c r="K15" s="48" t="s">
        <v>28</v>
      </c>
      <c r="L15" s="49" t="s">
        <v>28</v>
      </c>
    </row>
    <row r="16" spans="1:12" ht="45" x14ac:dyDescent="0.25">
      <c r="B16" s="12">
        <v>6</v>
      </c>
      <c r="C16" s="3" t="s">
        <v>13</v>
      </c>
      <c r="D16" s="123"/>
      <c r="E16" s="124">
        <v>51</v>
      </c>
      <c r="F16" s="44">
        <f t="shared" si="0"/>
        <v>0</v>
      </c>
      <c r="G16" s="10">
        <f t="shared" si="1"/>
        <v>0</v>
      </c>
      <c r="H16" s="24">
        <f t="shared" si="2"/>
        <v>0</v>
      </c>
      <c r="I16" s="52" t="s">
        <v>28</v>
      </c>
      <c r="J16" s="48" t="s">
        <v>28</v>
      </c>
      <c r="K16" s="48" t="s">
        <v>28</v>
      </c>
      <c r="L16" s="49" t="s">
        <v>28</v>
      </c>
    </row>
    <row r="17" spans="2:12" ht="45" x14ac:dyDescent="0.25">
      <c r="B17" s="12">
        <v>7</v>
      </c>
      <c r="C17" s="8" t="s">
        <v>14</v>
      </c>
      <c r="D17" s="125"/>
      <c r="E17" s="9">
        <v>12</v>
      </c>
      <c r="F17" s="44">
        <f t="shared" si="0"/>
        <v>0</v>
      </c>
      <c r="G17" s="10">
        <f t="shared" si="1"/>
        <v>0</v>
      </c>
      <c r="H17" s="24">
        <f t="shared" si="2"/>
        <v>0</v>
      </c>
      <c r="I17" s="53" t="s">
        <v>28</v>
      </c>
      <c r="J17" s="48" t="s">
        <v>28</v>
      </c>
      <c r="K17" s="48" t="s">
        <v>28</v>
      </c>
      <c r="L17" s="49" t="s">
        <v>28</v>
      </c>
    </row>
    <row r="18" spans="2:12" ht="30" x14ac:dyDescent="0.25">
      <c r="B18" s="13">
        <v>8</v>
      </c>
      <c r="C18" s="5" t="s">
        <v>15</v>
      </c>
      <c r="D18" s="30"/>
      <c r="E18" s="6">
        <v>69</v>
      </c>
      <c r="F18" s="44">
        <f t="shared" si="0"/>
        <v>0</v>
      </c>
      <c r="G18" s="10">
        <f t="shared" si="1"/>
        <v>0</v>
      </c>
      <c r="H18" s="24">
        <f t="shared" si="2"/>
        <v>0</v>
      </c>
      <c r="I18" s="54" t="s">
        <v>28</v>
      </c>
      <c r="J18" s="48" t="s">
        <v>28</v>
      </c>
      <c r="K18" s="48" t="s">
        <v>28</v>
      </c>
      <c r="L18" s="49" t="s">
        <v>28</v>
      </c>
    </row>
    <row r="19" spans="2:12" ht="45" x14ac:dyDescent="0.25">
      <c r="B19" s="13">
        <v>9</v>
      </c>
      <c r="C19" s="5" t="s">
        <v>16</v>
      </c>
      <c r="D19" s="30"/>
      <c r="E19" s="6">
        <v>117</v>
      </c>
      <c r="F19" s="44">
        <f t="shared" si="0"/>
        <v>0</v>
      </c>
      <c r="G19" s="10">
        <f t="shared" si="1"/>
        <v>0</v>
      </c>
      <c r="H19" s="24">
        <f t="shared" si="2"/>
        <v>0</v>
      </c>
      <c r="I19" s="54" t="s">
        <v>28</v>
      </c>
      <c r="J19" s="48" t="s">
        <v>28</v>
      </c>
      <c r="K19" s="48" t="s">
        <v>28</v>
      </c>
      <c r="L19" s="49" t="s">
        <v>28</v>
      </c>
    </row>
    <row r="20" spans="2:12" ht="60" x14ac:dyDescent="0.25">
      <c r="B20" s="13">
        <v>10</v>
      </c>
      <c r="C20" s="11" t="s">
        <v>17</v>
      </c>
      <c r="D20" s="31"/>
      <c r="E20" s="6">
        <v>12</v>
      </c>
      <c r="F20" s="44">
        <f t="shared" si="0"/>
        <v>0</v>
      </c>
      <c r="G20" s="10">
        <f t="shared" si="1"/>
        <v>0</v>
      </c>
      <c r="H20" s="24">
        <f t="shared" si="2"/>
        <v>0</v>
      </c>
      <c r="I20" s="54" t="s">
        <v>28</v>
      </c>
      <c r="J20" s="48" t="s">
        <v>28</v>
      </c>
      <c r="K20" s="48" t="s">
        <v>28</v>
      </c>
      <c r="L20" s="49" t="s">
        <v>28</v>
      </c>
    </row>
    <row r="21" spans="2:12" x14ac:dyDescent="0.25">
      <c r="B21" s="13">
        <v>11</v>
      </c>
      <c r="C21" s="5" t="s">
        <v>3</v>
      </c>
      <c r="D21" s="30"/>
      <c r="E21" s="6">
        <v>69</v>
      </c>
      <c r="F21" s="44">
        <f t="shared" si="0"/>
        <v>0</v>
      </c>
      <c r="G21" s="10">
        <f t="shared" si="1"/>
        <v>0</v>
      </c>
      <c r="H21" s="24">
        <f t="shared" si="2"/>
        <v>0</v>
      </c>
      <c r="I21" s="54" t="s">
        <v>28</v>
      </c>
      <c r="J21" s="48" t="s">
        <v>28</v>
      </c>
      <c r="K21" s="48" t="s">
        <v>28</v>
      </c>
      <c r="L21" s="49" t="s">
        <v>28</v>
      </c>
    </row>
    <row r="22" spans="2:12" ht="30" x14ac:dyDescent="0.25">
      <c r="B22" s="14">
        <v>12</v>
      </c>
      <c r="C22" s="5" t="s">
        <v>18</v>
      </c>
      <c r="D22" s="30"/>
      <c r="E22" s="6">
        <v>6</v>
      </c>
      <c r="F22" s="44">
        <f t="shared" si="0"/>
        <v>0</v>
      </c>
      <c r="G22" s="10">
        <f t="shared" si="1"/>
        <v>0</v>
      </c>
      <c r="H22" s="24">
        <f t="shared" si="2"/>
        <v>0</v>
      </c>
      <c r="I22" s="54" t="s">
        <v>28</v>
      </c>
      <c r="J22" s="48" t="s">
        <v>28</v>
      </c>
      <c r="K22" s="48" t="s">
        <v>28</v>
      </c>
      <c r="L22" s="49" t="s">
        <v>28</v>
      </c>
    </row>
    <row r="23" spans="2:12" x14ac:dyDescent="0.25">
      <c r="B23" s="14">
        <v>13</v>
      </c>
      <c r="C23" s="5" t="s">
        <v>4</v>
      </c>
      <c r="D23" s="30"/>
      <c r="E23" s="6">
        <v>204</v>
      </c>
      <c r="F23" s="44">
        <f t="shared" si="0"/>
        <v>0</v>
      </c>
      <c r="G23" s="10">
        <f t="shared" si="1"/>
        <v>0</v>
      </c>
      <c r="H23" s="24">
        <f t="shared" si="2"/>
        <v>0</v>
      </c>
      <c r="I23" s="54" t="s">
        <v>28</v>
      </c>
      <c r="J23" s="48" t="s">
        <v>28</v>
      </c>
      <c r="K23" s="48" t="s">
        <v>28</v>
      </c>
      <c r="L23" s="49" t="s">
        <v>28</v>
      </c>
    </row>
    <row r="24" spans="2:12" x14ac:dyDescent="0.25">
      <c r="B24" s="14">
        <v>14</v>
      </c>
      <c r="C24" s="5" t="s">
        <v>19</v>
      </c>
      <c r="D24" s="30"/>
      <c r="E24" s="6">
        <v>9</v>
      </c>
      <c r="F24" s="44">
        <f t="shared" si="0"/>
        <v>0</v>
      </c>
      <c r="G24" s="10">
        <f t="shared" si="1"/>
        <v>0</v>
      </c>
      <c r="H24" s="24">
        <f t="shared" si="2"/>
        <v>0</v>
      </c>
      <c r="I24" s="54" t="s">
        <v>28</v>
      </c>
      <c r="J24" s="48" t="s">
        <v>28</v>
      </c>
      <c r="K24" s="48" t="s">
        <v>28</v>
      </c>
      <c r="L24" s="49" t="s">
        <v>28</v>
      </c>
    </row>
    <row r="25" spans="2:12" ht="30" x14ac:dyDescent="0.25">
      <c r="B25" s="14">
        <v>15</v>
      </c>
      <c r="C25" s="5" t="s">
        <v>20</v>
      </c>
      <c r="D25" s="30"/>
      <c r="E25" s="6">
        <v>6</v>
      </c>
      <c r="F25" s="44">
        <f t="shared" si="0"/>
        <v>0</v>
      </c>
      <c r="G25" s="10">
        <f t="shared" si="1"/>
        <v>0</v>
      </c>
      <c r="H25" s="24">
        <f t="shared" si="2"/>
        <v>0</v>
      </c>
      <c r="I25" s="54" t="s">
        <v>28</v>
      </c>
      <c r="J25" s="48" t="s">
        <v>28</v>
      </c>
      <c r="K25" s="48" t="s">
        <v>28</v>
      </c>
      <c r="L25" s="49" t="s">
        <v>28</v>
      </c>
    </row>
    <row r="26" spans="2:12" ht="30" x14ac:dyDescent="0.25">
      <c r="B26" s="14">
        <v>16</v>
      </c>
      <c r="C26" s="5" t="s">
        <v>23</v>
      </c>
      <c r="D26" s="30"/>
      <c r="E26" s="6">
        <v>6</v>
      </c>
      <c r="F26" s="44">
        <f t="shared" si="0"/>
        <v>0</v>
      </c>
      <c r="G26" s="10">
        <f t="shared" si="1"/>
        <v>0</v>
      </c>
      <c r="H26" s="24">
        <f t="shared" si="2"/>
        <v>0</v>
      </c>
      <c r="I26" s="54" t="s">
        <v>28</v>
      </c>
      <c r="J26" s="48" t="s">
        <v>28</v>
      </c>
      <c r="K26" s="48" t="s">
        <v>28</v>
      </c>
      <c r="L26" s="49" t="s">
        <v>28</v>
      </c>
    </row>
    <row r="27" spans="2:12" ht="75" x14ac:dyDescent="0.25">
      <c r="B27" s="13">
        <v>17</v>
      </c>
      <c r="C27" s="5" t="s">
        <v>21</v>
      </c>
      <c r="D27" s="30"/>
      <c r="E27" s="6">
        <v>78</v>
      </c>
      <c r="F27" s="44">
        <f>PRODUCT(D27/26)</f>
        <v>0</v>
      </c>
      <c r="G27" s="10">
        <f t="shared" si="1"/>
        <v>0</v>
      </c>
      <c r="H27" s="24">
        <f>PRODUCT(G27,18)</f>
        <v>0</v>
      </c>
      <c r="I27" s="54" t="s">
        <v>28</v>
      </c>
      <c r="J27" s="48" t="s">
        <v>28</v>
      </c>
      <c r="K27" s="48" t="s">
        <v>28</v>
      </c>
      <c r="L27" s="49" t="s">
        <v>28</v>
      </c>
    </row>
    <row r="28" spans="2:12" ht="90" x14ac:dyDescent="0.25">
      <c r="B28" s="13">
        <v>18</v>
      </c>
      <c r="C28" s="5" t="s">
        <v>22</v>
      </c>
      <c r="D28" s="30"/>
      <c r="E28" s="6">
        <v>8</v>
      </c>
      <c r="F28" s="44">
        <f t="shared" ref="F28:F30" si="3">PRODUCT(D28/26)</f>
        <v>0</v>
      </c>
      <c r="G28" s="10">
        <f t="shared" si="1"/>
        <v>0</v>
      </c>
      <c r="H28" s="24">
        <f t="shared" ref="H28:H30" si="4">PRODUCT(G28,18)</f>
        <v>0</v>
      </c>
      <c r="I28" s="54" t="s">
        <v>28</v>
      </c>
      <c r="J28" s="48" t="s">
        <v>28</v>
      </c>
      <c r="K28" s="48" t="s">
        <v>28</v>
      </c>
      <c r="L28" s="49" t="s">
        <v>28</v>
      </c>
    </row>
    <row r="29" spans="2:12" ht="30" x14ac:dyDescent="0.25">
      <c r="B29" s="14">
        <v>19</v>
      </c>
      <c r="C29" s="5" t="s">
        <v>5</v>
      </c>
      <c r="D29" s="30"/>
      <c r="E29" s="6">
        <v>46</v>
      </c>
      <c r="F29" s="44">
        <f t="shared" si="3"/>
        <v>0</v>
      </c>
      <c r="G29" s="10">
        <f t="shared" si="1"/>
        <v>0</v>
      </c>
      <c r="H29" s="24">
        <f t="shared" si="4"/>
        <v>0</v>
      </c>
      <c r="I29" s="54" t="s">
        <v>28</v>
      </c>
      <c r="J29" s="48" t="s">
        <v>28</v>
      </c>
      <c r="K29" s="48" t="s">
        <v>28</v>
      </c>
      <c r="L29" s="49" t="s">
        <v>28</v>
      </c>
    </row>
    <row r="30" spans="2:12" x14ac:dyDescent="0.25">
      <c r="B30" s="32">
        <v>20</v>
      </c>
      <c r="C30" s="33" t="s">
        <v>6</v>
      </c>
      <c r="D30" s="30"/>
      <c r="E30" s="6">
        <v>6</v>
      </c>
      <c r="F30" s="44">
        <f t="shared" si="3"/>
        <v>0</v>
      </c>
      <c r="G30" s="10">
        <v>0</v>
      </c>
      <c r="H30" s="24">
        <f t="shared" si="4"/>
        <v>0</v>
      </c>
      <c r="I30" s="55" t="s">
        <v>28</v>
      </c>
      <c r="J30" s="48" t="s">
        <v>28</v>
      </c>
      <c r="K30" s="48" t="s">
        <v>28</v>
      </c>
      <c r="L30" s="49" t="s">
        <v>28</v>
      </c>
    </row>
    <row r="31" spans="2:12" ht="30" x14ac:dyDescent="0.25">
      <c r="B31" s="32">
        <v>21</v>
      </c>
      <c r="C31" s="33" t="s">
        <v>43</v>
      </c>
      <c r="D31" s="31" t="s">
        <v>0</v>
      </c>
      <c r="E31" s="6" t="s">
        <v>0</v>
      </c>
      <c r="F31" s="44" t="s">
        <v>0</v>
      </c>
      <c r="G31" s="10" t="s">
        <v>0</v>
      </c>
      <c r="H31" s="24" t="s">
        <v>0</v>
      </c>
      <c r="I31" s="56">
        <v>208</v>
      </c>
      <c r="J31" s="34">
        <v>0</v>
      </c>
      <c r="K31" s="35">
        <f t="shared" ref="K31:K38" si="5">PRODUCT(I31:J31)</f>
        <v>0</v>
      </c>
      <c r="L31" s="36">
        <f>PRODUCT(K31,46)</f>
        <v>0</v>
      </c>
    </row>
    <row r="32" spans="2:12" x14ac:dyDescent="0.25">
      <c r="B32" s="32">
        <v>22</v>
      </c>
      <c r="C32" s="33" t="s">
        <v>44</v>
      </c>
      <c r="D32" s="31" t="s">
        <v>0</v>
      </c>
      <c r="E32" s="6" t="s">
        <v>0</v>
      </c>
      <c r="F32" s="44" t="s">
        <v>0</v>
      </c>
      <c r="G32" s="10" t="s">
        <v>0</v>
      </c>
      <c r="H32" s="24" t="s">
        <v>0</v>
      </c>
      <c r="I32" s="56">
        <v>15</v>
      </c>
      <c r="J32" s="34">
        <v>0</v>
      </c>
      <c r="K32" s="35">
        <f t="shared" si="5"/>
        <v>0</v>
      </c>
      <c r="L32" s="36">
        <f t="shared" ref="L32:L36" si="6">PRODUCT(K32,46)</f>
        <v>0</v>
      </c>
    </row>
    <row r="33" spans="2:12" ht="30" x14ac:dyDescent="0.25">
      <c r="B33" s="32">
        <v>23</v>
      </c>
      <c r="C33" s="33" t="s">
        <v>45</v>
      </c>
      <c r="D33" s="31" t="s">
        <v>0</v>
      </c>
      <c r="E33" s="6" t="s">
        <v>0</v>
      </c>
      <c r="F33" s="44" t="s">
        <v>0</v>
      </c>
      <c r="G33" s="10" t="s">
        <v>0</v>
      </c>
      <c r="H33" s="24" t="s">
        <v>0</v>
      </c>
      <c r="I33" s="56">
        <v>205</v>
      </c>
      <c r="J33" s="34">
        <v>0</v>
      </c>
      <c r="K33" s="35">
        <f t="shared" si="5"/>
        <v>0</v>
      </c>
      <c r="L33" s="36">
        <f t="shared" si="6"/>
        <v>0</v>
      </c>
    </row>
    <row r="34" spans="2:12" ht="30" x14ac:dyDescent="0.25">
      <c r="B34" s="32">
        <v>24</v>
      </c>
      <c r="C34" s="33" t="s">
        <v>46</v>
      </c>
      <c r="D34" s="31" t="s">
        <v>0</v>
      </c>
      <c r="E34" s="6" t="s">
        <v>0</v>
      </c>
      <c r="F34" s="44" t="s">
        <v>0</v>
      </c>
      <c r="G34" s="10" t="s">
        <v>0</v>
      </c>
      <c r="H34" s="24" t="s">
        <v>0</v>
      </c>
      <c r="I34" s="56">
        <v>4</v>
      </c>
      <c r="J34" s="34">
        <v>0</v>
      </c>
      <c r="K34" s="35">
        <f t="shared" si="5"/>
        <v>0</v>
      </c>
      <c r="L34" s="36">
        <f t="shared" si="6"/>
        <v>0</v>
      </c>
    </row>
    <row r="35" spans="2:12" ht="30" x14ac:dyDescent="0.25">
      <c r="B35" s="32">
        <v>25</v>
      </c>
      <c r="C35" s="33" t="s">
        <v>47</v>
      </c>
      <c r="D35" s="31" t="s">
        <v>0</v>
      </c>
      <c r="E35" s="6" t="s">
        <v>0</v>
      </c>
      <c r="F35" s="44" t="s">
        <v>0</v>
      </c>
      <c r="G35" s="10" t="s">
        <v>0</v>
      </c>
      <c r="H35" s="24" t="s">
        <v>0</v>
      </c>
      <c r="I35" s="56">
        <v>6</v>
      </c>
      <c r="J35" s="34">
        <v>0</v>
      </c>
      <c r="K35" s="35">
        <f t="shared" si="5"/>
        <v>0</v>
      </c>
      <c r="L35" s="36">
        <f t="shared" si="6"/>
        <v>0</v>
      </c>
    </row>
    <row r="36" spans="2:12" x14ac:dyDescent="0.25">
      <c r="B36" s="14">
        <v>26</v>
      </c>
      <c r="C36" s="5" t="s">
        <v>48</v>
      </c>
      <c r="D36" s="31" t="s">
        <v>0</v>
      </c>
      <c r="E36" s="6" t="s">
        <v>0</v>
      </c>
      <c r="F36" s="44" t="s">
        <v>0</v>
      </c>
      <c r="G36" s="10" t="s">
        <v>0</v>
      </c>
      <c r="H36" s="24" t="s">
        <v>0</v>
      </c>
      <c r="I36" s="57">
        <v>210</v>
      </c>
      <c r="J36" s="34">
        <v>0</v>
      </c>
      <c r="K36" s="35">
        <f t="shared" si="5"/>
        <v>0</v>
      </c>
      <c r="L36" s="36">
        <f t="shared" si="6"/>
        <v>0</v>
      </c>
    </row>
    <row r="37" spans="2:12" ht="30" x14ac:dyDescent="0.25">
      <c r="B37" s="14">
        <v>27</v>
      </c>
      <c r="C37" s="5" t="s">
        <v>49</v>
      </c>
      <c r="D37" s="31" t="s">
        <v>0</v>
      </c>
      <c r="E37" s="6" t="s">
        <v>0</v>
      </c>
      <c r="F37" s="44" t="s">
        <v>0</v>
      </c>
      <c r="G37" s="10" t="s">
        <v>0</v>
      </c>
      <c r="H37" s="24" t="s">
        <v>0</v>
      </c>
      <c r="I37" s="57">
        <v>137</v>
      </c>
      <c r="J37" s="34">
        <v>0</v>
      </c>
      <c r="K37" s="35">
        <f t="shared" si="5"/>
        <v>0</v>
      </c>
      <c r="L37" s="36">
        <f>PRODUCT(K37,8)</f>
        <v>0</v>
      </c>
    </row>
    <row r="38" spans="2:12" ht="15.75" thickBot="1" x14ac:dyDescent="0.3">
      <c r="B38" s="15">
        <v>28</v>
      </c>
      <c r="C38" s="16" t="s">
        <v>42</v>
      </c>
      <c r="D38" s="39" t="s">
        <v>0</v>
      </c>
      <c r="E38" s="17" t="s">
        <v>0</v>
      </c>
      <c r="F38" s="45" t="s">
        <v>0</v>
      </c>
      <c r="G38" s="37" t="s">
        <v>0</v>
      </c>
      <c r="H38" s="38" t="s">
        <v>0</v>
      </c>
      <c r="I38" s="58">
        <v>211</v>
      </c>
      <c r="J38" s="34">
        <v>0</v>
      </c>
      <c r="K38" s="35">
        <f t="shared" si="5"/>
        <v>0</v>
      </c>
      <c r="L38" s="36">
        <f>PRODUCT(K38,110)</f>
        <v>0</v>
      </c>
    </row>
    <row r="39" spans="2:12" ht="19.5" thickBot="1" x14ac:dyDescent="0.35">
      <c r="B39" s="81" t="s">
        <v>30</v>
      </c>
      <c r="C39" s="82"/>
      <c r="D39" s="60" t="s">
        <v>0</v>
      </c>
      <c r="E39" s="61" t="s">
        <v>0</v>
      </c>
      <c r="F39" s="62" t="s">
        <v>28</v>
      </c>
      <c r="G39" s="63">
        <f>SUM(G11:G30)</f>
        <v>0</v>
      </c>
      <c r="H39" s="59">
        <f>SUM(H11:H30)</f>
        <v>0</v>
      </c>
      <c r="I39" s="40" t="s">
        <v>0</v>
      </c>
      <c r="J39" s="41">
        <f>SUM(J31:J38)</f>
        <v>0</v>
      </c>
      <c r="K39" s="42">
        <f>SUM(K31:K38)</f>
        <v>0</v>
      </c>
      <c r="L39" s="43">
        <f>SUM(L31:L38)</f>
        <v>0</v>
      </c>
    </row>
    <row r="40" spans="2:12" x14ac:dyDescent="0.25">
      <c r="H40" s="22"/>
      <c r="J40" s="22"/>
    </row>
    <row r="41" spans="2:12" ht="22.5" customHeight="1" thickBot="1" x14ac:dyDescent="0.3">
      <c r="F41" s="25"/>
      <c r="G41" s="25"/>
    </row>
    <row r="42" spans="2:12" ht="15.75" thickBot="1" x14ac:dyDescent="0.3">
      <c r="C42" s="85" t="s">
        <v>34</v>
      </c>
      <c r="D42" s="86"/>
      <c r="E42" s="86"/>
      <c r="F42" s="86"/>
      <c r="G42" s="87"/>
    </row>
    <row r="43" spans="2:12" ht="49.5" customHeight="1" x14ac:dyDescent="0.25">
      <c r="C43" s="27" t="s">
        <v>35</v>
      </c>
      <c r="D43" s="104" t="s">
        <v>33</v>
      </c>
      <c r="E43" s="104"/>
      <c r="F43" s="83" t="s">
        <v>36</v>
      </c>
      <c r="G43" s="84"/>
    </row>
    <row r="44" spans="2:12" ht="15.75" thickBot="1" x14ac:dyDescent="0.3">
      <c r="C44" s="28">
        <v>216</v>
      </c>
      <c r="D44" s="105">
        <v>0</v>
      </c>
      <c r="E44" s="105"/>
      <c r="F44" s="73">
        <f>PRODUCT(C44,D44)</f>
        <v>0</v>
      </c>
      <c r="G44" s="74"/>
    </row>
    <row r="45" spans="2:12" ht="18" customHeight="1" x14ac:dyDescent="0.25">
      <c r="C45" s="26"/>
      <c r="D45" s="106"/>
      <c r="E45" s="106"/>
      <c r="F45" s="26"/>
      <c r="G45" s="26"/>
    </row>
    <row r="46" spans="2:12" ht="38.25" customHeight="1" thickBot="1" x14ac:dyDescent="0.3"/>
    <row r="47" spans="2:12" ht="43.5" customHeight="1" thickBot="1" x14ac:dyDescent="0.3">
      <c r="C47" s="109" t="s">
        <v>31</v>
      </c>
      <c r="D47" s="110"/>
      <c r="E47" s="98" t="s">
        <v>41</v>
      </c>
      <c r="F47" s="99"/>
    </row>
    <row r="48" spans="2:12" x14ac:dyDescent="0.25">
      <c r="C48" s="77" t="s">
        <v>52</v>
      </c>
      <c r="D48" s="78"/>
      <c r="E48" s="100">
        <f>$H$39</f>
        <v>0</v>
      </c>
      <c r="F48" s="101"/>
    </row>
    <row r="49" spans="3:7" ht="30.75" customHeight="1" x14ac:dyDescent="0.25">
      <c r="C49" s="79" t="s">
        <v>53</v>
      </c>
      <c r="D49" s="80"/>
      <c r="E49" s="75">
        <f>$L$39</f>
        <v>0</v>
      </c>
      <c r="F49" s="76"/>
    </row>
    <row r="50" spans="3:7" ht="15.75" thickBot="1" x14ac:dyDescent="0.3">
      <c r="C50" s="107" t="s">
        <v>54</v>
      </c>
      <c r="D50" s="108"/>
      <c r="E50" s="111">
        <f>$F$44</f>
        <v>0</v>
      </c>
      <c r="F50" s="112"/>
    </row>
    <row r="51" spans="3:7" ht="33" customHeight="1" thickBot="1" x14ac:dyDescent="0.3">
      <c r="C51" s="113" t="s">
        <v>40</v>
      </c>
      <c r="D51" s="114"/>
      <c r="E51" s="115">
        <v>24538.82</v>
      </c>
      <c r="F51" s="116"/>
    </row>
    <row r="52" spans="3:7" ht="37.5" customHeight="1" thickBot="1" x14ac:dyDescent="0.3">
      <c r="C52" s="102" t="s">
        <v>32</v>
      </c>
      <c r="D52" s="103"/>
      <c r="E52" s="117">
        <f>SUM(E48:E51)</f>
        <v>24538.82</v>
      </c>
      <c r="F52" s="118"/>
    </row>
    <row r="53" spans="3:7" ht="15.75" thickBot="1" x14ac:dyDescent="0.3">
      <c r="C53" s="92" t="s">
        <v>37</v>
      </c>
      <c r="D53" s="93"/>
      <c r="E53" s="119"/>
      <c r="F53" s="120"/>
    </row>
    <row r="54" spans="3:7" ht="47.25" customHeight="1" thickBot="1" x14ac:dyDescent="0.3">
      <c r="C54" s="94" t="s">
        <v>55</v>
      </c>
      <c r="D54" s="95"/>
      <c r="E54" s="121">
        <f>SUM(E52:E53)</f>
        <v>24538.82</v>
      </c>
      <c r="F54" s="122"/>
    </row>
    <row r="55" spans="3:7" x14ac:dyDescent="0.25">
      <c r="G55" s="22"/>
    </row>
  </sheetData>
  <mergeCells count="42">
    <mergeCell ref="C5:K5"/>
    <mergeCell ref="C51:D51"/>
    <mergeCell ref="E51:F51"/>
    <mergeCell ref="E52:F52"/>
    <mergeCell ref="E53:F53"/>
    <mergeCell ref="E54:F54"/>
    <mergeCell ref="C3:K3"/>
    <mergeCell ref="J2:L2"/>
    <mergeCell ref="C2:H2"/>
    <mergeCell ref="C53:D53"/>
    <mergeCell ref="C54:D54"/>
    <mergeCell ref="D4:I4"/>
    <mergeCell ref="D6:I6"/>
    <mergeCell ref="E47:F47"/>
    <mergeCell ref="E48:F48"/>
    <mergeCell ref="C52:D52"/>
    <mergeCell ref="D43:E43"/>
    <mergeCell ref="D44:E44"/>
    <mergeCell ref="D45:E45"/>
    <mergeCell ref="C50:D50"/>
    <mergeCell ref="C47:D47"/>
    <mergeCell ref="E50:F50"/>
    <mergeCell ref="F44:G44"/>
    <mergeCell ref="E49:F49"/>
    <mergeCell ref="C48:D48"/>
    <mergeCell ref="C49:D49"/>
    <mergeCell ref="G8:G9"/>
    <mergeCell ref="B39:C39"/>
    <mergeCell ref="E8:E9"/>
    <mergeCell ref="D8:D9"/>
    <mergeCell ref="F8:F9"/>
    <mergeCell ref="F43:G43"/>
    <mergeCell ref="C42:G42"/>
    <mergeCell ref="I7:L7"/>
    <mergeCell ref="I8:I9"/>
    <mergeCell ref="J8:J9"/>
    <mergeCell ref="D7:H7"/>
    <mergeCell ref="B7:B9"/>
    <mergeCell ref="C7:C9"/>
    <mergeCell ref="L8:L9"/>
    <mergeCell ref="H8:H9"/>
    <mergeCell ref="K8:K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Jurek</dc:creator>
  <cp:lastModifiedBy>Beata Jurek</cp:lastModifiedBy>
  <cp:lastPrinted>2021-05-27T11:44:44Z</cp:lastPrinted>
  <dcterms:created xsi:type="dcterms:W3CDTF">2021-04-30T08:12:36Z</dcterms:created>
  <dcterms:modified xsi:type="dcterms:W3CDTF">2021-05-27T12:59:52Z</dcterms:modified>
</cp:coreProperties>
</file>