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amówienia publiczne\2018 r\Pogotowie awaryjne 2019 r\"/>
    </mc:Choice>
  </mc:AlternateContent>
  <xr:revisionPtr revIDLastSave="0" documentId="13_ncr:1_{F7A15832-ACAA-4A96-98AC-54B569558183}" xr6:coauthVersionLast="40" xr6:coauthVersionMax="40" xr10:uidLastSave="{00000000-0000-0000-0000-000000000000}"/>
  <bookViews>
    <workbookView xWindow="0" yWindow="0" windowWidth="28770" windowHeight="8430" xr2:uid="{52411342-B90A-4FDE-BA5C-C2FFE1CB1EB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8" i="1" l="1"/>
  <c r="E7" i="1"/>
  <c r="E6" i="1"/>
  <c r="E5" i="1"/>
  <c r="E4" i="1"/>
  <c r="D12" i="1"/>
  <c r="D13" i="1" s="1"/>
</calcChain>
</file>

<file path=xl/sharedStrings.xml><?xml version="1.0" encoding="utf-8"?>
<sst xmlns="http://schemas.openxmlformats.org/spreadsheetml/2006/main" count="19" uniqueCount="19">
  <si>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POG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</si>
  <si>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KP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</si>
  <si>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Z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</si>
  <si>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KZ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</si>
  <si>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r-g</t>
    </r>
  </si>
  <si>
    <t>oferowana miesięczna cena ryczałtowa za pełnienie usługi pogotowia awaryjnego</t>
  </si>
  <si>
    <t>oferowana stawka robocizny kosztorysowej</t>
  </si>
  <si>
    <t>oferowany wskaźnik narzutów kosztów pośrednich</t>
  </si>
  <si>
    <t>oferowany wskaźnik narzutów zysku</t>
  </si>
  <si>
    <t>oferowany wskaźnik narzutów kosztów zakupu</t>
  </si>
  <si>
    <t>szacunkowy koszt usługi polegającą na pełnieniu całodobowego pogotowia awaryjnego wraz z wykonywaniem robót remontowych polegających na bieżącym usuwaniu awarii oraz ich skutków w gminnych obiektach budowlanych placówek oświatowych, żłobku i jego filiach w Świętochłowicach obliczony zgodnie z Rozdziałem VIII zaproszenia do składania ofert</t>
  </si>
  <si>
    <t>wartość netto</t>
  </si>
  <si>
    <t>podatek VAT</t>
  </si>
  <si>
    <t>wartość brutto</t>
  </si>
  <si>
    <t>stawka podatku VAT</t>
  </si>
  <si>
    <t>VAT</t>
  </si>
  <si>
    <t>Legenda:</t>
  </si>
  <si>
    <t xml:space="preserve">   pole wymagane do uzupełnienia przez Wykonawce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</si>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</sst>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2F4D-8B4C-4D6C-8791-87C7AF5FD654}">
  <dimension ref="B2:E17"/>
  <sheetViews>
    <sheetView tabSelected="1" workbookViewId="0">
      <selection activeCell="D5" sqref="D5"/>
    </sheetView>
  </sheetViews>
  <sheetFormatPr defaultRowHeight="15" x14ac:dyDescent="0.25"/>
  <cols>
    <col min="2" max="2" width="54.140625" customWidth="1"/>
    <col min="3" max="3" width="16.140625" customWidth="1"/>
    <col min="4" max="4" width="16.85546875" customWidth="1"/>
    <col min="5" max="5" width="45.28515625" customWidth="1"/>
  </cols>
  <sheetData>
    <row r="2" spans="2:5" x14ac:dyDescent="0.25">
      <c r="D2" s="19" t="s">
        <v>18</v>
      </c>
    </row>
    <row r="3" spans="2:5" ht="15.75" thickBot="1" x14ac:dyDescent="0.3"/>
    <row r="4" spans="2:5" ht="30" x14ac:dyDescent="0.25">
      <c r="B4" s="3" t="s">
        <v>5</v>
      </c>
      <c r="C4" s="4" t="s">
        <v>0</v>
      </c>
      <c r="D4" s="12">
        <v>0</v>
      </c>
      <c r="E4" s="17" t="str">
        <f>IF(D4&lt;=3563,"","wartość skutkująca odrzuceniem oferty")</f>
        <v/>
      </c>
    </row>
    <row r="5" spans="2:5" ht="18" x14ac:dyDescent="0.25">
      <c r="B5" s="5" t="s">
        <v>6</v>
      </c>
      <c r="C5" s="6" t="s">
        <v>4</v>
      </c>
      <c r="D5" s="13">
        <v>0</v>
      </c>
      <c r="E5" s="17" t="str">
        <f>IF(D5&lt;=16.43,"","wartość skutkująca odrzuceniem oferty")</f>
        <v/>
      </c>
    </row>
    <row r="6" spans="2:5" ht="18" x14ac:dyDescent="0.25">
      <c r="B6" s="5" t="s">
        <v>7</v>
      </c>
      <c r="C6" s="6" t="s">
        <v>1</v>
      </c>
      <c r="D6" s="14">
        <v>0</v>
      </c>
      <c r="E6" s="17" t="str">
        <f>IF(D6&lt;=0.657,"","wartość skutkująca odrzuceniem oferty")</f>
        <v/>
      </c>
    </row>
    <row r="7" spans="2:5" ht="18" x14ac:dyDescent="0.25">
      <c r="B7" s="5" t="s">
        <v>8</v>
      </c>
      <c r="C7" s="6" t="s">
        <v>2</v>
      </c>
      <c r="D7" s="14">
        <v>0</v>
      </c>
      <c r="E7" s="17" t="str">
        <f>IF(D7&lt;=0.11,"","wartość skutkująca odrzuceniem oferty")</f>
        <v/>
      </c>
    </row>
    <row r="8" spans="2:5" ht="18" x14ac:dyDescent="0.25">
      <c r="B8" s="5" t="s">
        <v>9</v>
      </c>
      <c r="C8" s="6" t="s">
        <v>3</v>
      </c>
      <c r="D8" s="14">
        <v>0</v>
      </c>
      <c r="E8" s="17" t="str">
        <f>IF(D8&lt;=0.061,"","wartość skutkująca odrzuceniem oferty")</f>
        <v/>
      </c>
    </row>
    <row r="9" spans="2:5" ht="15.75" thickBot="1" x14ac:dyDescent="0.3">
      <c r="B9" s="7" t="s">
        <v>14</v>
      </c>
      <c r="C9" s="8" t="s">
        <v>15</v>
      </c>
      <c r="D9" s="15">
        <v>0</v>
      </c>
      <c r="E9" s="17"/>
    </row>
    <row r="10" spans="2:5" ht="15.75" thickBot="1" x14ac:dyDescent="0.3">
      <c r="B10" s="1"/>
      <c r="E10" s="18"/>
    </row>
    <row r="11" spans="2:5" ht="39.950000000000003" customHeight="1" x14ac:dyDescent="0.25">
      <c r="B11" s="20" t="s">
        <v>10</v>
      </c>
      <c r="C11" s="4" t="s">
        <v>11</v>
      </c>
      <c r="D11" s="9">
        <f>12*(D4+(((100*D5)*(1+D6))*(1+D7))+((3500*(1+D8))+((250*(1+D6))*(1+D7))))</f>
        <v>45000</v>
      </c>
      <c r="E11" s="2"/>
    </row>
    <row r="12" spans="2:5" ht="39.950000000000003" customHeight="1" x14ac:dyDescent="0.25">
      <c r="B12" s="21"/>
      <c r="C12" s="6" t="s">
        <v>12</v>
      </c>
      <c r="D12" s="10">
        <f>ROUND(D11*(D9),2)</f>
        <v>0</v>
      </c>
    </row>
    <row r="13" spans="2:5" ht="39.950000000000003" customHeight="1" thickBot="1" x14ac:dyDescent="0.3">
      <c r="B13" s="22"/>
      <c r="C13" s="8" t="s">
        <v>13</v>
      </c>
      <c r="D13" s="11">
        <f>D11+D12</f>
        <v>45000</v>
      </c>
    </row>
    <row r="16" spans="2:5" x14ac:dyDescent="0.25">
      <c r="B16" s="24" t="s">
        <v>16</v>
      </c>
      <c r="C16" s="24"/>
      <c r="D16" s="24"/>
    </row>
    <row r="17" spans="2:4" x14ac:dyDescent="0.25">
      <c r="B17" s="23" t="s">
        <v>17</v>
      </c>
      <c r="C17" s="23"/>
      <c r="D17" s="16"/>
    </row>
  </sheetData>
  <sheetProtection algorithmName="SHA-512" hashValue="vMWrWmkfjpB26MGFbU2lyR7bJpabeqQ/N21D+XMGZz8+LKbhVbTgrA5S68iDLgMrlylxBhThVKfw3SaPV+airA==" saltValue="hmPQjMej0Ld+u8181gH7DA==" spinCount="100000" sheet="1" objects="1" scenarios="1"/>
  <mergeCells count="3">
    <mergeCell ref="B11:B13"/>
    <mergeCell ref="B17:C17"/>
    <mergeCell ref="B16:D16"/>
  </mergeCells>
  <conditionalFormatting sqref="D4">
    <cfRule type="cellIs" dxfId="5" priority="6" operator="greaterThan">
      <formula>3563</formula>
    </cfRule>
  </conditionalFormatting>
  <conditionalFormatting sqref="D5">
    <cfRule type="cellIs" dxfId="4" priority="5" operator="greaterThan">
      <formula>16.43</formula>
    </cfRule>
  </conditionalFormatting>
  <conditionalFormatting sqref="D6">
    <cfRule type="cellIs" dxfId="3" priority="3" operator="greaterThan">
      <formula>0.657</formula>
    </cfRule>
    <cfRule type="cellIs" dxfId="2" priority="4" operator="greaterThan">
      <formula>65.7</formula>
    </cfRule>
  </conditionalFormatting>
  <conditionalFormatting sqref="D7">
    <cfRule type="cellIs" dxfId="1" priority="2" operator="greaterThan">
      <formula>0.11</formula>
    </cfRule>
  </conditionalFormatting>
  <conditionalFormatting sqref="D8">
    <cfRule type="cellIs" dxfId="0" priority="1" operator="greaterThan">
      <formula>0.061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2018-12-19T07:59:26Z</cp:lastPrinted>
  <dcterms:created xsi:type="dcterms:W3CDTF">2018-12-18T09:01:08Z</dcterms:created>
  <dcterms:modified xsi:type="dcterms:W3CDTF">2018-12-19T08:00:14Z</dcterms:modified>
</cp:coreProperties>
</file>