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1500000 kredyt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<sst xmlns="http://schemas.openxmlformats.org/spreadsheetml/2006/main" count="14" uniqueCount="14">
  <si>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%</t>
  </si>
  <si>
    <t xml:space="preserve">data spłaty </t>
  </si>
  <si>
    <t>kwota kredytu</t>
  </si>
  <si>
    <t xml:space="preserve">rata </t>
  </si>
  <si>
    <t>kapitał po spłacie</t>
  </si>
  <si>
    <t>oprocentowanie</t>
  </si>
  <si>
    <t>odsetki</t>
  </si>
  <si>
    <t>WIBOR 3M</t>
  </si>
  <si>
    <t>marża banku</t>
  </si>
  <si>
    <t xml:space="preserve">   </t>
  </si>
  <si>
    <t>suma</t>
  </si>
  <si>
    <t>Formularz cenowy</t>
  </si>
  <si>
    <t>Komórkę I5 uzupełnia bank</t>
  </si>
  <si>
    <t>Zal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</si>
</sst>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d/mm/yyyy"/>
    <numFmt numFmtId="168" formatCode="mmm/yyyy"/>
  </numFmts>
  <fonts count="38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166" fontId="0" fillId="35" borderId="10" xfId="0" applyNumberForma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67" fontId="0" fillId="0" borderId="11" xfId="0" applyNumberFormat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67" fontId="2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ynik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5" zoomScaleNormal="95" zoomScalePageLayoutView="0" workbookViewId="0" topLeftCell="A1">
      <selection activeCell="G2" sqref="G2"/>
    </sheetView>
  </sheetViews>
  <sheetFormatPr defaultColWidth="11.57421875" defaultRowHeight="12.75"/>
  <cols>
    <col min="1" max="1" width="11.57421875" style="0" customWidth="1"/>
    <col min="2" max="2" width="15.421875" style="0" customWidth="1"/>
    <col min="3" max="3" width="12.7109375" style="0" customWidth="1"/>
    <col min="4" max="4" width="20.28125" style="0" customWidth="1"/>
    <col min="5" max="5" width="11.57421875" style="0" customWidth="1"/>
    <col min="6" max="6" width="15.00390625" style="1" customWidth="1"/>
    <col min="7" max="7" width="15.00390625" style="0" customWidth="1"/>
    <col min="8" max="9" width="11.57421875" style="0" customWidth="1"/>
    <col min="10" max="10" width="27.28125" style="0" customWidth="1"/>
  </cols>
  <sheetData>
    <row r="1" spans="3:7" ht="18">
      <c r="C1" s="22" t="s">
        <v>11</v>
      </c>
      <c r="D1" s="22"/>
      <c r="E1" s="22"/>
      <c r="G1" t="s">
        <v>13</v>
      </c>
    </row>
    <row r="3" ht="12.75">
      <c r="I3" s="2" t="s">
        <v>0</v>
      </c>
    </row>
    <row r="4" spans="1:9" ht="25.5">
      <c r="A4" s="8" t="s">
        <v>1</v>
      </c>
      <c r="B4" s="9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8"/>
      <c r="H4" s="3" t="s">
        <v>7</v>
      </c>
      <c r="I4" s="4">
        <v>5.83</v>
      </c>
    </row>
    <row r="5" spans="1:10" ht="12.75">
      <c r="A5" s="8"/>
      <c r="B5" s="12">
        <v>1500000</v>
      </c>
      <c r="C5" s="12"/>
      <c r="D5" s="12">
        <v>1500000</v>
      </c>
      <c r="E5" s="13">
        <f aca="true" t="shared" si="0" ref="E5:E26">SUM($I$4+$I$5)%</f>
        <v>0.0583</v>
      </c>
      <c r="F5" s="14"/>
      <c r="G5" s="12"/>
      <c r="H5" s="3" t="s">
        <v>8</v>
      </c>
      <c r="I5" s="7">
        <v>0</v>
      </c>
      <c r="J5" s="6" t="s">
        <v>12</v>
      </c>
    </row>
    <row r="6" spans="1:9" ht="12.75">
      <c r="A6" s="15">
        <v>45290</v>
      </c>
      <c r="B6" s="12"/>
      <c r="C6" s="12"/>
      <c r="D6" s="12"/>
      <c r="E6" s="13">
        <f t="shared" si="0"/>
        <v>0.0583</v>
      </c>
      <c r="F6" s="16">
        <f>(D5*E6*12)/365</f>
        <v>2875.068493150685</v>
      </c>
      <c r="G6" s="12">
        <f aca="true" t="shared" si="1" ref="G6:G26">C6+F6</f>
        <v>2875.068493150685</v>
      </c>
      <c r="H6" s="3"/>
      <c r="I6" s="5"/>
    </row>
    <row r="7" spans="1:7" ht="12.75">
      <c r="A7" s="15">
        <v>45381</v>
      </c>
      <c r="B7" s="12"/>
      <c r="C7" s="12">
        <v>50000</v>
      </c>
      <c r="D7" s="12">
        <f>SUM(D5-C7)</f>
        <v>1450000</v>
      </c>
      <c r="E7" s="13">
        <f t="shared" si="0"/>
        <v>0.0583</v>
      </c>
      <c r="F7" s="16">
        <f>(D5*E7*90)/365</f>
        <v>21563.013698630137</v>
      </c>
      <c r="G7" s="12">
        <f t="shared" si="1"/>
        <v>71563.01369863014</v>
      </c>
    </row>
    <row r="8" spans="1:7" ht="12.75">
      <c r="A8" s="15">
        <v>45473</v>
      </c>
      <c r="B8" s="12"/>
      <c r="C8" s="12">
        <v>50000</v>
      </c>
      <c r="D8" s="12">
        <f aca="true" t="shared" si="2" ref="D8:D26">SUM(D7-C8)</f>
        <v>1400000</v>
      </c>
      <c r="E8" s="13">
        <f t="shared" si="0"/>
        <v>0.0583</v>
      </c>
      <c r="F8" s="16">
        <f>(D7*E8*90)/365</f>
        <v>20844.246575342466</v>
      </c>
      <c r="G8" s="12">
        <f t="shared" si="1"/>
        <v>70844.24657534246</v>
      </c>
    </row>
    <row r="9" spans="1:7" ht="12.75">
      <c r="A9" s="15">
        <v>45565</v>
      </c>
      <c r="B9" s="12"/>
      <c r="C9" s="12">
        <v>50000</v>
      </c>
      <c r="D9" s="12">
        <f t="shared" si="2"/>
        <v>1350000</v>
      </c>
      <c r="E9" s="13">
        <f t="shared" si="0"/>
        <v>0.0583</v>
      </c>
      <c r="F9" s="16">
        <f aca="true" t="shared" si="3" ref="F9:F26">(D7*E9*90)/365</f>
        <v>20844.246575342466</v>
      </c>
      <c r="G9" s="12">
        <f t="shared" si="1"/>
        <v>70844.24657534246</v>
      </c>
    </row>
    <row r="10" spans="1:7" ht="12.75">
      <c r="A10" s="15">
        <v>45656</v>
      </c>
      <c r="B10" s="12"/>
      <c r="C10" s="12">
        <v>50000</v>
      </c>
      <c r="D10" s="12">
        <f t="shared" si="2"/>
        <v>1300000</v>
      </c>
      <c r="E10" s="13">
        <f t="shared" si="0"/>
        <v>0.0583</v>
      </c>
      <c r="F10" s="16">
        <f t="shared" si="3"/>
        <v>20125.479452054795</v>
      </c>
      <c r="G10" s="12">
        <f t="shared" si="1"/>
        <v>70125.4794520548</v>
      </c>
    </row>
    <row r="11" spans="1:7" ht="12.75">
      <c r="A11" s="15">
        <v>45746</v>
      </c>
      <c r="B11" s="12"/>
      <c r="C11" s="12">
        <v>75000</v>
      </c>
      <c r="D11" s="12">
        <f t="shared" si="2"/>
        <v>1225000</v>
      </c>
      <c r="E11" s="13">
        <f t="shared" si="0"/>
        <v>0.0583</v>
      </c>
      <c r="F11" s="16">
        <f t="shared" si="3"/>
        <v>19406.712328767124</v>
      </c>
      <c r="G11" s="12">
        <f t="shared" si="1"/>
        <v>94406.71232876713</v>
      </c>
    </row>
    <row r="12" spans="1:7" ht="12.75">
      <c r="A12" s="15">
        <v>45838</v>
      </c>
      <c r="B12" s="12"/>
      <c r="C12" s="12">
        <v>75000</v>
      </c>
      <c r="D12" s="12">
        <f t="shared" si="2"/>
        <v>1150000</v>
      </c>
      <c r="E12" s="13">
        <f t="shared" si="0"/>
        <v>0.0583</v>
      </c>
      <c r="F12" s="16">
        <f t="shared" si="3"/>
        <v>18687.945205479453</v>
      </c>
      <c r="G12" s="12">
        <f t="shared" si="1"/>
        <v>93687.94520547945</v>
      </c>
    </row>
    <row r="13" spans="1:7" ht="12.75">
      <c r="A13" s="15">
        <v>45930</v>
      </c>
      <c r="B13" s="12"/>
      <c r="C13" s="12">
        <v>75000</v>
      </c>
      <c r="D13" s="12">
        <f t="shared" si="2"/>
        <v>1075000</v>
      </c>
      <c r="E13" s="13">
        <f t="shared" si="0"/>
        <v>0.0583</v>
      </c>
      <c r="F13" s="16">
        <f t="shared" si="3"/>
        <v>17609.794520547945</v>
      </c>
      <c r="G13" s="12">
        <f t="shared" si="1"/>
        <v>92609.79452054795</v>
      </c>
    </row>
    <row r="14" spans="1:7" ht="12.75">
      <c r="A14" s="15">
        <v>46021</v>
      </c>
      <c r="B14" s="12"/>
      <c r="C14" s="12">
        <v>75000</v>
      </c>
      <c r="D14" s="12">
        <f t="shared" si="2"/>
        <v>1000000</v>
      </c>
      <c r="E14" s="13">
        <f t="shared" si="0"/>
        <v>0.0583</v>
      </c>
      <c r="F14" s="16">
        <f t="shared" si="3"/>
        <v>16531.64383561644</v>
      </c>
      <c r="G14" s="12">
        <f t="shared" si="1"/>
        <v>91531.64383561644</v>
      </c>
    </row>
    <row r="15" spans="1:7" ht="12.75">
      <c r="A15" s="15">
        <v>46111</v>
      </c>
      <c r="B15" s="12"/>
      <c r="C15" s="12">
        <v>75000</v>
      </c>
      <c r="D15" s="12">
        <f t="shared" si="2"/>
        <v>925000</v>
      </c>
      <c r="E15" s="13">
        <f t="shared" si="0"/>
        <v>0.0583</v>
      </c>
      <c r="F15" s="16">
        <f t="shared" si="3"/>
        <v>15453.493150684932</v>
      </c>
      <c r="G15" s="12">
        <f t="shared" si="1"/>
        <v>90453.49315068492</v>
      </c>
    </row>
    <row r="16" spans="1:7" ht="12.75">
      <c r="A16" s="15">
        <v>46203</v>
      </c>
      <c r="B16" s="12"/>
      <c r="C16" s="12">
        <v>75000</v>
      </c>
      <c r="D16" s="12">
        <f t="shared" si="2"/>
        <v>850000</v>
      </c>
      <c r="E16" s="13">
        <f t="shared" si="0"/>
        <v>0.0583</v>
      </c>
      <c r="F16" s="16">
        <f t="shared" si="3"/>
        <v>14375.342465753425</v>
      </c>
      <c r="G16" s="12">
        <f t="shared" si="1"/>
        <v>89375.34246575342</v>
      </c>
    </row>
    <row r="17" spans="1:7" ht="12.75">
      <c r="A17" s="15">
        <v>46295</v>
      </c>
      <c r="B17" s="12"/>
      <c r="C17" s="12">
        <v>75000</v>
      </c>
      <c r="D17" s="12">
        <f t="shared" si="2"/>
        <v>775000</v>
      </c>
      <c r="E17" s="13">
        <f t="shared" si="0"/>
        <v>0.0583</v>
      </c>
      <c r="F17" s="16">
        <f t="shared" si="3"/>
        <v>13297.191780821919</v>
      </c>
      <c r="G17" s="12">
        <f t="shared" si="1"/>
        <v>88297.19178082192</v>
      </c>
    </row>
    <row r="18" spans="1:7" ht="12.75">
      <c r="A18" s="15">
        <v>46386</v>
      </c>
      <c r="B18" s="12"/>
      <c r="C18" s="12">
        <v>75000</v>
      </c>
      <c r="D18" s="12">
        <f t="shared" si="2"/>
        <v>700000</v>
      </c>
      <c r="E18" s="13">
        <f t="shared" si="0"/>
        <v>0.0583</v>
      </c>
      <c r="F18" s="16">
        <f t="shared" si="3"/>
        <v>12219.04109589041</v>
      </c>
      <c r="G18" s="12">
        <f t="shared" si="1"/>
        <v>87219.04109589041</v>
      </c>
    </row>
    <row r="19" spans="1:7" ht="12.75">
      <c r="A19" s="15">
        <v>46476</v>
      </c>
      <c r="B19" s="12"/>
      <c r="C19" s="12">
        <v>75000</v>
      </c>
      <c r="D19" s="12">
        <f t="shared" si="2"/>
        <v>625000</v>
      </c>
      <c r="E19" s="13">
        <f t="shared" si="0"/>
        <v>0.0583</v>
      </c>
      <c r="F19" s="16">
        <f t="shared" si="3"/>
        <v>11140.890410958904</v>
      </c>
      <c r="G19" s="12">
        <f t="shared" si="1"/>
        <v>86140.8904109589</v>
      </c>
    </row>
    <row r="20" spans="1:7" ht="12.75">
      <c r="A20" s="15">
        <v>46568</v>
      </c>
      <c r="B20" s="12"/>
      <c r="C20" s="12">
        <v>75000</v>
      </c>
      <c r="D20" s="12">
        <f t="shared" si="2"/>
        <v>550000</v>
      </c>
      <c r="E20" s="13">
        <f t="shared" si="0"/>
        <v>0.0583</v>
      </c>
      <c r="F20" s="16">
        <f t="shared" si="3"/>
        <v>10062.739726027397</v>
      </c>
      <c r="G20" s="12">
        <f t="shared" si="1"/>
        <v>85062.7397260274</v>
      </c>
    </row>
    <row r="21" spans="1:7" ht="12.75">
      <c r="A21" s="15">
        <v>46660</v>
      </c>
      <c r="B21" s="12"/>
      <c r="C21" s="12">
        <v>75000</v>
      </c>
      <c r="D21" s="12">
        <f t="shared" si="2"/>
        <v>475000</v>
      </c>
      <c r="E21" s="13">
        <f t="shared" si="0"/>
        <v>0.0583</v>
      </c>
      <c r="F21" s="16">
        <f t="shared" si="3"/>
        <v>8984.589041095891</v>
      </c>
      <c r="G21" s="12">
        <f t="shared" si="1"/>
        <v>83984.5890410959</v>
      </c>
    </row>
    <row r="22" spans="1:7" ht="12.75">
      <c r="A22" s="15">
        <v>46751</v>
      </c>
      <c r="B22" s="12"/>
      <c r="C22" s="12">
        <v>75000</v>
      </c>
      <c r="D22" s="12">
        <f t="shared" si="2"/>
        <v>400000</v>
      </c>
      <c r="E22" s="13">
        <f t="shared" si="0"/>
        <v>0.0583</v>
      </c>
      <c r="F22" s="16">
        <f t="shared" si="3"/>
        <v>7906.438356164384</v>
      </c>
      <c r="G22" s="12">
        <f t="shared" si="1"/>
        <v>82906.43835616438</v>
      </c>
    </row>
    <row r="23" spans="1:7" ht="12.75">
      <c r="A23" s="15">
        <v>46842</v>
      </c>
      <c r="B23" s="17"/>
      <c r="C23" s="12">
        <v>100000</v>
      </c>
      <c r="D23" s="12">
        <f t="shared" si="2"/>
        <v>300000</v>
      </c>
      <c r="E23" s="13">
        <f t="shared" si="0"/>
        <v>0.0583</v>
      </c>
      <c r="F23" s="16">
        <f>(D21*E23*90)/365</f>
        <v>6828.287671232877</v>
      </c>
      <c r="G23" s="12">
        <f t="shared" si="1"/>
        <v>106828.28767123287</v>
      </c>
    </row>
    <row r="24" spans="1:7" ht="12.75">
      <c r="A24" s="15">
        <v>46934</v>
      </c>
      <c r="B24" s="17"/>
      <c r="C24" s="12">
        <v>100000</v>
      </c>
      <c r="D24" s="12">
        <f t="shared" si="2"/>
        <v>200000</v>
      </c>
      <c r="E24" s="13">
        <f t="shared" si="0"/>
        <v>0.0583</v>
      </c>
      <c r="F24" s="16">
        <f t="shared" si="3"/>
        <v>5750.13698630137</v>
      </c>
      <c r="G24" s="12">
        <f t="shared" si="1"/>
        <v>105750.13698630137</v>
      </c>
    </row>
    <row r="25" spans="1:7" ht="12.75">
      <c r="A25" s="15">
        <v>47026</v>
      </c>
      <c r="B25" s="17"/>
      <c r="C25" s="12">
        <v>100000</v>
      </c>
      <c r="D25" s="12">
        <f t="shared" si="2"/>
        <v>100000</v>
      </c>
      <c r="E25" s="13">
        <f t="shared" si="0"/>
        <v>0.0583</v>
      </c>
      <c r="F25" s="16">
        <f t="shared" si="3"/>
        <v>4312.602739726028</v>
      </c>
      <c r="G25" s="12">
        <f t="shared" si="1"/>
        <v>104312.60273972603</v>
      </c>
    </row>
    <row r="26" spans="1:7" ht="12.75">
      <c r="A26" s="15">
        <v>47117</v>
      </c>
      <c r="B26" s="17"/>
      <c r="C26" s="12">
        <v>100000</v>
      </c>
      <c r="D26" s="12">
        <f t="shared" si="2"/>
        <v>0</v>
      </c>
      <c r="E26" s="13">
        <f t="shared" si="0"/>
        <v>0.0583</v>
      </c>
      <c r="F26" s="16">
        <f t="shared" si="3"/>
        <v>2875.068493150685</v>
      </c>
      <c r="G26" s="12">
        <f t="shared" si="1"/>
        <v>102875.06849315068</v>
      </c>
    </row>
    <row r="27" spans="1:7" ht="12.75">
      <c r="A27" s="18" t="s">
        <v>9</v>
      </c>
      <c r="B27" s="18" t="s">
        <v>10</v>
      </c>
      <c r="C27" s="19">
        <f>SUM(C7:C26)</f>
        <v>1500000</v>
      </c>
      <c r="D27" s="20"/>
      <c r="E27" s="20"/>
      <c r="F27" s="21">
        <f>SUM(F6:F26)</f>
        <v>271693.97260273976</v>
      </c>
      <c r="G27" s="19">
        <f>SUM(G6:G26)</f>
        <v>1771693.9726027395</v>
      </c>
    </row>
  </sheetData>
  <sheetProtection selectLockedCells="1"/>
  <mergeCells count="1">
    <mergeCell ref="C1:E1"/>
  </mergeCells>
  <printOptions/>
  <pageMargins left="0.7875" right="0.7875" top="1.025" bottom="1.025" header="0.7875" footer="0.7875"/>
  <pageSetup firstPageNumber="1" useFirstPageNumber="1" horizontalDpi="600" verticalDpi="600" orientation="portrait" paperSize="9" scale="7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Wazna</dc:creator>
  <cp:keywords/>
  <dc:description/>
  <cp:lastModifiedBy>Małgorzata Bartecka</cp:lastModifiedBy>
  <cp:lastPrinted>2023-12-05T08:30:04Z</cp:lastPrinted>
  <dcterms:created xsi:type="dcterms:W3CDTF">2022-11-09T13:53:57Z</dcterms:created>
  <dcterms:modified xsi:type="dcterms:W3CDTF">2023-12-05T14:00:46Z</dcterms:modified>
  <cp:category/>
  <cp:version/>
  <cp:contentType/>
  <cp:contentStatus/>
</cp:coreProperties>
</file>