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Q:\ZAMÓWIENIA PUBLICZNE PZP\2024\Powyżej 221 000 euro\AZP_274_PN_14_2024 Zaprojektuj i wybuduj dom studenta\Na Platformę Zakupową\"/>
    </mc:Choice>
  </mc:AlternateContent>
  <xr:revisionPtr revIDLastSave="0" documentId="13_ncr:1_{6F058C85-4C4F-46D2-8B88-9A2865FC54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4" i="1" l="1"/>
  <c r="E75" i="1" s="1"/>
  <c r="E8" i="1"/>
  <c r="G8" i="1" s="1"/>
  <c r="E13" i="1"/>
  <c r="G13" i="1" s="1"/>
  <c r="E25" i="1"/>
  <c r="G25" i="1" s="1"/>
  <c r="E38" i="1"/>
  <c r="G38" i="1" s="1"/>
  <c r="E60" i="1"/>
  <c r="G60" i="1" s="1"/>
  <c r="E83" i="1"/>
  <c r="G83" i="1" s="1"/>
  <c r="E87" i="1"/>
  <c r="G87" i="1" s="1"/>
  <c r="G74" i="1" l="1"/>
  <c r="G75" i="1" s="1"/>
  <c r="G88" i="1" s="1"/>
  <c r="E89" i="1" s="1"/>
  <c r="E88" i="1"/>
</calcChain>
</file>

<file path=xl/sharedStrings.xml><?xml version="1.0" encoding="utf-8"?>
<sst xmlns="http://schemas.openxmlformats.org/spreadsheetml/2006/main" count="214" uniqueCount="118">
  <si>
    <t>Całkowita ryczałtowa wartość robót</t>
  </si>
  <si>
    <t>Lp.</t>
  </si>
  <si>
    <t>ZAKRES ROBÓT</t>
  </si>
  <si>
    <t>JEDN</t>
  </si>
  <si>
    <t>ILOŚĆ</t>
  </si>
  <si>
    <t>NETTO  [PLN]</t>
  </si>
  <si>
    <t>VAT[%]</t>
  </si>
  <si>
    <t xml:space="preserve"> BRUTTO [PLN]</t>
  </si>
  <si>
    <t>kpl</t>
  </si>
  <si>
    <t>2</t>
  </si>
  <si>
    <t>3</t>
  </si>
  <si>
    <t>Obsługa geodezyjna i archeologiczna budowy</t>
  </si>
  <si>
    <t>4</t>
  </si>
  <si>
    <t>1</t>
  </si>
  <si>
    <t>Budowa terenu aktywnego wypoczynku i rekreacji</t>
  </si>
  <si>
    <t>5</t>
  </si>
  <si>
    <t>6</t>
  </si>
  <si>
    <t>7</t>
  </si>
  <si>
    <t>Branża budowlana</t>
  </si>
  <si>
    <t>Prace ziemne, wykonanie fundamentów</t>
  </si>
  <si>
    <t xml:space="preserve">Dostawa i montaż stolarki zewnętrznej (okna wraz z montażem parapetów, drzwi wejściowe, wyłazy dachowe, balustrady, dachowe klapy oddymiające itp.) </t>
  </si>
  <si>
    <t>Wykonanie prac termoizolacyjnych i wykończenie ścian zewnętrznych</t>
  </si>
  <si>
    <t>Wykonanie ścian działowych wewnętrznych i obudów instalacyjnych z montażem rewizji serwisowych</t>
  </si>
  <si>
    <t>8</t>
  </si>
  <si>
    <t>Branża elektryczna i teletechniczna</t>
  </si>
  <si>
    <t>Dostawa i montaż przeciwpożarowego wyłącznika prądu</t>
  </si>
  <si>
    <t>9</t>
  </si>
  <si>
    <t>Dostawa i montaż kompensatora mocy biernej</t>
  </si>
  <si>
    <t>10</t>
  </si>
  <si>
    <t>13</t>
  </si>
  <si>
    <t>14</t>
  </si>
  <si>
    <t>Wykonanie instalacji monitoringu wizyjnego (CCTV) oraz instalacji domofonowej z dostawą urządzeń</t>
  </si>
  <si>
    <t>15</t>
  </si>
  <si>
    <t>16</t>
  </si>
  <si>
    <t>Wykonanie instalacji oddymiania i przewietrzania klatek schodowych</t>
  </si>
  <si>
    <t>17</t>
  </si>
  <si>
    <t>Wykonanie systemu automatyki BMS</t>
  </si>
  <si>
    <t>18</t>
  </si>
  <si>
    <t>Wykonanie systemu ograniczania dystrybucji energii cieplnej i chłodniczej w pokojach mieszkalnych i pom. ogólnych</t>
  </si>
  <si>
    <t>Uruchomienia i pomiary instalacji elektrycznych i teletechnicznych</t>
  </si>
  <si>
    <t>Branża sanitarna</t>
  </si>
  <si>
    <t>Wykonanie instalacji wentylacji z dostawą central wentylacyjnych (w tym elementy nawiewne i wywiewne oraz urządzenia regulacyjne, klapy ppoż. z wyposażeniem itp.)</t>
  </si>
  <si>
    <t>Próby, uruchomienia, pomiary i synchronizacja instalacji sanitarnych</t>
  </si>
  <si>
    <t>Dostawa i montaż ścianek HPL (w tym obudowy pryszniców i WC)</t>
  </si>
  <si>
    <t>Dostawa wyposażenia ppoż. i BHP (gaśnice, niezbędne oznakowanie ppoż. i BHP itp.)</t>
  </si>
  <si>
    <t>Suma IV:</t>
  </si>
  <si>
    <t>Suma II:</t>
  </si>
  <si>
    <t>Suma III:</t>
  </si>
  <si>
    <t>Suma V:</t>
  </si>
  <si>
    <t>Całkowita wartość Oferty:</t>
  </si>
  <si>
    <t>Wykończenie przegród wewnętrznych (tynkowanie z malowaniem ścian i sufitów, wykończenie ścian i podłóg (ułożenie  wykładzin, glazury i terakoty), montaż sufitów podwieszanych, obudów instalacyjnych itp.)</t>
  </si>
  <si>
    <t>Wykonanie złączy kablowych, montaż rozdzielnic wraz z dostawą wyposażenia</t>
  </si>
  <si>
    <t>Wykonanie instalacji telewizyjnej zbiorczej</t>
  </si>
  <si>
    <t>Opracowanie dokumentacji powykonawczej dla wszystkich robót, scenariusza pożarowego, instrukcji bezpieczeństwa pożarowego itp.</t>
  </si>
  <si>
    <t>Suma VI:</t>
  </si>
  <si>
    <t>Przebudowa kolizji z istniejącą infrastrukturą</t>
  </si>
  <si>
    <t>Suma I</t>
  </si>
  <si>
    <t>I. Prace projektowe</t>
  </si>
  <si>
    <t>II. Prace przygotowawcze</t>
  </si>
  <si>
    <t>Opracowanie dokumentacji projektowej dla budynku (w tym  projekty likwidacji kolizji i projekty przyłączenia budynku do  uzbrojenia terenu) wraz z jej uzgodnieniem z Zamawiajacycm i gestorami sieci oraz uzyskaniem pozwolenia na budowę dla tego zakresu</t>
  </si>
  <si>
    <t>Opracowanie dokumentacji rozbiórki obiektów wskazanych w PFU (dom, garaż płyta betonowa) wraz ze zgłoszeniem robót nie wymagających pozwolenia na budowę</t>
  </si>
  <si>
    <t>Opracowanie dokumentacji projektowej dla budowy i przebudowy dróg, chodników, parkingów i skweru wraz z uzyskaniem niezbędnych uzgodnień (w tym z Zamawiającym) oraz uzyskaniem pozwolenia na budowę dla tego zakresu</t>
  </si>
  <si>
    <t>Przygotowanie terenu pod inwestycję w tym: usunięcie drzew i krzewów (łącznie z karpinami) oraz ich utylizacją, wykonaniem przesadzeń i nasadzeń zastępczych stanowiących kompensację przyrodniczą</t>
  </si>
  <si>
    <t>Budowa i przebudowa dróg, chodników i parkingów wraz z wykonaniem organizacji ruchu</t>
  </si>
  <si>
    <t>Wykonanie kanalizacji teletechnicznej i kabla światłowodowego pomiędzy Nowym Domem Studenta, a Domem Studenta przy ul. Konstantynów 1D</t>
  </si>
  <si>
    <t>Budowa przyłączy sanitarnych od punktów włączenia w instalacje zewnętrzne KUL do budynku Nowego Domu Studenta (przyłącza ciepłownicze, wodociągowe, kanalizacji sanitarnej i deszczowej wraz z budową zbiornika retencyjnego) oraz przebudowa kolidującej infrastruktury</t>
  </si>
  <si>
    <t>Wykonanie stanu surowego budynku: elementy konstrukcyjne, ściany nośne, stropy i stropodach, ściany zewnętrzne, schody, szyby dźwigów, szachty instalacyjne</t>
  </si>
  <si>
    <t>Dostawa i montaż elementów dekoracyjnych (oznaczenia pięter i drzwi, oznaczenie zewnętrzne budynku, elementy identyfikacji wizualnej itp.)</t>
  </si>
  <si>
    <t>Wykonanie instalacji oświetlenia awaryjnego i podświetlanych znaków ewakuacyjnych wraz z dostawą znaków</t>
  </si>
  <si>
    <t>Wykonanie instalacji kontroli dostępu z dostawą urządzeń</t>
  </si>
  <si>
    <t>Wykonanie instalacji Systemu Sygnalizacji Pożaru (SSP) z wizualizacją i dostawą urządzeń</t>
  </si>
  <si>
    <t>Wykonanie instalacji oświetlenia podstawowego, awaryjnego i ewakuacyjnego wraz z dostawą i podłączeniem opraw i osprzętu</t>
  </si>
  <si>
    <t>Wykonanie instalacji gniazd wtykowych wraz z dostawą i montażem osprzętu</t>
  </si>
  <si>
    <t>IV. Faza budowlana - Nowy Dom Studenta</t>
  </si>
  <si>
    <t>Suma IV A:</t>
  </si>
  <si>
    <t>IV B</t>
  </si>
  <si>
    <t>IV A</t>
  </si>
  <si>
    <t>Suma IV B:</t>
  </si>
  <si>
    <t>IV C</t>
  </si>
  <si>
    <t>Suma IV C:</t>
  </si>
  <si>
    <t>III. Faza budowlana - Infrastruktura zewnętrzna, wyposażenie zewnętrzne</t>
  </si>
  <si>
    <t>Budowa infrastruktury do ładowania pojazdów elektrycznych (stacja ładowania oraz rurociągi dla przyszłej instalacji)</t>
  </si>
  <si>
    <t>W tym wartość podatku VAT:</t>
  </si>
  <si>
    <t>Dostawa i montaż urządzeń RTV (telewizory, projektor, monitory, amplitunery, odtwarzacz Bluray, zestawy głośnikowe itp.)</t>
  </si>
  <si>
    <t>VI.  Pozostałe</t>
  </si>
  <si>
    <t>Dostawa i montaż ławek, wiat rowerowych, zewnętrznych koszy na odpady oraz aranżacja przestrzeni i terenów zielonych</t>
  </si>
  <si>
    <t>Uporządkowanie terenu po przeprowadzonych robotach, naprawa zniszczonych podczas budowy elementów infrastruktury, odtworzenie trawników</t>
  </si>
  <si>
    <t>Wykonanie instalacji kanalizacji deszczowej z dostawą z urządzeń (wpusty dachowe, rewizje itp.)</t>
  </si>
  <si>
    <t>Wykonanie instalacji kanalizacji sanitarnej i odprowadzenia skroplin z dostawą z urządzeń (wpusty podłogowe, studzienki schładzające, rewizje, suche syfony itp.)</t>
  </si>
  <si>
    <t>Wykonanie instalacji wodnych - ciepła, zimna woda, cyrkulacja z dostawą z urządzeń i armatury (zawory odcinające i regulacyjne, zawory odcinające ścienne, zawory czerpalne, zestawy WC podtynkowe, skrzynki hydrantowe itp.)</t>
  </si>
  <si>
    <t>Wykonanie instalacji hydrantowej z dostawą urządzeń i armatury (zawory odcinające, zawór pierwszeństwa, skrzynki hydrantowe itp.)</t>
  </si>
  <si>
    <t>Wykonanie węzłów ciepła wraz z dostawą urządzeń i armatury (w tym wymienniki, agregaty, pompy obiegowe, armatura regulacyjna i kontrolno pomiarowa itp.)</t>
  </si>
  <si>
    <t>Wykonanie węzłów chłodu wraz z dostawą urządzeń i armatury (w tym wymienniki, agregaty, pompy obiegowe, armatura regulacyjna i kontrolno pomiarowa itp.)</t>
  </si>
  <si>
    <t>Wykonanie instalacji centralnego ogrzewania z dostawą urządzeń i armatury (m.in. grzejniki, klimakonwektory, armatura, odcinająca i regulacyjna itp.)</t>
  </si>
  <si>
    <t>Wykonanie instalacji ciepła technologicznego z dostawą urządzeń i armatury (m.in. armatura, odcinająca i regulacyjna itp.)</t>
  </si>
  <si>
    <t>Wykonanie instalacji chłodniczej wody lodowej z dostawą urządzeń i armatury (m.in. klimakonwektory, armatura, odcinająca i regulacyjna itp.)</t>
  </si>
  <si>
    <t>Wykonanie instalacji klimatyzacji freonowej z dostawą urządzeń i armatury (w tym dostawa jednostek wewnętrznych i zewnętrzych, wykonanie przewodów miedzianych i połączeń sterowniczych)</t>
  </si>
  <si>
    <t>Wykonanie instalacji połączeń wyrównawczych</t>
  </si>
  <si>
    <t>Wykonanie instalacji odgromowej</t>
  </si>
  <si>
    <t>Wykonanie instalacji fotowoltaicznej</t>
  </si>
  <si>
    <t>Wykonanie okablowania strukturalnego wraz z montażem szaf</t>
  </si>
  <si>
    <t>Wykonanie okablowania dla sieci bezprzewodowej wi-fi z dostawą urządzeń</t>
  </si>
  <si>
    <t>Wykonanie instalacji światłowodowej pomiędzy Nowym Domem Studenta a Domem Studenckim 1D</t>
  </si>
  <si>
    <t>19</t>
  </si>
  <si>
    <t>Dostawa i montaż stolarki wewnętrznej (drzwi, okno podawcze w portierni, balustrady wewnętrzne itp.)</t>
  </si>
  <si>
    <t>Dostawa, montaż i uruchomienie dźwigów osobowych</t>
  </si>
  <si>
    <t>20</t>
  </si>
  <si>
    <t>V. Dostawy wyposażenia do Domu Studenta</t>
  </si>
  <si>
    <t>Rozbiórka domu z garażem i płytą betonową oraz ogrodzeniem wraz z wywiezieniem i utylizacją materiałów rozbiórkowych, uporządkowaniem terenu po rozbiórce</t>
  </si>
  <si>
    <t>Organizacja, zabezpieczenie, utrzymanie zaplecza i terenu budowy</t>
  </si>
  <si>
    <t>Budowa oświetlenia terenu</t>
  </si>
  <si>
    <t>Budowa przyłącza energetycznego oraz przebudowa rozdzielni NN w stacji transformatorowej K-681</t>
  </si>
  <si>
    <t>Dostawa i montaż mebli oraz wyposażenia pomieszczeń  (zabudowy do aneksów kuchennych, szafy, krzesła, biurka, stoły, sofy, półki, lustra, wyposażenie siłowni, regałów magazynowych itp.)</t>
  </si>
  <si>
    <t xml:space="preserve">Dostawa wyposażenia pomocniczego (drabinki, deski do prasowania, suszarki pokojowe, kołdry, pduszki, pościel, koce, ręczniki, itp.) </t>
  </si>
  <si>
    <t>Dostawa drobnych elementów wyposażenia (akcesoria kuchenne, pojemniki na mydło, szczotki WC, uchwyty na papier, pojemniki na odpady, wieszaki, krzyże, itp.)</t>
  </si>
  <si>
    <t>Dostawa i montaż urządzeń AGD (płyty indukcyjne, okapy, piekarniki, pralki, suszarki elektryczne, odkurzacze, żelazka, kuchenki mikrofalowe, czajniki, zamrażarka, itp.)</t>
  </si>
  <si>
    <t>Kwoty wyrażone w złotych polskich mają zostać podane z dokładnością do dwóch miejsc po przecinku, z dokładnością do 1 grosza z zaokrągleniem w górę. Zamawiający zastrzega, że wartość prac projektowych nie może wynosić więcej niż 5 % oferowanej ceny netto za realizację przedmiotu zamówienia.</t>
  </si>
  <si>
    <t>Załącznik nr 2.1 do SWZ - Rozbicie Cenowe Oferty dla inwestycji pn.: Budowa nowego Domu Studenckiego przy ul. Konstantynów 1 w Lublinie wraz z niezbędną infrastrukturą i dostawą wyposażenia w trybie „zaprojektuj i wybuduj”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</si>
</sst>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zł-415]_-;\-* #,##0.00\ [$zł-415]_-;_-* \-??\ [$zł-415]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12"/>
      <color indexed="10"/>
      <name val="Calibri"/>
      <family val="2"/>
      <charset val="238"/>
    </font>
    <font>
      <sz val="8"/>
      <name val="Calibri"/>
      <family val="2"/>
      <charset val="238"/>
    </font>
    <font>
      <b/>
      <sz val="12"/>
      <color indexed="12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CC99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2" fontId="1" fillId="0" borderId="0"/>
  </cellStyleXfs>
  <cellXfs count="101">
    <xf numFmtId="0" fontId="0" fillId="0" borderId="0" xfId="0"/>
    <xf numFmtId="2" fontId="2" fillId="0" borderId="1" xfId="2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2" fontId="6" fillId="0" borderId="1" xfId="2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top"/>
    </xf>
    <xf numFmtId="2" fontId="7" fillId="2" borderId="1" xfId="2" applyFont="1" applyFill="1" applyBorder="1" applyAlignment="1">
      <alignment vertical="top" wrapText="1"/>
    </xf>
    <xf numFmtId="2" fontId="7" fillId="2" borderId="1" xfId="2" applyFont="1" applyFill="1" applyBorder="1" applyAlignment="1">
      <alignment horizontal="center" vertical="top" wrapText="1"/>
    </xf>
    <xf numFmtId="4" fontId="7" fillId="2" borderId="1" xfId="1" applyNumberFormat="1" applyFont="1" applyFill="1" applyBorder="1" applyAlignment="1">
      <alignment horizontal="center" vertical="top"/>
    </xf>
    <xf numFmtId="4" fontId="6" fillId="2" borderId="1" xfId="1" applyNumberFormat="1" applyFont="1" applyFill="1" applyBorder="1" applyAlignment="1">
      <alignment horizontal="center" vertical="top"/>
    </xf>
    <xf numFmtId="49" fontId="7" fillId="3" borderId="1" xfId="1" applyNumberFormat="1" applyFont="1" applyFill="1" applyBorder="1" applyAlignment="1">
      <alignment horizontal="center" vertical="top"/>
    </xf>
    <xf numFmtId="2" fontId="7" fillId="3" borderId="1" xfId="2" applyFont="1" applyFill="1" applyBorder="1" applyAlignment="1">
      <alignment vertical="top" wrapText="1"/>
    </xf>
    <xf numFmtId="2" fontId="7" fillId="3" borderId="1" xfId="2" applyFont="1" applyFill="1" applyBorder="1" applyAlignment="1">
      <alignment horizontal="center" vertical="top" wrapText="1"/>
    </xf>
    <xf numFmtId="4" fontId="7" fillId="3" borderId="1" xfId="1" applyNumberFormat="1" applyFont="1" applyFill="1" applyBorder="1" applyAlignment="1">
      <alignment horizontal="center" vertical="top"/>
    </xf>
    <xf numFmtId="4" fontId="6" fillId="3" borderId="1" xfId="1" applyNumberFormat="1" applyFont="1" applyFill="1" applyBorder="1" applyAlignment="1">
      <alignment horizontal="center" vertical="top"/>
    </xf>
    <xf numFmtId="49" fontId="7" fillId="4" borderId="1" xfId="1" applyNumberFormat="1" applyFont="1" applyFill="1" applyBorder="1" applyAlignment="1">
      <alignment horizontal="center" vertical="top"/>
    </xf>
    <xf numFmtId="2" fontId="7" fillId="4" borderId="1" xfId="2" applyFont="1" applyFill="1" applyBorder="1" applyAlignment="1">
      <alignment vertical="top" wrapText="1"/>
    </xf>
    <xf numFmtId="2" fontId="7" fillId="4" borderId="1" xfId="2" applyFont="1" applyFill="1" applyBorder="1" applyAlignment="1">
      <alignment horizontal="center" vertical="top" wrapText="1"/>
    </xf>
    <xf numFmtId="4" fontId="7" fillId="4" borderId="1" xfId="2" applyNumberFormat="1" applyFont="1" applyFill="1" applyBorder="1" applyAlignment="1">
      <alignment horizontal="center" vertical="top" wrapText="1"/>
    </xf>
    <xf numFmtId="4" fontId="7" fillId="4" borderId="1" xfId="1" applyNumberFormat="1" applyFont="1" applyFill="1" applyBorder="1" applyAlignment="1">
      <alignment horizontal="center" vertical="top"/>
    </xf>
    <xf numFmtId="4" fontId="6" fillId="4" borderId="1" xfId="0" applyNumberFormat="1" applyFont="1" applyFill="1" applyBorder="1" applyAlignment="1">
      <alignment horizontal="center" vertical="top"/>
    </xf>
    <xf numFmtId="4" fontId="6" fillId="4" borderId="1" xfId="1" applyNumberFormat="1" applyFont="1" applyFill="1" applyBorder="1" applyAlignment="1">
      <alignment horizontal="center" vertical="top"/>
    </xf>
    <xf numFmtId="4" fontId="8" fillId="0" borderId="1" xfId="1" applyNumberFormat="1" applyFont="1" applyBorder="1" applyAlignment="1">
      <alignment horizontal="center" vertical="top"/>
    </xf>
    <xf numFmtId="4" fontId="7" fillId="2" borderId="2" xfId="1" applyNumberFormat="1" applyFont="1" applyFill="1" applyBorder="1" applyAlignment="1">
      <alignment horizontal="center" vertical="top"/>
    </xf>
    <xf numFmtId="4" fontId="7" fillId="3" borderId="2" xfId="1" applyNumberFormat="1" applyFont="1" applyFill="1" applyBorder="1" applyAlignment="1">
      <alignment horizontal="center" vertical="top"/>
    </xf>
    <xf numFmtId="3" fontId="8" fillId="0" borderId="2" xfId="2" applyNumberFormat="1" applyFont="1" applyBorder="1" applyAlignment="1">
      <alignment horizontal="center" vertical="top" wrapText="1"/>
    </xf>
    <xf numFmtId="4" fontId="7" fillId="4" borderId="2" xfId="2" applyNumberFormat="1" applyFont="1" applyFill="1" applyBorder="1" applyAlignment="1">
      <alignment horizontal="center" vertical="top" wrapText="1"/>
    </xf>
    <xf numFmtId="9" fontId="6" fillId="2" borderId="1" xfId="1" applyNumberFormat="1" applyFont="1" applyFill="1" applyBorder="1" applyAlignment="1">
      <alignment horizontal="center" vertical="top"/>
    </xf>
    <xf numFmtId="9" fontId="6" fillId="3" borderId="1" xfId="1" applyNumberFormat="1" applyFont="1" applyFill="1" applyBorder="1" applyAlignment="1">
      <alignment horizontal="center" vertical="top"/>
    </xf>
    <xf numFmtId="9" fontId="6" fillId="4" borderId="1" xfId="0" applyNumberFormat="1" applyFont="1" applyFill="1" applyBorder="1" applyAlignment="1">
      <alignment horizontal="center" vertical="top"/>
    </xf>
    <xf numFmtId="2" fontId="6" fillId="3" borderId="1" xfId="2" applyFont="1" applyFill="1" applyBorder="1" applyAlignment="1">
      <alignment horizontal="left" vertical="top" wrapText="1"/>
    </xf>
    <xf numFmtId="49" fontId="7" fillId="5" borderId="1" xfId="1" applyNumberFormat="1" applyFont="1" applyFill="1" applyBorder="1" applyAlignment="1">
      <alignment horizontal="center" vertical="top"/>
    </xf>
    <xf numFmtId="2" fontId="7" fillId="5" borderId="1" xfId="2" applyFont="1" applyFill="1" applyBorder="1" applyAlignment="1">
      <alignment vertical="top" wrapText="1"/>
    </xf>
    <xf numFmtId="2" fontId="7" fillId="5" borderId="1" xfId="2" applyFont="1" applyFill="1" applyBorder="1" applyAlignment="1">
      <alignment horizontal="center" vertical="top" wrapText="1"/>
    </xf>
    <xf numFmtId="4" fontId="6" fillId="5" borderId="1" xfId="2" applyNumberFormat="1" applyFont="1" applyFill="1" applyBorder="1" applyAlignment="1">
      <alignment horizontal="left" vertical="top" wrapText="1"/>
    </xf>
    <xf numFmtId="4" fontId="7" fillId="5" borderId="2" xfId="1" applyNumberFormat="1" applyFont="1" applyFill="1" applyBorder="1" applyAlignment="1">
      <alignment horizontal="center" vertical="top"/>
    </xf>
    <xf numFmtId="2" fontId="6" fillId="5" borderId="1" xfId="2" applyFont="1" applyFill="1" applyBorder="1" applyAlignment="1">
      <alignment horizontal="left" vertical="top" wrapText="1"/>
    </xf>
    <xf numFmtId="9" fontId="6" fillId="5" borderId="1" xfId="2" applyNumberFormat="1" applyFont="1" applyFill="1" applyBorder="1" applyAlignment="1">
      <alignment horizontal="left" vertical="top" wrapText="1"/>
    </xf>
    <xf numFmtId="4" fontId="6" fillId="5" borderId="1" xfId="1" applyNumberFormat="1" applyFont="1" applyFill="1" applyBorder="1" applyAlignment="1">
      <alignment horizontal="center" vertical="top"/>
    </xf>
    <xf numFmtId="4" fontId="7" fillId="4" borderId="2" xfId="1" applyNumberFormat="1" applyFont="1" applyFill="1" applyBorder="1" applyAlignment="1">
      <alignment horizontal="center" vertical="top"/>
    </xf>
    <xf numFmtId="9" fontId="6" fillId="4" borderId="1" xfId="1" applyNumberFormat="1" applyFont="1" applyFill="1" applyBorder="1" applyAlignment="1">
      <alignment horizontal="center" vertical="top"/>
    </xf>
    <xf numFmtId="49" fontId="7" fillId="6" borderId="1" xfId="1" applyNumberFormat="1" applyFont="1" applyFill="1" applyBorder="1" applyAlignment="1">
      <alignment horizontal="center" vertical="top"/>
    </xf>
    <xf numFmtId="2" fontId="7" fillId="6" borderId="1" xfId="2" applyFont="1" applyFill="1" applyBorder="1" applyAlignment="1">
      <alignment vertical="top" wrapText="1"/>
    </xf>
    <xf numFmtId="2" fontId="7" fillId="6" borderId="1" xfId="2" applyFont="1" applyFill="1" applyBorder="1" applyAlignment="1">
      <alignment horizontal="center" vertical="top" wrapText="1"/>
    </xf>
    <xf numFmtId="4" fontId="7" fillId="6" borderId="1" xfId="1" applyNumberFormat="1" applyFont="1" applyFill="1" applyBorder="1" applyAlignment="1">
      <alignment horizontal="center" vertical="top"/>
    </xf>
    <xf numFmtId="4" fontId="7" fillId="6" borderId="2" xfId="1" applyNumberFormat="1" applyFont="1" applyFill="1" applyBorder="1" applyAlignment="1">
      <alignment horizontal="center" vertical="top"/>
    </xf>
    <xf numFmtId="4" fontId="6" fillId="6" borderId="1" xfId="1" applyNumberFormat="1" applyFont="1" applyFill="1" applyBorder="1" applyAlignment="1">
      <alignment horizontal="center" vertical="top"/>
    </xf>
    <xf numFmtId="9" fontId="6" fillId="6" borderId="1" xfId="1" applyNumberFormat="1" applyFont="1" applyFill="1" applyBorder="1" applyAlignment="1">
      <alignment horizontal="center" vertical="top"/>
    </xf>
    <xf numFmtId="4" fontId="10" fillId="0" borderId="1" xfId="0" applyNumberFormat="1" applyFont="1" applyBorder="1" applyAlignment="1">
      <alignment horizontal="center"/>
    </xf>
    <xf numFmtId="1" fontId="7" fillId="3" borderId="1" xfId="2" applyNumberFormat="1" applyFont="1" applyFill="1" applyBorder="1" applyAlignment="1">
      <alignment horizontal="center" vertical="top" wrapText="1"/>
    </xf>
    <xf numFmtId="1" fontId="7" fillId="2" borderId="1" xfId="2" applyNumberFormat="1" applyFont="1" applyFill="1" applyBorder="1" applyAlignment="1">
      <alignment horizontal="center" vertical="top" wrapText="1"/>
    </xf>
    <xf numFmtId="1" fontId="7" fillId="4" borderId="1" xfId="2" applyNumberFormat="1" applyFont="1" applyFill="1" applyBorder="1" applyAlignment="1">
      <alignment horizontal="center" vertical="top" wrapText="1"/>
    </xf>
    <xf numFmtId="1" fontId="7" fillId="5" borderId="1" xfId="2" applyNumberFormat="1" applyFont="1" applyFill="1" applyBorder="1" applyAlignment="1">
      <alignment horizontal="center" vertical="top" wrapText="1"/>
    </xf>
    <xf numFmtId="1" fontId="7" fillId="6" borderId="1" xfId="2" applyNumberFormat="1" applyFont="1" applyFill="1" applyBorder="1" applyAlignment="1">
      <alignment horizontal="center" vertical="top" wrapText="1"/>
    </xf>
    <xf numFmtId="0" fontId="11" fillId="7" borderId="1" xfId="0" applyFont="1" applyFill="1" applyBorder="1" applyAlignment="1">
      <alignment horizontal="center" vertical="top"/>
    </xf>
    <xf numFmtId="0" fontId="11" fillId="7" borderId="1" xfId="0" applyFont="1" applyFill="1" applyBorder="1" applyAlignment="1">
      <alignment vertical="top" wrapText="1"/>
    </xf>
    <xf numFmtId="0" fontId="11" fillId="7" borderId="1" xfId="0" applyFont="1" applyFill="1" applyBorder="1" applyAlignment="1">
      <alignment horizontal="center" vertical="top" wrapText="1"/>
    </xf>
    <xf numFmtId="0" fontId="12" fillId="0" borderId="0" xfId="0" applyFont="1" applyAlignment="1">
      <alignment vertical="center" wrapText="1"/>
    </xf>
    <xf numFmtId="2" fontId="10" fillId="0" borderId="3" xfId="2" applyFont="1" applyBorder="1" applyAlignment="1">
      <alignment horizontal="right" vertical="top" wrapText="1"/>
    </xf>
    <xf numFmtId="2" fontId="10" fillId="0" borderId="4" xfId="2" applyFont="1" applyBorder="1" applyAlignment="1">
      <alignment horizontal="right" vertical="top" wrapText="1"/>
    </xf>
    <xf numFmtId="2" fontId="10" fillId="0" borderId="5" xfId="2" applyFont="1" applyBorder="1" applyAlignment="1">
      <alignment horizontal="right" vertical="top" wrapText="1"/>
    </xf>
    <xf numFmtId="2" fontId="6" fillId="3" borderId="1" xfId="2" applyFont="1" applyFill="1" applyBorder="1" applyAlignment="1">
      <alignment horizontal="left" vertical="top" wrapText="1"/>
    </xf>
    <xf numFmtId="2" fontId="6" fillId="3" borderId="3" xfId="2" applyFont="1" applyFill="1" applyBorder="1" applyAlignment="1">
      <alignment horizontal="left" vertical="top" wrapText="1"/>
    </xf>
    <xf numFmtId="2" fontId="6" fillId="3" borderId="4" xfId="2" applyFont="1" applyFill="1" applyBorder="1" applyAlignment="1">
      <alignment horizontal="left" vertical="top" wrapText="1"/>
    </xf>
    <xf numFmtId="2" fontId="6" fillId="3" borderId="5" xfId="2" applyFont="1" applyFill="1" applyBorder="1" applyAlignment="1">
      <alignment horizontal="left" vertical="top" wrapText="1"/>
    </xf>
    <xf numFmtId="49" fontId="6" fillId="2" borderId="3" xfId="1" applyNumberFormat="1" applyFont="1" applyFill="1" applyBorder="1" applyAlignment="1">
      <alignment horizontal="right" vertical="top"/>
    </xf>
    <xf numFmtId="49" fontId="6" fillId="2" borderId="4" xfId="1" applyNumberFormat="1" applyFont="1" applyFill="1" applyBorder="1" applyAlignment="1">
      <alignment horizontal="right" vertical="top"/>
    </xf>
    <xf numFmtId="49" fontId="6" fillId="2" borderId="5" xfId="1" applyNumberFormat="1" applyFont="1" applyFill="1" applyBorder="1" applyAlignment="1">
      <alignment horizontal="right" vertical="top"/>
    </xf>
    <xf numFmtId="49" fontId="6" fillId="3" borderId="3" xfId="1" applyNumberFormat="1" applyFont="1" applyFill="1" applyBorder="1" applyAlignment="1">
      <alignment horizontal="right" vertical="top"/>
    </xf>
    <xf numFmtId="49" fontId="6" fillId="3" borderId="4" xfId="1" applyNumberFormat="1" applyFont="1" applyFill="1" applyBorder="1" applyAlignment="1">
      <alignment horizontal="right" vertical="top"/>
    </xf>
    <xf numFmtId="49" fontId="6" fillId="3" borderId="5" xfId="1" applyNumberFormat="1" applyFont="1" applyFill="1" applyBorder="1" applyAlignment="1">
      <alignment horizontal="right" vertical="top"/>
    </xf>
    <xf numFmtId="49" fontId="6" fillId="6" borderId="3" xfId="1" applyNumberFormat="1" applyFont="1" applyFill="1" applyBorder="1" applyAlignment="1">
      <alignment horizontal="right" vertical="top"/>
    </xf>
    <xf numFmtId="49" fontId="6" fillId="6" borderId="4" xfId="1" applyNumberFormat="1" applyFont="1" applyFill="1" applyBorder="1" applyAlignment="1">
      <alignment horizontal="right" vertical="top"/>
    </xf>
    <xf numFmtId="49" fontId="6" fillId="6" borderId="5" xfId="1" applyNumberFormat="1" applyFont="1" applyFill="1" applyBorder="1" applyAlignment="1">
      <alignment horizontal="right" vertical="top"/>
    </xf>
    <xf numFmtId="2" fontId="6" fillId="4" borderId="3" xfId="2" applyFont="1" applyFill="1" applyBorder="1" applyAlignment="1">
      <alignment horizontal="left" vertical="top" wrapText="1"/>
    </xf>
    <xf numFmtId="2" fontId="6" fillId="4" borderId="4" xfId="2" applyFont="1" applyFill="1" applyBorder="1" applyAlignment="1">
      <alignment horizontal="left" vertical="top" wrapText="1"/>
    </xf>
    <xf numFmtId="2" fontId="6" fillId="4" borderId="5" xfId="2" applyFont="1" applyFill="1" applyBorder="1" applyAlignment="1">
      <alignment horizontal="left" vertical="top" wrapText="1"/>
    </xf>
    <xf numFmtId="49" fontId="6" fillId="4" borderId="3" xfId="1" applyNumberFormat="1" applyFont="1" applyFill="1" applyBorder="1" applyAlignment="1">
      <alignment horizontal="right" vertical="top"/>
    </xf>
    <xf numFmtId="49" fontId="6" fillId="4" borderId="4" xfId="1" applyNumberFormat="1" applyFont="1" applyFill="1" applyBorder="1" applyAlignment="1">
      <alignment horizontal="right" vertical="top"/>
    </xf>
    <xf numFmtId="49" fontId="6" fillId="4" borderId="5" xfId="1" applyNumberFormat="1" applyFont="1" applyFill="1" applyBorder="1" applyAlignment="1">
      <alignment horizontal="right" vertical="top"/>
    </xf>
    <xf numFmtId="49" fontId="6" fillId="6" borderId="3" xfId="1" applyNumberFormat="1" applyFont="1" applyFill="1" applyBorder="1" applyAlignment="1">
      <alignment horizontal="left" vertical="top"/>
    </xf>
    <xf numFmtId="49" fontId="6" fillId="6" borderId="4" xfId="1" applyNumberFormat="1" applyFont="1" applyFill="1" applyBorder="1" applyAlignment="1">
      <alignment horizontal="left" vertical="top"/>
    </xf>
    <xf numFmtId="49" fontId="6" fillId="6" borderId="5" xfId="1" applyNumberFormat="1" applyFont="1" applyFill="1" applyBorder="1" applyAlignment="1">
      <alignment horizontal="left" vertical="top"/>
    </xf>
    <xf numFmtId="2" fontId="8" fillId="0" borderId="3" xfId="2" applyFont="1" applyBorder="1" applyAlignment="1">
      <alignment horizontal="right" vertical="top" wrapText="1"/>
    </xf>
    <xf numFmtId="2" fontId="8" fillId="0" borderId="4" xfId="2" applyFont="1" applyBorder="1" applyAlignment="1">
      <alignment horizontal="right" vertical="top" wrapText="1"/>
    </xf>
    <xf numFmtId="2" fontId="8" fillId="0" borderId="5" xfId="2" applyFont="1" applyBorder="1" applyAlignment="1">
      <alignment horizontal="right" vertical="top" wrapText="1"/>
    </xf>
    <xf numFmtId="2" fontId="2" fillId="0" borderId="1" xfId="2" applyFont="1" applyBorder="1" applyAlignment="1">
      <alignment horizontal="center" vertical="top" wrapText="1"/>
    </xf>
    <xf numFmtId="2" fontId="3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6" fillId="5" borderId="3" xfId="2" applyFont="1" applyFill="1" applyBorder="1" applyAlignment="1">
      <alignment horizontal="left" vertical="top" wrapText="1"/>
    </xf>
    <xf numFmtId="2" fontId="6" fillId="5" borderId="4" xfId="2" applyFont="1" applyFill="1" applyBorder="1" applyAlignment="1">
      <alignment horizontal="left" vertical="top" wrapText="1"/>
    </xf>
    <xf numFmtId="2" fontId="6" fillId="5" borderId="5" xfId="2" applyFont="1" applyFill="1" applyBorder="1" applyAlignment="1">
      <alignment horizontal="left" vertical="top" wrapText="1"/>
    </xf>
    <xf numFmtId="2" fontId="6" fillId="4" borderId="3" xfId="2" applyFont="1" applyFill="1" applyBorder="1" applyAlignment="1">
      <alignment horizontal="right" vertical="top" wrapText="1"/>
    </xf>
    <xf numFmtId="2" fontId="6" fillId="4" borderId="4" xfId="2" applyFont="1" applyFill="1" applyBorder="1" applyAlignment="1">
      <alignment horizontal="right" vertical="top" wrapText="1"/>
    </xf>
    <xf numFmtId="2" fontId="6" fillId="4" borderId="5" xfId="2" applyFont="1" applyFill="1" applyBorder="1" applyAlignment="1">
      <alignment horizontal="right" vertical="top" wrapText="1"/>
    </xf>
    <xf numFmtId="2" fontId="6" fillId="2" borderId="3" xfId="2" applyFont="1" applyFill="1" applyBorder="1" applyAlignment="1">
      <alignment horizontal="left" vertical="top" wrapText="1"/>
    </xf>
    <xf numFmtId="2" fontId="6" fillId="2" borderId="4" xfId="2" applyFont="1" applyFill="1" applyBorder="1" applyAlignment="1">
      <alignment horizontal="left" vertical="top" wrapText="1"/>
    </xf>
    <xf numFmtId="2" fontId="6" fillId="2" borderId="5" xfId="2" applyFont="1" applyFill="1" applyBorder="1" applyAlignment="1">
      <alignment horizontal="left" vertical="top" wrapText="1"/>
    </xf>
    <xf numFmtId="49" fontId="6" fillId="5" borderId="3" xfId="1" applyNumberFormat="1" applyFont="1" applyFill="1" applyBorder="1" applyAlignment="1">
      <alignment horizontal="right" vertical="top"/>
    </xf>
    <xf numFmtId="49" fontId="6" fillId="5" borderId="4" xfId="1" applyNumberFormat="1" applyFont="1" applyFill="1" applyBorder="1" applyAlignment="1">
      <alignment horizontal="right" vertical="top"/>
    </xf>
    <xf numFmtId="49" fontId="6" fillId="5" borderId="5" xfId="1" applyNumberFormat="1" applyFont="1" applyFill="1" applyBorder="1" applyAlignment="1">
      <alignment horizontal="right" vertical="top"/>
    </xf>
  </cellXfs>
  <cellStyles count="3">
    <cellStyle name="Excel Built-in Normal" xfId="1" xr:uid="{00000000-0005-0000-0000-000000000000}"/>
    <cellStyle name="Excel Built-in Normal 1" xfId="2" xr:uid="{00000000-0005-0000-0000-000001000000}"/>
    <cellStyle name="Normalny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2"/>
  <sheetViews>
    <sheetView tabSelected="1" zoomScale="130" zoomScaleNormal="130" zoomScalePageLayoutView="55" workbookViewId="0">
      <selection activeCell="A2" sqref="A2"/>
    </sheetView>
  </sheetViews>
  <sheetFormatPr defaultRowHeight="15" x14ac:dyDescent="0.25"/>
  <cols>
    <col min="1" max="1" width="4.28515625" customWidth="1"/>
    <col min="2" max="2" width="56.5703125" customWidth="1"/>
    <col min="3" max="3" width="5" bestFit="1" customWidth="1"/>
    <col min="4" max="4" width="5.5703125" bestFit="1" customWidth="1"/>
    <col min="5" max="5" width="12.140625" customWidth="1"/>
    <col min="6" max="6" width="7.42578125" customWidth="1"/>
    <col min="7" max="7" width="17.7109375" customWidth="1"/>
    <col min="8" max="8" width="25.85546875" customWidth="1"/>
  </cols>
  <sheetData>
    <row r="1" spans="1:7" ht="18.75" x14ac:dyDescent="0.25">
      <c r="A1" s="86" t="s">
        <v>117</v>
      </c>
      <c r="B1" s="86"/>
      <c r="C1" s="86"/>
      <c r="D1" s="86"/>
      <c r="E1" s="86"/>
      <c r="F1" s="86"/>
      <c r="G1" s="86"/>
    </row>
    <row r="2" spans="1:7" ht="18.75" x14ac:dyDescent="0.25">
      <c r="A2" s="1"/>
      <c r="B2" s="1"/>
      <c r="C2" s="1"/>
      <c r="D2" s="1"/>
      <c r="E2" s="87" t="s">
        <v>0</v>
      </c>
      <c r="F2" s="88"/>
      <c r="G2" s="88"/>
    </row>
    <row r="3" spans="1:7" x14ac:dyDescent="0.25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4" t="s">
        <v>6</v>
      </c>
      <c r="G3" s="4" t="s">
        <v>7</v>
      </c>
    </row>
    <row r="4" spans="1:7" x14ac:dyDescent="0.25">
      <c r="A4" s="89" t="s">
        <v>57</v>
      </c>
      <c r="B4" s="90"/>
      <c r="C4" s="90"/>
      <c r="D4" s="90"/>
      <c r="E4" s="90"/>
      <c r="F4" s="90"/>
      <c r="G4" s="91"/>
    </row>
    <row r="5" spans="1:7" ht="38.25" x14ac:dyDescent="0.25">
      <c r="A5" s="31">
        <v>1</v>
      </c>
      <c r="B5" s="32" t="s">
        <v>60</v>
      </c>
      <c r="C5" s="33" t="s">
        <v>8</v>
      </c>
      <c r="D5" s="52">
        <v>1</v>
      </c>
      <c r="E5" s="34"/>
      <c r="F5" s="35"/>
      <c r="G5" s="35"/>
    </row>
    <row r="6" spans="1:7" ht="51" x14ac:dyDescent="0.25">
      <c r="A6" s="31" t="s">
        <v>9</v>
      </c>
      <c r="B6" s="32" t="s">
        <v>61</v>
      </c>
      <c r="C6" s="33" t="s">
        <v>8</v>
      </c>
      <c r="D6" s="52">
        <v>1</v>
      </c>
      <c r="E6" s="34"/>
      <c r="F6" s="35"/>
      <c r="G6" s="35"/>
    </row>
    <row r="7" spans="1:7" ht="63.75" x14ac:dyDescent="0.25">
      <c r="A7" s="31" t="s">
        <v>10</v>
      </c>
      <c r="B7" s="32" t="s">
        <v>59</v>
      </c>
      <c r="C7" s="33" t="s">
        <v>8</v>
      </c>
      <c r="D7" s="52">
        <v>1</v>
      </c>
      <c r="E7" s="34"/>
      <c r="F7" s="35"/>
      <c r="G7" s="35"/>
    </row>
    <row r="8" spans="1:7" x14ac:dyDescent="0.25">
      <c r="A8" s="98" t="s">
        <v>56</v>
      </c>
      <c r="B8" s="99"/>
      <c r="C8" s="99"/>
      <c r="D8" s="100"/>
      <c r="E8" s="36">
        <f>SUM(E5:E7)</f>
        <v>0</v>
      </c>
      <c r="F8" s="37">
        <v>0.23</v>
      </c>
      <c r="G8" s="38">
        <f>ROUND(E8*(1+F8/100),2)</f>
        <v>0</v>
      </c>
    </row>
    <row r="9" spans="1:7" x14ac:dyDescent="0.25">
      <c r="A9" s="74" t="s">
        <v>58</v>
      </c>
      <c r="B9" s="75"/>
      <c r="C9" s="75"/>
      <c r="D9" s="75"/>
      <c r="E9" s="75"/>
      <c r="F9" s="75"/>
      <c r="G9" s="76"/>
    </row>
    <row r="10" spans="1:7" ht="38.25" x14ac:dyDescent="0.25">
      <c r="A10" s="15">
        <v>1</v>
      </c>
      <c r="B10" s="16" t="s">
        <v>108</v>
      </c>
      <c r="C10" s="17" t="s">
        <v>8</v>
      </c>
      <c r="D10" s="51">
        <v>1</v>
      </c>
      <c r="E10" s="19"/>
      <c r="F10" s="39"/>
      <c r="G10" s="39"/>
    </row>
    <row r="11" spans="1:7" ht="51" x14ac:dyDescent="0.25">
      <c r="A11" s="15" t="s">
        <v>9</v>
      </c>
      <c r="B11" s="16" t="s">
        <v>62</v>
      </c>
      <c r="C11" s="17" t="s">
        <v>8</v>
      </c>
      <c r="D11" s="51">
        <v>1</v>
      </c>
      <c r="E11" s="19"/>
      <c r="F11" s="39"/>
      <c r="G11" s="39"/>
    </row>
    <row r="12" spans="1:7" x14ac:dyDescent="0.25">
      <c r="A12" s="15" t="s">
        <v>10</v>
      </c>
      <c r="B12" s="16" t="s">
        <v>109</v>
      </c>
      <c r="C12" s="17" t="s">
        <v>8</v>
      </c>
      <c r="D12" s="51">
        <v>1</v>
      </c>
      <c r="E12" s="19"/>
      <c r="F12" s="39"/>
      <c r="G12" s="39"/>
    </row>
    <row r="13" spans="1:7" x14ac:dyDescent="0.25">
      <c r="A13" s="92" t="s">
        <v>46</v>
      </c>
      <c r="B13" s="93"/>
      <c r="C13" s="93"/>
      <c r="D13" s="94"/>
      <c r="E13" s="21">
        <f>SUM(E10:E12)</f>
        <v>0</v>
      </c>
      <c r="F13" s="40">
        <v>0.23</v>
      </c>
      <c r="G13" s="21">
        <f>ROUND(E13*(1+F13/100),2)</f>
        <v>0</v>
      </c>
    </row>
    <row r="14" spans="1:7" x14ac:dyDescent="0.25">
      <c r="A14" s="95" t="s">
        <v>80</v>
      </c>
      <c r="B14" s="96"/>
      <c r="C14" s="96"/>
      <c r="D14" s="96"/>
      <c r="E14" s="96"/>
      <c r="F14" s="96"/>
      <c r="G14" s="97"/>
    </row>
    <row r="15" spans="1:7" ht="25.5" x14ac:dyDescent="0.25">
      <c r="A15" s="5" t="s">
        <v>13</v>
      </c>
      <c r="B15" s="6" t="s">
        <v>63</v>
      </c>
      <c r="C15" s="7" t="s">
        <v>8</v>
      </c>
      <c r="D15" s="50">
        <v>1</v>
      </c>
      <c r="E15" s="8"/>
      <c r="F15" s="23"/>
      <c r="G15" s="23"/>
    </row>
    <row r="16" spans="1:7" x14ac:dyDescent="0.25">
      <c r="A16" s="5" t="s">
        <v>9</v>
      </c>
      <c r="B16" s="6" t="s">
        <v>55</v>
      </c>
      <c r="C16" s="7" t="s">
        <v>8</v>
      </c>
      <c r="D16" s="50">
        <v>1</v>
      </c>
      <c r="E16" s="8"/>
      <c r="F16" s="23"/>
      <c r="G16" s="23"/>
    </row>
    <row r="17" spans="1:7" ht="25.5" x14ac:dyDescent="0.25">
      <c r="A17" s="5" t="s">
        <v>10</v>
      </c>
      <c r="B17" s="6" t="s">
        <v>81</v>
      </c>
      <c r="C17" s="7" t="s">
        <v>8</v>
      </c>
      <c r="D17" s="50">
        <v>1</v>
      </c>
      <c r="E17" s="8"/>
      <c r="F17" s="23"/>
      <c r="G17" s="23"/>
    </row>
    <row r="18" spans="1:7" x14ac:dyDescent="0.25">
      <c r="A18" s="5" t="s">
        <v>12</v>
      </c>
      <c r="B18" s="6" t="s">
        <v>110</v>
      </c>
      <c r="C18" s="7" t="s">
        <v>8</v>
      </c>
      <c r="D18" s="50">
        <v>1</v>
      </c>
      <c r="E18" s="8"/>
      <c r="F18" s="23"/>
      <c r="G18" s="23"/>
    </row>
    <row r="19" spans="1:7" x14ac:dyDescent="0.25">
      <c r="A19" s="5" t="s">
        <v>15</v>
      </c>
      <c r="B19" s="6" t="s">
        <v>14</v>
      </c>
      <c r="C19" s="7" t="s">
        <v>8</v>
      </c>
      <c r="D19" s="50">
        <v>1</v>
      </c>
      <c r="E19" s="8"/>
      <c r="F19" s="23"/>
      <c r="G19" s="23"/>
    </row>
    <row r="20" spans="1:7" ht="25.5" x14ac:dyDescent="0.25">
      <c r="A20" s="5" t="s">
        <v>16</v>
      </c>
      <c r="B20" s="6" t="s">
        <v>85</v>
      </c>
      <c r="C20" s="7" t="s">
        <v>8</v>
      </c>
      <c r="D20" s="50">
        <v>1</v>
      </c>
      <c r="E20" s="8"/>
      <c r="F20" s="23"/>
      <c r="G20" s="23"/>
    </row>
    <row r="21" spans="1:7" ht="63.75" x14ac:dyDescent="0.25">
      <c r="A21" s="5" t="s">
        <v>17</v>
      </c>
      <c r="B21" s="6" t="s">
        <v>65</v>
      </c>
      <c r="C21" s="7" t="s">
        <v>8</v>
      </c>
      <c r="D21" s="50">
        <v>1</v>
      </c>
      <c r="E21" s="8"/>
      <c r="F21" s="23"/>
      <c r="G21" s="23"/>
    </row>
    <row r="22" spans="1:7" ht="25.5" x14ac:dyDescent="0.25">
      <c r="A22" s="5" t="s">
        <v>23</v>
      </c>
      <c r="B22" s="6" t="s">
        <v>111</v>
      </c>
      <c r="C22" s="7" t="s">
        <v>8</v>
      </c>
      <c r="D22" s="50">
        <v>1</v>
      </c>
      <c r="E22" s="8"/>
      <c r="F22" s="23"/>
      <c r="G22" s="23"/>
    </row>
    <row r="23" spans="1:7" ht="38.25" x14ac:dyDescent="0.25">
      <c r="A23" s="5" t="s">
        <v>26</v>
      </c>
      <c r="B23" s="6" t="s">
        <v>64</v>
      </c>
      <c r="C23" s="7" t="s">
        <v>8</v>
      </c>
      <c r="D23" s="50">
        <v>1</v>
      </c>
      <c r="E23" s="8"/>
      <c r="F23" s="23"/>
      <c r="G23" s="23"/>
    </row>
    <row r="24" spans="1:7" ht="38.25" x14ac:dyDescent="0.25">
      <c r="A24" s="5" t="s">
        <v>28</v>
      </c>
      <c r="B24" s="6" t="s">
        <v>86</v>
      </c>
      <c r="C24" s="7" t="s">
        <v>8</v>
      </c>
      <c r="D24" s="50">
        <v>1</v>
      </c>
      <c r="E24" s="8"/>
      <c r="F24" s="23"/>
      <c r="G24" s="23"/>
    </row>
    <row r="25" spans="1:7" x14ac:dyDescent="0.25">
      <c r="A25" s="65" t="s">
        <v>47</v>
      </c>
      <c r="B25" s="66"/>
      <c r="C25" s="66"/>
      <c r="D25" s="67"/>
      <c r="E25" s="9">
        <f>SUM(E15:E24)</f>
        <v>0</v>
      </c>
      <c r="F25" s="27">
        <v>0.23</v>
      </c>
      <c r="G25" s="9">
        <f>ROUND(E25*(1+F25/100),2)</f>
        <v>0</v>
      </c>
    </row>
    <row r="26" spans="1:7" x14ac:dyDescent="0.25">
      <c r="A26" s="62" t="s">
        <v>73</v>
      </c>
      <c r="B26" s="63"/>
      <c r="C26" s="63"/>
      <c r="D26" s="63"/>
      <c r="E26" s="63"/>
      <c r="F26" s="63"/>
      <c r="G26" s="64"/>
    </row>
    <row r="27" spans="1:7" x14ac:dyDescent="0.25">
      <c r="A27" s="30" t="s">
        <v>76</v>
      </c>
      <c r="B27" s="61" t="s">
        <v>18</v>
      </c>
      <c r="C27" s="61"/>
      <c r="D27" s="61"/>
      <c r="E27" s="61"/>
      <c r="F27" s="61"/>
      <c r="G27" s="61"/>
    </row>
    <row r="28" spans="1:7" x14ac:dyDescent="0.25">
      <c r="A28" s="10" t="s">
        <v>13</v>
      </c>
      <c r="B28" s="11" t="s">
        <v>19</v>
      </c>
      <c r="C28" s="12" t="s">
        <v>8</v>
      </c>
      <c r="D28" s="49">
        <v>1</v>
      </c>
      <c r="E28" s="13"/>
      <c r="F28" s="24"/>
      <c r="G28" s="24"/>
    </row>
    <row r="29" spans="1:7" ht="38.25" x14ac:dyDescent="0.25">
      <c r="A29" s="10" t="s">
        <v>9</v>
      </c>
      <c r="B29" s="11" t="s">
        <v>66</v>
      </c>
      <c r="C29" s="12" t="s">
        <v>8</v>
      </c>
      <c r="D29" s="49">
        <v>1</v>
      </c>
      <c r="E29" s="13"/>
      <c r="F29" s="24"/>
      <c r="G29" s="24"/>
    </row>
    <row r="30" spans="1:7" ht="38.25" x14ac:dyDescent="0.25">
      <c r="A30" s="10" t="s">
        <v>10</v>
      </c>
      <c r="B30" s="11" t="s">
        <v>20</v>
      </c>
      <c r="C30" s="12" t="s">
        <v>8</v>
      </c>
      <c r="D30" s="49">
        <v>1</v>
      </c>
      <c r="E30" s="13"/>
      <c r="F30" s="24"/>
      <c r="G30" s="24"/>
    </row>
    <row r="31" spans="1:7" ht="25.5" x14ac:dyDescent="0.25">
      <c r="A31" s="10" t="s">
        <v>12</v>
      </c>
      <c r="B31" s="11" t="s">
        <v>21</v>
      </c>
      <c r="C31" s="12" t="s">
        <v>8</v>
      </c>
      <c r="D31" s="49">
        <v>1</v>
      </c>
      <c r="E31" s="13"/>
      <c r="F31" s="24"/>
      <c r="G31" s="24"/>
    </row>
    <row r="32" spans="1:7" ht="25.5" x14ac:dyDescent="0.25">
      <c r="A32" s="10" t="s">
        <v>15</v>
      </c>
      <c r="B32" s="11" t="s">
        <v>22</v>
      </c>
      <c r="C32" s="12" t="s">
        <v>8</v>
      </c>
      <c r="D32" s="49">
        <v>1</v>
      </c>
      <c r="E32" s="13"/>
      <c r="F32" s="24"/>
      <c r="G32" s="24"/>
    </row>
    <row r="33" spans="1:7" ht="51" x14ac:dyDescent="0.25">
      <c r="A33" s="10" t="s">
        <v>16</v>
      </c>
      <c r="B33" s="11" t="s">
        <v>50</v>
      </c>
      <c r="C33" s="12" t="s">
        <v>8</v>
      </c>
      <c r="D33" s="49">
        <v>1</v>
      </c>
      <c r="E33" s="13"/>
      <c r="F33" s="24"/>
      <c r="G33" s="24"/>
    </row>
    <row r="34" spans="1:7" x14ac:dyDescent="0.25">
      <c r="A34" s="10" t="s">
        <v>17</v>
      </c>
      <c r="B34" s="11" t="s">
        <v>43</v>
      </c>
      <c r="C34" s="12" t="s">
        <v>8</v>
      </c>
      <c r="D34" s="49">
        <v>1</v>
      </c>
      <c r="E34" s="13"/>
      <c r="F34" s="24"/>
      <c r="G34" s="24"/>
    </row>
    <row r="35" spans="1:7" ht="25.5" x14ac:dyDescent="0.25">
      <c r="A35" s="10" t="s">
        <v>23</v>
      </c>
      <c r="B35" s="11" t="s">
        <v>104</v>
      </c>
      <c r="C35" s="12" t="s">
        <v>8</v>
      </c>
      <c r="D35" s="49">
        <v>1</v>
      </c>
      <c r="E35" s="13"/>
      <c r="F35" s="24"/>
      <c r="G35" s="24"/>
    </row>
    <row r="36" spans="1:7" ht="38.25" x14ac:dyDescent="0.25">
      <c r="A36" s="10" t="s">
        <v>26</v>
      </c>
      <c r="B36" s="11" t="s">
        <v>67</v>
      </c>
      <c r="C36" s="12" t="s">
        <v>8</v>
      </c>
      <c r="D36" s="49">
        <v>1</v>
      </c>
      <c r="E36" s="13"/>
      <c r="F36" s="24"/>
      <c r="G36" s="24"/>
    </row>
    <row r="37" spans="1:7" x14ac:dyDescent="0.25">
      <c r="A37" s="10" t="s">
        <v>28</v>
      </c>
      <c r="B37" s="55" t="s">
        <v>105</v>
      </c>
      <c r="C37" s="12" t="s">
        <v>8</v>
      </c>
      <c r="D37" s="49">
        <v>1</v>
      </c>
      <c r="E37" s="13"/>
      <c r="F37" s="24"/>
      <c r="G37" s="24"/>
    </row>
    <row r="38" spans="1:7" x14ac:dyDescent="0.25">
      <c r="A38" s="68" t="s">
        <v>74</v>
      </c>
      <c r="B38" s="69"/>
      <c r="C38" s="69"/>
      <c r="D38" s="70"/>
      <c r="E38" s="14">
        <f>SUM(E28:E36)</f>
        <v>0</v>
      </c>
      <c r="F38" s="28">
        <v>0.08</v>
      </c>
      <c r="G38" s="14">
        <f>ROUND(E38*(1+F38/100),2)</f>
        <v>0</v>
      </c>
    </row>
    <row r="39" spans="1:7" x14ac:dyDescent="0.25">
      <c r="A39" s="30" t="s">
        <v>75</v>
      </c>
      <c r="B39" s="62" t="s">
        <v>24</v>
      </c>
      <c r="C39" s="63"/>
      <c r="D39" s="63"/>
      <c r="E39" s="63"/>
      <c r="F39" s="63"/>
      <c r="G39" s="64"/>
    </row>
    <row r="40" spans="1:7" ht="25.5" x14ac:dyDescent="0.25">
      <c r="A40" s="10" t="s">
        <v>13</v>
      </c>
      <c r="B40" s="11" t="s">
        <v>51</v>
      </c>
      <c r="C40" s="12" t="s">
        <v>8</v>
      </c>
      <c r="D40" s="49">
        <v>1</v>
      </c>
      <c r="E40" s="13"/>
      <c r="F40" s="24"/>
      <c r="G40" s="24"/>
    </row>
    <row r="41" spans="1:7" ht="25.5" x14ac:dyDescent="0.25">
      <c r="A41" s="10" t="s">
        <v>9</v>
      </c>
      <c r="B41" s="11" t="s">
        <v>68</v>
      </c>
      <c r="C41" s="12" t="s">
        <v>8</v>
      </c>
      <c r="D41" s="49">
        <v>1</v>
      </c>
      <c r="E41" s="13"/>
      <c r="F41" s="24"/>
      <c r="G41" s="24"/>
    </row>
    <row r="42" spans="1:7" x14ac:dyDescent="0.25">
      <c r="A42" s="10" t="s">
        <v>10</v>
      </c>
      <c r="B42" s="11" t="s">
        <v>25</v>
      </c>
      <c r="C42" s="12" t="s">
        <v>8</v>
      </c>
      <c r="D42" s="49">
        <v>1</v>
      </c>
      <c r="E42" s="13"/>
      <c r="F42" s="24"/>
      <c r="G42" s="24"/>
    </row>
    <row r="43" spans="1:7" ht="25.5" x14ac:dyDescent="0.25">
      <c r="A43" s="10" t="s">
        <v>12</v>
      </c>
      <c r="B43" s="11" t="s">
        <v>71</v>
      </c>
      <c r="C43" s="12" t="s">
        <v>8</v>
      </c>
      <c r="D43" s="49">
        <v>1</v>
      </c>
      <c r="E43" s="13"/>
      <c r="F43" s="24"/>
      <c r="G43" s="24"/>
    </row>
    <row r="44" spans="1:7" ht="25.5" x14ac:dyDescent="0.25">
      <c r="A44" s="10" t="s">
        <v>15</v>
      </c>
      <c r="B44" s="11" t="s">
        <v>72</v>
      </c>
      <c r="C44" s="12" t="s">
        <v>8</v>
      </c>
      <c r="D44" s="49">
        <v>1</v>
      </c>
      <c r="E44" s="13"/>
      <c r="F44" s="24"/>
      <c r="G44" s="24"/>
    </row>
    <row r="45" spans="1:7" x14ac:dyDescent="0.25">
      <c r="A45" s="10" t="s">
        <v>16</v>
      </c>
      <c r="B45" s="55" t="s">
        <v>97</v>
      </c>
      <c r="C45" s="12" t="s">
        <v>8</v>
      </c>
      <c r="D45" s="49">
        <v>1</v>
      </c>
      <c r="E45" s="13"/>
      <c r="F45" s="24"/>
      <c r="G45" s="24"/>
    </row>
    <row r="46" spans="1:7" x14ac:dyDescent="0.25">
      <c r="A46" s="54">
        <v>7</v>
      </c>
      <c r="B46" s="55" t="s">
        <v>98</v>
      </c>
      <c r="C46" s="56" t="s">
        <v>8</v>
      </c>
      <c r="D46" s="56">
        <v>1</v>
      </c>
      <c r="E46" s="13"/>
      <c r="F46" s="24"/>
      <c r="G46" s="24"/>
    </row>
    <row r="47" spans="1:7" x14ac:dyDescent="0.25">
      <c r="A47" s="10" t="s">
        <v>23</v>
      </c>
      <c r="B47" s="11" t="s">
        <v>99</v>
      </c>
      <c r="C47" s="12" t="s">
        <v>8</v>
      </c>
      <c r="D47" s="49">
        <v>1</v>
      </c>
      <c r="E47" s="13"/>
      <c r="F47" s="24"/>
      <c r="G47" s="24"/>
    </row>
    <row r="48" spans="1:7" x14ac:dyDescent="0.25">
      <c r="A48" s="10" t="s">
        <v>26</v>
      </c>
      <c r="B48" s="11" t="s">
        <v>27</v>
      </c>
      <c r="C48" s="12" t="s">
        <v>8</v>
      </c>
      <c r="D48" s="49">
        <v>1</v>
      </c>
      <c r="E48" s="13"/>
      <c r="F48" s="24"/>
      <c r="G48" s="24"/>
    </row>
    <row r="49" spans="1:7" x14ac:dyDescent="0.25">
      <c r="A49" s="10" t="s">
        <v>28</v>
      </c>
      <c r="B49" s="11" t="s">
        <v>100</v>
      </c>
      <c r="C49" s="12" t="s">
        <v>8</v>
      </c>
      <c r="D49" s="49">
        <v>1</v>
      </c>
      <c r="E49" s="13"/>
      <c r="F49" s="24"/>
      <c r="G49" s="24"/>
    </row>
    <row r="50" spans="1:7" ht="25.5" x14ac:dyDescent="0.25">
      <c r="A50" s="54">
        <v>11</v>
      </c>
      <c r="B50" s="55" t="s">
        <v>101</v>
      </c>
      <c r="C50" s="56" t="s">
        <v>8</v>
      </c>
      <c r="D50" s="56">
        <v>1</v>
      </c>
      <c r="E50" s="13"/>
      <c r="F50" s="24"/>
      <c r="G50" s="24"/>
    </row>
    <row r="51" spans="1:7" ht="25.5" x14ac:dyDescent="0.25">
      <c r="A51" s="54">
        <v>12</v>
      </c>
      <c r="B51" s="55" t="s">
        <v>102</v>
      </c>
      <c r="C51" s="56" t="s">
        <v>8</v>
      </c>
      <c r="D51" s="56">
        <v>1</v>
      </c>
      <c r="E51" s="13"/>
      <c r="F51" s="24"/>
      <c r="G51" s="24"/>
    </row>
    <row r="52" spans="1:7" x14ac:dyDescent="0.25">
      <c r="A52" s="10" t="s">
        <v>29</v>
      </c>
      <c r="B52" s="11" t="s">
        <v>69</v>
      </c>
      <c r="C52" s="12" t="s">
        <v>8</v>
      </c>
      <c r="D52" s="49">
        <v>1</v>
      </c>
      <c r="E52" s="13"/>
      <c r="F52" s="24"/>
      <c r="G52" s="24"/>
    </row>
    <row r="53" spans="1:7" ht="25.5" x14ac:dyDescent="0.25">
      <c r="A53" s="10" t="s">
        <v>30</v>
      </c>
      <c r="B53" s="11" t="s">
        <v>31</v>
      </c>
      <c r="C53" s="12" t="s">
        <v>8</v>
      </c>
      <c r="D53" s="49">
        <v>1</v>
      </c>
      <c r="E53" s="13"/>
      <c r="F53" s="24"/>
      <c r="G53" s="24"/>
    </row>
    <row r="54" spans="1:7" ht="25.5" x14ac:dyDescent="0.25">
      <c r="A54" s="10" t="s">
        <v>32</v>
      </c>
      <c r="B54" s="11" t="s">
        <v>70</v>
      </c>
      <c r="C54" s="12" t="s">
        <v>8</v>
      </c>
      <c r="D54" s="49">
        <v>1</v>
      </c>
      <c r="E54" s="13"/>
      <c r="F54" s="24"/>
      <c r="G54" s="24"/>
    </row>
    <row r="55" spans="1:7" ht="25.5" x14ac:dyDescent="0.25">
      <c r="A55" s="10" t="s">
        <v>33</v>
      </c>
      <c r="B55" s="11" t="s">
        <v>34</v>
      </c>
      <c r="C55" s="12" t="s">
        <v>8</v>
      </c>
      <c r="D55" s="49">
        <v>1</v>
      </c>
      <c r="E55" s="13"/>
      <c r="F55" s="24"/>
      <c r="G55" s="24"/>
    </row>
    <row r="56" spans="1:7" x14ac:dyDescent="0.25">
      <c r="A56" s="10" t="s">
        <v>35</v>
      </c>
      <c r="B56" s="11" t="s">
        <v>36</v>
      </c>
      <c r="C56" s="12" t="s">
        <v>8</v>
      </c>
      <c r="D56" s="49">
        <v>1</v>
      </c>
      <c r="E56" s="13"/>
      <c r="F56" s="24"/>
      <c r="G56" s="24"/>
    </row>
    <row r="57" spans="1:7" x14ac:dyDescent="0.25">
      <c r="A57" s="10" t="s">
        <v>37</v>
      </c>
      <c r="B57" s="11" t="s">
        <v>52</v>
      </c>
      <c r="C57" s="12" t="s">
        <v>8</v>
      </c>
      <c r="D57" s="49">
        <v>1</v>
      </c>
      <c r="E57" s="13"/>
      <c r="F57" s="24"/>
      <c r="G57" s="24"/>
    </row>
    <row r="58" spans="1:7" ht="25.5" x14ac:dyDescent="0.25">
      <c r="A58" s="10" t="s">
        <v>103</v>
      </c>
      <c r="B58" s="11" t="s">
        <v>38</v>
      </c>
      <c r="C58" s="12" t="s">
        <v>8</v>
      </c>
      <c r="D58" s="49">
        <v>1</v>
      </c>
      <c r="E58" s="13"/>
      <c r="F58" s="24"/>
      <c r="G58" s="24"/>
    </row>
    <row r="59" spans="1:7" x14ac:dyDescent="0.25">
      <c r="A59" s="10" t="s">
        <v>106</v>
      </c>
      <c r="B59" s="11" t="s">
        <v>39</v>
      </c>
      <c r="C59" s="12" t="s">
        <v>8</v>
      </c>
      <c r="D59" s="49">
        <v>1</v>
      </c>
      <c r="E59" s="13"/>
      <c r="F59" s="24"/>
      <c r="G59" s="24"/>
    </row>
    <row r="60" spans="1:7" x14ac:dyDescent="0.25">
      <c r="A60" s="68" t="s">
        <v>77</v>
      </c>
      <c r="B60" s="69"/>
      <c r="C60" s="69"/>
      <c r="D60" s="70"/>
      <c r="E60" s="14">
        <f>SUM(E40:E59)</f>
        <v>0</v>
      </c>
      <c r="F60" s="28">
        <v>0.08</v>
      </c>
      <c r="G60" s="14">
        <f>ROUND(E60*(1+F60/100),2)</f>
        <v>0</v>
      </c>
    </row>
    <row r="61" spans="1:7" x14ac:dyDescent="0.25">
      <c r="A61" s="30" t="s">
        <v>78</v>
      </c>
      <c r="B61" s="61" t="s">
        <v>40</v>
      </c>
      <c r="C61" s="61"/>
      <c r="D61" s="61"/>
      <c r="E61" s="61"/>
      <c r="F61" s="61"/>
      <c r="G61" s="61"/>
    </row>
    <row r="62" spans="1:7" ht="25.5" x14ac:dyDescent="0.25">
      <c r="A62" s="54">
        <v>1</v>
      </c>
      <c r="B62" s="55" t="s">
        <v>87</v>
      </c>
      <c r="C62" s="56" t="s">
        <v>8</v>
      </c>
      <c r="D62" s="56">
        <v>1</v>
      </c>
      <c r="E62" s="54"/>
      <c r="F62" s="24"/>
      <c r="G62" s="24"/>
    </row>
    <row r="63" spans="1:7" ht="38.25" x14ac:dyDescent="0.25">
      <c r="A63" s="54">
        <v>2</v>
      </c>
      <c r="B63" s="55" t="s">
        <v>88</v>
      </c>
      <c r="C63" s="56" t="s">
        <v>8</v>
      </c>
      <c r="D63" s="56">
        <v>1</v>
      </c>
      <c r="E63" s="54"/>
      <c r="F63" s="24"/>
      <c r="G63" s="24"/>
    </row>
    <row r="64" spans="1:7" ht="51" x14ac:dyDescent="0.25">
      <c r="A64" s="54">
        <v>3</v>
      </c>
      <c r="B64" s="55" t="s">
        <v>89</v>
      </c>
      <c r="C64" s="56" t="s">
        <v>8</v>
      </c>
      <c r="D64" s="56">
        <v>1</v>
      </c>
      <c r="E64" s="54"/>
      <c r="F64" s="24"/>
      <c r="G64" s="24"/>
    </row>
    <row r="65" spans="1:7" ht="25.5" x14ac:dyDescent="0.25">
      <c r="A65" s="54">
        <v>4</v>
      </c>
      <c r="B65" s="55" t="s">
        <v>90</v>
      </c>
      <c r="C65" s="56" t="s">
        <v>8</v>
      </c>
      <c r="D65" s="56">
        <v>1</v>
      </c>
      <c r="E65" s="54"/>
      <c r="F65" s="24"/>
      <c r="G65" s="24"/>
    </row>
    <row r="66" spans="1:7" ht="38.25" x14ac:dyDescent="0.25">
      <c r="A66" s="54">
        <v>5</v>
      </c>
      <c r="B66" s="55" t="s">
        <v>91</v>
      </c>
      <c r="C66" s="56" t="s">
        <v>8</v>
      </c>
      <c r="D66" s="56">
        <v>1</v>
      </c>
      <c r="E66" s="54"/>
      <c r="F66" s="24"/>
      <c r="G66" s="24"/>
    </row>
    <row r="67" spans="1:7" ht="38.25" x14ac:dyDescent="0.25">
      <c r="A67" s="54">
        <v>6</v>
      </c>
      <c r="B67" s="55" t="s">
        <v>92</v>
      </c>
      <c r="C67" s="56" t="s">
        <v>8</v>
      </c>
      <c r="D67" s="56">
        <v>1</v>
      </c>
      <c r="E67" s="54"/>
      <c r="F67" s="24"/>
      <c r="G67" s="24"/>
    </row>
    <row r="68" spans="1:7" ht="38.25" x14ac:dyDescent="0.25">
      <c r="A68" s="54">
        <v>7</v>
      </c>
      <c r="B68" s="55" t="s">
        <v>93</v>
      </c>
      <c r="C68" s="56" t="s">
        <v>8</v>
      </c>
      <c r="D68" s="56">
        <v>1</v>
      </c>
      <c r="E68" s="54"/>
      <c r="F68" s="24"/>
      <c r="G68" s="24"/>
    </row>
    <row r="69" spans="1:7" ht="25.5" x14ac:dyDescent="0.25">
      <c r="A69" s="54">
        <v>8</v>
      </c>
      <c r="B69" s="55" t="s">
        <v>94</v>
      </c>
      <c r="C69" s="56" t="s">
        <v>8</v>
      </c>
      <c r="D69" s="56">
        <v>1</v>
      </c>
      <c r="E69" s="54"/>
      <c r="F69" s="24"/>
      <c r="G69" s="24"/>
    </row>
    <row r="70" spans="1:7" ht="38.25" x14ac:dyDescent="0.25">
      <c r="A70" s="54">
        <v>9</v>
      </c>
      <c r="B70" s="55" t="s">
        <v>95</v>
      </c>
      <c r="C70" s="56" t="s">
        <v>8</v>
      </c>
      <c r="D70" s="56">
        <v>1</v>
      </c>
      <c r="E70" s="54"/>
      <c r="F70" s="24"/>
      <c r="G70" s="24"/>
    </row>
    <row r="71" spans="1:7" ht="38.25" x14ac:dyDescent="0.25">
      <c r="A71" s="54">
        <v>10</v>
      </c>
      <c r="B71" s="55" t="s">
        <v>96</v>
      </c>
      <c r="C71" s="56" t="s">
        <v>8</v>
      </c>
      <c r="D71" s="56">
        <v>1</v>
      </c>
      <c r="E71" s="54"/>
      <c r="F71" s="24"/>
      <c r="G71" s="24"/>
    </row>
    <row r="72" spans="1:7" ht="38.25" x14ac:dyDescent="0.25">
      <c r="A72" s="54">
        <v>11</v>
      </c>
      <c r="B72" s="55" t="s">
        <v>41</v>
      </c>
      <c r="C72" s="56" t="s">
        <v>8</v>
      </c>
      <c r="D72" s="56">
        <v>1</v>
      </c>
      <c r="E72" s="54"/>
      <c r="F72" s="24"/>
      <c r="G72" s="24"/>
    </row>
    <row r="73" spans="1:7" ht="25.5" x14ac:dyDescent="0.25">
      <c r="A73" s="54">
        <v>12</v>
      </c>
      <c r="B73" s="55" t="s">
        <v>42</v>
      </c>
      <c r="C73" s="56" t="s">
        <v>8</v>
      </c>
      <c r="D73" s="56">
        <v>1</v>
      </c>
      <c r="E73" s="54"/>
      <c r="F73" s="24"/>
      <c r="G73" s="24"/>
    </row>
    <row r="74" spans="1:7" x14ac:dyDescent="0.25">
      <c r="A74" s="68" t="s">
        <v>79</v>
      </c>
      <c r="B74" s="69"/>
      <c r="C74" s="69"/>
      <c r="D74" s="70"/>
      <c r="E74" s="14">
        <f>SUM(E62:E73)</f>
        <v>0</v>
      </c>
      <c r="F74" s="28">
        <v>0.08</v>
      </c>
      <c r="G74" s="14">
        <f>ROUND(E74*(1+F74/100),2)</f>
        <v>0</v>
      </c>
    </row>
    <row r="75" spans="1:7" x14ac:dyDescent="0.25">
      <c r="A75" s="68" t="s">
        <v>45</v>
      </c>
      <c r="B75" s="69"/>
      <c r="C75" s="69"/>
      <c r="D75" s="70"/>
      <c r="E75" s="14">
        <f>E74+E60+E38</f>
        <v>0</v>
      </c>
      <c r="F75" s="24"/>
      <c r="G75" s="14">
        <f>G38+G60+G74</f>
        <v>0</v>
      </c>
    </row>
    <row r="76" spans="1:7" ht="15" customHeight="1" x14ac:dyDescent="0.25">
      <c r="A76" s="74" t="s">
        <v>107</v>
      </c>
      <c r="B76" s="75"/>
      <c r="C76" s="75"/>
      <c r="D76" s="75"/>
      <c r="E76" s="75"/>
      <c r="F76" s="75"/>
      <c r="G76" s="76"/>
    </row>
    <row r="77" spans="1:7" ht="38.25" x14ac:dyDescent="0.25">
      <c r="A77" s="15" t="s">
        <v>13</v>
      </c>
      <c r="B77" s="16" t="s">
        <v>112</v>
      </c>
      <c r="C77" s="17" t="s">
        <v>8</v>
      </c>
      <c r="D77" s="51">
        <v>1</v>
      </c>
      <c r="E77" s="19"/>
      <c r="F77" s="26"/>
      <c r="G77" s="26"/>
    </row>
    <row r="78" spans="1:7" ht="38.25" x14ac:dyDescent="0.25">
      <c r="A78" s="15" t="s">
        <v>9</v>
      </c>
      <c r="B78" s="16" t="s">
        <v>113</v>
      </c>
      <c r="C78" s="17" t="s">
        <v>8</v>
      </c>
      <c r="D78" s="51">
        <v>1</v>
      </c>
      <c r="E78" s="19"/>
      <c r="F78" s="26"/>
      <c r="G78" s="26"/>
    </row>
    <row r="79" spans="1:7" ht="38.25" x14ac:dyDescent="0.25">
      <c r="A79" s="15" t="s">
        <v>10</v>
      </c>
      <c r="B79" s="16" t="s">
        <v>114</v>
      </c>
      <c r="C79" s="17" t="s">
        <v>8</v>
      </c>
      <c r="D79" s="51">
        <v>1</v>
      </c>
      <c r="E79" s="19"/>
      <c r="F79" s="26"/>
      <c r="G79" s="26"/>
    </row>
    <row r="80" spans="1:7" ht="38.25" x14ac:dyDescent="0.25">
      <c r="A80" s="15" t="s">
        <v>12</v>
      </c>
      <c r="B80" s="16" t="s">
        <v>115</v>
      </c>
      <c r="C80" s="17" t="s">
        <v>8</v>
      </c>
      <c r="D80" s="51">
        <v>1</v>
      </c>
      <c r="E80" s="18"/>
      <c r="F80" s="26"/>
      <c r="G80" s="26"/>
    </row>
    <row r="81" spans="1:7" ht="25.5" x14ac:dyDescent="0.25">
      <c r="A81" s="15" t="s">
        <v>15</v>
      </c>
      <c r="B81" s="16" t="s">
        <v>83</v>
      </c>
      <c r="C81" s="17" t="s">
        <v>8</v>
      </c>
      <c r="D81" s="51">
        <v>1</v>
      </c>
      <c r="E81" s="19"/>
      <c r="F81" s="26"/>
      <c r="G81" s="26"/>
    </row>
    <row r="82" spans="1:7" ht="25.5" x14ac:dyDescent="0.25">
      <c r="A82" s="15" t="s">
        <v>16</v>
      </c>
      <c r="B82" s="16" t="s">
        <v>44</v>
      </c>
      <c r="C82" s="17" t="s">
        <v>8</v>
      </c>
      <c r="D82" s="51">
        <v>1</v>
      </c>
      <c r="E82" s="19"/>
      <c r="F82" s="26"/>
      <c r="G82" s="26"/>
    </row>
    <row r="83" spans="1:7" x14ac:dyDescent="0.25">
      <c r="A83" s="77" t="s">
        <v>48</v>
      </c>
      <c r="B83" s="78"/>
      <c r="C83" s="78"/>
      <c r="D83" s="79"/>
      <c r="E83" s="20">
        <f>SUM(E77:E82)</f>
        <v>0</v>
      </c>
      <c r="F83" s="29">
        <v>0.23</v>
      </c>
      <c r="G83" s="21">
        <f>ROUND(E83*(1+F83/100),2)</f>
        <v>0</v>
      </c>
    </row>
    <row r="84" spans="1:7" x14ac:dyDescent="0.25">
      <c r="A84" s="80" t="s">
        <v>84</v>
      </c>
      <c r="B84" s="81"/>
      <c r="C84" s="81"/>
      <c r="D84" s="81"/>
      <c r="E84" s="81"/>
      <c r="F84" s="81"/>
      <c r="G84" s="82"/>
    </row>
    <row r="85" spans="1:7" ht="25.5" x14ac:dyDescent="0.25">
      <c r="A85" s="41" t="s">
        <v>13</v>
      </c>
      <c r="B85" s="42" t="s">
        <v>53</v>
      </c>
      <c r="C85" s="43" t="s">
        <v>8</v>
      </c>
      <c r="D85" s="53">
        <v>1</v>
      </c>
      <c r="E85" s="44"/>
      <c r="F85" s="45"/>
      <c r="G85" s="45"/>
    </row>
    <row r="86" spans="1:7" x14ac:dyDescent="0.25">
      <c r="A86" s="41" t="s">
        <v>9</v>
      </c>
      <c r="B86" s="42" t="s">
        <v>11</v>
      </c>
      <c r="C86" s="43" t="s">
        <v>8</v>
      </c>
      <c r="D86" s="53">
        <v>1</v>
      </c>
      <c r="E86" s="44"/>
      <c r="F86" s="45"/>
      <c r="G86" s="45"/>
    </row>
    <row r="87" spans="1:7" x14ac:dyDescent="0.25">
      <c r="A87" s="71" t="s">
        <v>54</v>
      </c>
      <c r="B87" s="72"/>
      <c r="C87" s="72"/>
      <c r="D87" s="73"/>
      <c r="E87" s="46">
        <f>SUM(E85:E86)</f>
        <v>0</v>
      </c>
      <c r="F87" s="47">
        <v>0.23</v>
      </c>
      <c r="G87" s="46">
        <f>ROUND(E87*(1+F87/100),2)</f>
        <v>0</v>
      </c>
    </row>
    <row r="88" spans="1:7" ht="15.75" x14ac:dyDescent="0.25">
      <c r="A88" s="83" t="s">
        <v>49</v>
      </c>
      <c r="B88" s="84"/>
      <c r="C88" s="84"/>
      <c r="D88" s="85"/>
      <c r="E88" s="22">
        <f>E8+E13+E25+E75+E83+E87</f>
        <v>0</v>
      </c>
      <c r="F88" s="25"/>
      <c r="G88" s="22">
        <f>G8+G13+G25+G75+G83+G87</f>
        <v>0</v>
      </c>
    </row>
    <row r="89" spans="1:7" ht="15.75" x14ac:dyDescent="0.25">
      <c r="A89" s="58" t="s">
        <v>82</v>
      </c>
      <c r="B89" s="59"/>
      <c r="C89" s="59"/>
      <c r="D89" s="60"/>
      <c r="E89" s="48">
        <f>G88-E88</f>
        <v>0</v>
      </c>
    </row>
    <row r="92" spans="1:7" ht="90" x14ac:dyDescent="0.25">
      <c r="B92" s="57" t="s">
        <v>116</v>
      </c>
    </row>
  </sheetData>
  <mergeCells count="22">
    <mergeCell ref="A1:G1"/>
    <mergeCell ref="E2:G2"/>
    <mergeCell ref="A4:G4"/>
    <mergeCell ref="A13:D13"/>
    <mergeCell ref="A14:G14"/>
    <mergeCell ref="A8:D8"/>
    <mergeCell ref="A9:G9"/>
    <mergeCell ref="A89:D89"/>
    <mergeCell ref="B27:G27"/>
    <mergeCell ref="B39:G39"/>
    <mergeCell ref="B61:G61"/>
    <mergeCell ref="A25:D25"/>
    <mergeCell ref="A26:G26"/>
    <mergeCell ref="A38:D38"/>
    <mergeCell ref="A87:D87"/>
    <mergeCell ref="A75:D75"/>
    <mergeCell ref="A76:G76"/>
    <mergeCell ref="A74:D74"/>
    <mergeCell ref="A83:D83"/>
    <mergeCell ref="A84:G84"/>
    <mergeCell ref="A88:D88"/>
    <mergeCell ref="A60:D60"/>
  </mergeCells>
  <phoneticPr fontId="9" type="noConversion"/>
  <conditionalFormatting sqref="G87 E87 E77:G82 E74 G74 E60 G60 E75:G75 G83 G25 E38 G38 E28:G36 E15:E25 F15:G24 E13 E10:G12 F5:G7 F40:G59">
    <cfRule type="cellIs" dxfId="6" priority="32" stopIfTrue="1" operator="lessThan">
      <formula>#REF!</formula>
    </cfRule>
  </conditionalFormatting>
  <conditionalFormatting sqref="G38 E38 E40:E59">
    <cfRule type="cellIs" dxfId="5" priority="14" stopIfTrue="1" operator="lessThan">
      <formula>#REF!</formula>
    </cfRule>
  </conditionalFormatting>
  <conditionalFormatting sqref="F62:G62">
    <cfRule type="cellIs" dxfId="4" priority="5" stopIfTrue="1" operator="lessThan">
      <formula>#REF!</formula>
    </cfRule>
  </conditionalFormatting>
  <conditionalFormatting sqref="F63:G68">
    <cfRule type="cellIs" dxfId="3" priority="4" stopIfTrue="1" operator="lessThan">
      <formula>#REF!</formula>
    </cfRule>
  </conditionalFormatting>
  <conditionalFormatting sqref="F69:G73">
    <cfRule type="cellIs" dxfId="2" priority="3" stopIfTrue="1" operator="lessThan">
      <formula>#REF!</formula>
    </cfRule>
  </conditionalFormatting>
  <conditionalFormatting sqref="F37:G37">
    <cfRule type="cellIs" dxfId="1" priority="2" stopIfTrue="1" operator="lessThan">
      <formula>#REF!</formula>
    </cfRule>
  </conditionalFormatting>
  <conditionalFormatting sqref="E37">
    <cfRule type="cellIs" dxfId="0" priority="1" stopIfTrue="1" operator="lessThan">
      <formula>#REF!</formula>
    </cfRule>
  </conditionalFormatting>
  <pageMargins left="0.70866141732283472" right="0.70866141732283472" top="0.55000000000000004" bottom="0.42" header="0.31496062992125984" footer="0.31496062992125984"/>
  <pageSetup paperSize="8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 Buszko</dc:creator>
  <cp:lastModifiedBy>Agnieszka Kiszka</cp:lastModifiedBy>
  <cp:revision/>
  <cp:lastPrinted>2024-12-19T13:46:12Z</cp:lastPrinted>
  <dcterms:created xsi:type="dcterms:W3CDTF">2024-12-03T11:31:09Z</dcterms:created>
  <dcterms:modified xsi:type="dcterms:W3CDTF">2024-12-19T15:48:41Z</dcterms:modified>
</cp:coreProperties>
</file>