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zwedziak\Desktop\ZAWODOWE\ZAMÓWIENIA PUBLICZNE\1.Oświetlenie uliczne_GK\DOKUMENTY PRZETARGOWE OSTATECZNE\poprawione\"/>
    </mc:Choice>
  </mc:AlternateContent>
  <xr:revisionPtr revIDLastSave="0" documentId="13_ncr:1_{6040DD52-BF87-4229-96BB-BBEFA9F3C3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_NR_1" sheetId="1" r:id="rId1"/>
    <sheet name="ZADANIE_NR_2" sheetId="2" r:id="rId2"/>
    <sheet name="ZADANIE_NR_3" sheetId="3" r:id="rId3"/>
    <sheet name="ZADANIE_NR_4" sheetId="4" r:id="rId4"/>
    <sheet name="ZADANIE_NR_5" sheetId="5" r:id="rId5"/>
  </sheets>
  <definedNames>
    <definedName name="a" localSheetId="0">ZADANIE_NR_1!$9:$9</definedName>
    <definedName name="kkk" localSheetId="0">ZADANIE_NR_1!$9:$9</definedName>
    <definedName name="_xlnm.Print_Titles" localSheetId="0">ZADANIE_NR_1!$9:$9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G16" i="1"/>
  <c r="G15" i="1"/>
  <c r="G14" i="1"/>
  <c r="G13" i="1"/>
  <c r="G12" i="1"/>
  <c r="G11" i="1"/>
  <c r="G10" i="1"/>
  <c r="G17" i="1" s="1"/>
  <c r="E39" i="5" l="1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39" i="5" l="1"/>
  <c r="E34" i="4" l="1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34" i="4" l="1"/>
  <c r="D20" i="3"/>
  <c r="G19" i="3"/>
  <c r="G18" i="3"/>
  <c r="G17" i="3"/>
  <c r="G16" i="3"/>
  <c r="G15" i="3"/>
  <c r="G14" i="3"/>
  <c r="G13" i="3"/>
  <c r="G12" i="3"/>
  <c r="G20" i="3" l="1"/>
  <c r="D16" i="2"/>
  <c r="G15" i="2"/>
  <c r="G14" i="2"/>
  <c r="G13" i="2"/>
  <c r="G12" i="2"/>
  <c r="G11" i="2"/>
  <c r="G16" i="2" l="1"/>
</calcChain>
</file>

<file path=xl/sharedStrings.xml><?xml version="1.0" encoding="utf-8"?>
<sst xmlns="http://schemas.openxmlformats.org/spreadsheetml/2006/main" count="148" uniqueCount="30">
  <si>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</si>
  <si>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</si>
  <si>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</si>
  <si>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</si>
  <si>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</si>
  <si>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</si>
  <si>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</si>
  <si>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</si>
  <si>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</si>
  <si>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strumieniu świetlny oprawy [lm]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</si>
  <si>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</si>
  <si>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</t>
  </si>
  <si>
    <t>ozdobna</t>
  </si>
  <si>
    <t>2) suma mocy oferowanych opraw jest nie większa niż 3,55 kW</t>
  </si>
  <si>
    <t>2) suma mocy oferowanych opraw jest nie większa niż 3,04 kW</t>
  </si>
  <si>
    <t>2) suma mocy oferowanych opraw jest nie większa niż 4,73 kW</t>
  </si>
  <si>
    <t>numer projektu</t>
  </si>
  <si>
    <t>drogowa</t>
  </si>
  <si>
    <t>12A</t>
  </si>
  <si>
    <t>28, 65</t>
  </si>
  <si>
    <t>parkowa</t>
  </si>
  <si>
    <t>61A</t>
  </si>
  <si>
    <t>2) suma mocy oferowanych opraw jest nie większa niż 9,47 kW</t>
  </si>
  <si>
    <t>2) suma mocy oferowanych opraw jest nie większa niż 8,18 kW</t>
  </si>
  <si>
    <t>Załącznik nr 3a do SWZ</t>
  </si>
  <si>
    <t>Zadanie nr 1 – Wymiana opraw oświetlenia zewnętrznego na oprawy energooszczędne LED w Mieście i Gminie Pleszew (Miasto Pleszew: Część 3 Północ).</t>
  </si>
  <si>
    <t xml:space="preserve">Zadanie nr 2 – Wymiana opraw oświetlenia zewnętrznego na oprawy energooszczędne LED w Mieście i Gminie Pleszew (Miasto Pleszew: Część 4-1 Południe). </t>
  </si>
  <si>
    <t>Zadanie nr 3 – Wymiana opraw oświetlenia zewnętrznego na oprawy energooszczędne LED w Mieście i Gminie Pleszew (Miasto Pleszew: Część 4-2 Południe).</t>
  </si>
  <si>
    <t>Zadanie nr 4 – Wymiana opraw oświetlenia zewnętrznego na oprawy energooszczędne LED w Mieście i Gminie Pleszew (Gmina Pleszew: Część 1).</t>
  </si>
  <si>
    <t>Zadanie nr 5 – Wymiana opraw oświetlenia zewnętrznego na oprawy energooszczędne LED w Mieście i Gminie Pleszew (Gmina Pleszew: Część 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</si>
</sst>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7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/>
    </xf>
    <xf numFmtId="0" fontId="15" fillId="0" borderId="3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2" fontId="17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3">
    <cellStyle name="Normalny" xfId="0" builtinId="0"/>
    <cellStyle name="Normalny 2" xfId="1" xr:uid="{00000000-0005-0000-0000-000002000000}"/>
    <cellStyle name="Normalny 3" xfId="2" xr:uid="{00000000-0005-0000-0000-000003000000}"/>
  </cellStyles>
  <dxfs count="8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83"/>
      <tableStyleElement type="firstRowStripe" dxfId="82"/>
    </tableStyle>
    <tableStyle name="TableStyleQueryResult" pivot="0" count="3" xr9:uid="{00000000-0011-0000-FFFF-FFFF02000000}">
      <tableStyleElement type="wholeTable" dxfId="81"/>
      <tableStyleElement type="headerRow" dxfId="80"/>
      <tableStyleElement type="firstRowStripe" dxfId="79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60A53EB-516E-4E4F-8380-44FDCA635F9B}" name="Tabela1" displayName="Tabela1" ref="B9:G17" totalsRowCount="1" headerRowDxfId="78" dataDxfId="77" totalsRowDxfId="76" headerRowCellStyle="Normalny 2">
  <autoFilter ref="B9:G16" xr:uid="{560A53EB-516E-4E4F-8380-44FDCA635F9B}"/>
  <sortState xmlns:xlrd2="http://schemas.microsoft.com/office/spreadsheetml/2017/richdata2" ref="B10:G69">
    <sortCondition ref="B9:B69"/>
  </sortState>
  <tableColumns count="6">
    <tableColumn id="20" xr3:uid="{4CACF513-4183-429F-A3EC-832BA7BF5F0F}" name="Sytuacja nr" totalsRowLabel="SUMA" dataDxfId="75" totalsRowDxfId="74"/>
    <tableColumn id="1" xr3:uid="{8DC6B645-2574-41C9-AC3F-D37DCE1F31E7}" name="Typ oprawy" dataDxfId="73" totalsRowDxfId="72"/>
    <tableColumn id="9" xr3:uid="{4A1E250D-76DD-4432-B13B-2A9A1E7A81E7}" name="Wymagana ilość opraw suma [szt.]" totalsRowFunction="sum" dataDxfId="71" totalsRowDxfId="70"/>
    <tableColumn id="13" xr3:uid="{C0CC22B7-4005-4489-8FAA-5A6B89B685CF}" name="Moc oprawy z obliczeń  [W]" dataDxfId="69" totalsRowDxfId="68" dataCellStyle="Normalny 3"/>
    <tableColumn id="3" xr3:uid="{A3A1F6CF-DECF-43B1-89D4-8D3E2E32CADA}" name="strumieniu świetlny oprawy [lm]" dataDxfId="67" totalsRowDxfId="66"/>
    <tableColumn id="2" xr3:uid="{B9B19D0E-2550-4016-B70A-115D26F12376}" name="Suma mocy [kW]" totalsRowFunction="sum" dataDxfId="65" totalsRowDxfId="64">
      <calculatedColumnFormula>(Tabela1[[#This Row],[Wymagana ilość opraw suma '[szt.']]]*Tabela1[[#This Row],[Moc oprawy z obliczeń  '[W']]])/1000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B9780B-F4F8-4F1B-8600-517F6B2D3584}" name="Tabela13" displayName="Tabela13" ref="B10:G16" totalsRowCount="1" headerRowDxfId="63" dataDxfId="62" totalsRowDxfId="61" headerRowCellStyle="Normalny 2">
  <autoFilter ref="B10:G15" xr:uid="{A4B9780B-F4F8-4F1B-8600-517F6B2D3584}"/>
  <sortState xmlns:xlrd2="http://schemas.microsoft.com/office/spreadsheetml/2017/richdata2" ref="B11:G68">
    <sortCondition ref="B10:B68"/>
  </sortState>
  <tableColumns count="6">
    <tableColumn id="20" xr3:uid="{585D36C7-A21F-4A39-84EE-E44E19D7B535}" name="Sytuacja nr" totalsRowLabel="SUMA" dataDxfId="60" totalsRowDxfId="59"/>
    <tableColumn id="1" xr3:uid="{F5062805-5C3C-4EC4-9266-D9BF2FE459DE}" name="Typ oprawy" dataDxfId="58" totalsRowDxfId="57"/>
    <tableColumn id="9" xr3:uid="{6303D557-E377-47BF-A4B3-912A375169D4}" name="Wymagana ilość opraw suma [szt.]" totalsRowFunction="sum" dataDxfId="56" totalsRowDxfId="55"/>
    <tableColumn id="13" xr3:uid="{70936A44-8F94-482C-94E7-420211DC1227}" name="Moc oprawy z obliczeń  [W]" dataDxfId="54" totalsRowDxfId="53" dataCellStyle="Normalny 3"/>
    <tableColumn id="3" xr3:uid="{F3CC43CB-624C-4462-9987-9666905F3672}" name="strumieniu świetlny oprawy [lm]" dataDxfId="52" totalsRowDxfId="51"/>
    <tableColumn id="2" xr3:uid="{1FF20057-0767-4FAD-8BDF-52F231337803}" name="Suma mocy [kW]" totalsRowFunction="sum" dataDxfId="50" totalsRowDxfId="49">
      <calculatedColumnFormula>(Tabela13[[#This Row],[Wymagana ilość opraw suma '[szt.']]]*Tabela13[[#This Row],[Moc oprawy z obliczeń  '[W']]])/1000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577E0E0-7225-488E-9310-C0FA935636A5}" name="Tabela14" displayName="Tabela14" ref="B11:G20" totalsRowCount="1" headerRowDxfId="48" dataDxfId="47" totalsRowDxfId="46" headerRowCellStyle="Normalny 2">
  <autoFilter ref="B11:G19" xr:uid="{8577E0E0-7225-488E-9310-C0FA935636A5}"/>
  <sortState xmlns:xlrd2="http://schemas.microsoft.com/office/spreadsheetml/2017/richdata2" ref="B12:G72">
    <sortCondition ref="B11:B72"/>
  </sortState>
  <tableColumns count="6">
    <tableColumn id="20" xr3:uid="{4F064587-571A-4C32-9E6F-8387B5698536}" name="Sytuacja nr" totalsRowLabel="SUMA" dataDxfId="45" totalsRowDxfId="44"/>
    <tableColumn id="1" xr3:uid="{A5A5F76A-55F4-4ED8-BC56-EE25A77C31AD}" name="Typ oprawy" dataDxfId="43" totalsRowDxfId="42"/>
    <tableColumn id="9" xr3:uid="{F0F71E17-1026-4656-9F4E-421A77B9794F}" name="Wymagana ilość opraw suma [szt.]" totalsRowFunction="sum" dataDxfId="41" totalsRowDxfId="40"/>
    <tableColumn id="13" xr3:uid="{3EC7AE36-8AF4-4C9E-B1C5-003645531C2A}" name="Moc oprawy z obliczeń  [W]" dataDxfId="39" totalsRowDxfId="38" dataCellStyle="Normalny 3"/>
    <tableColumn id="3" xr3:uid="{561F4599-91F2-4A28-994E-77466A81F061}" name="strumieniu świetlny oprawy [lm]" dataDxfId="37" totalsRowDxfId="36"/>
    <tableColumn id="2" xr3:uid="{C56F43B7-3345-4FF5-BB03-6916C4240546}" name="Suma mocy [kW]" totalsRowFunction="sum" dataDxfId="35" totalsRowDxfId="34">
      <calculatedColumnFormula>(Tabela14[[#This Row],[Wymagana ilość opraw suma '[szt.']]]*Tabela14[[#This Row],[Moc oprawy z obliczeń  '[W']]])/1000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CA69E7-AEA4-4127-8811-78FF00E8B598}" name="Tabela15" displayName="Tabela15" ref="B9:H34" totalsRowCount="1" headerRowDxfId="33" dataDxfId="32" totalsRowDxfId="31" headerRowCellStyle="Normalny 2">
  <autoFilter ref="B9:H33" xr:uid="{02CA69E7-AEA4-4127-8811-78FF00E8B598}"/>
  <sortState xmlns:xlrd2="http://schemas.microsoft.com/office/spreadsheetml/2017/richdata2" ref="B10:H86">
    <sortCondition ref="B9:B86"/>
  </sortState>
  <tableColumns count="7">
    <tableColumn id="20" xr3:uid="{82143175-B2EA-491D-B3BD-E86A91EB31F3}" name="Sytuacja nr" totalsRowLabel="SUMA" dataDxfId="30" totalsRowDxfId="29"/>
    <tableColumn id="4" xr3:uid="{9AAA973C-2E92-48CB-9931-9A45F76EBDF9}" name="numer projektu" dataDxfId="28" totalsRowDxfId="27" dataCellStyle="Normalny 2"/>
    <tableColumn id="1" xr3:uid="{40B1C880-409A-4B03-BB45-AB99E90A6A6B}" name="Typ oprawy" dataDxfId="26" totalsRowDxfId="25"/>
    <tableColumn id="9" xr3:uid="{9A8F1EA9-10AA-49C9-AF03-87955CE866BE}" name="Wymagana ilość opraw suma [szt.]" totalsRowFunction="sum" dataDxfId="24" totalsRowDxfId="23"/>
    <tableColumn id="13" xr3:uid="{5FBD7478-57B1-4D57-9EE2-E0043F66CFD6}" name="Moc oprawy z obliczeń  [W]" dataDxfId="22" totalsRowDxfId="21" dataCellStyle="Normalny 3"/>
    <tableColumn id="3" xr3:uid="{53868299-9C06-4261-A204-80BCDECD2F78}" name="strumieniu świetlny oprawy [lm]" dataDxfId="20" totalsRowDxfId="19"/>
    <tableColumn id="2" xr3:uid="{4C3A1C8F-390A-48AA-9ED6-7D9BFDD0997C}" name="Suma mocy [kW]" totalsRowFunction="sum" dataDxfId="18" totalsRowDxfId="17">
      <calculatedColumnFormula>(Tabela15[[#This Row],[Wymagana ilość opraw suma '[szt.']]]*Tabela15[[#This Row],[Moc oprawy z obliczeń  '[W']]])/1000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78261F8-94AC-4452-9276-7EA16C61AF88}" name="Tabela16" displayName="Tabela16" ref="B9:H39" totalsRowCount="1" headerRowDxfId="16" dataDxfId="15" totalsRowDxfId="14" headerRowCellStyle="Normalny 2">
  <autoFilter ref="B9:H38" xr:uid="{478261F8-94AC-4452-9276-7EA16C61AF88}"/>
  <sortState xmlns:xlrd2="http://schemas.microsoft.com/office/spreadsheetml/2017/richdata2" ref="B10:H91">
    <sortCondition ref="B9:B91"/>
  </sortState>
  <tableColumns count="7">
    <tableColumn id="20" xr3:uid="{160BED69-E01C-4920-95AC-2BE19FF170DA}" name="Sytuacja nr" totalsRowLabel="SUMA" dataDxfId="13" totalsRowDxfId="12"/>
    <tableColumn id="4" xr3:uid="{5C7FB50B-3A45-4AB4-8E1E-86CB961F9FB7}" name="numer projektu" dataDxfId="11" totalsRowDxfId="10" dataCellStyle="Normalny 2"/>
    <tableColumn id="1" xr3:uid="{CADA162D-D58B-4FB9-A646-8DB5B216B84D}" name="Typ oprawy" dataDxfId="9" totalsRowDxfId="8"/>
    <tableColumn id="9" xr3:uid="{5C2855DB-5D98-4C76-95ED-F2AB1F12C327}" name="Wymagana ilość opraw suma [szt.]" totalsRowFunction="sum" dataDxfId="7" totalsRowDxfId="6"/>
    <tableColumn id="13" xr3:uid="{0BD3ABD7-3AC6-4D22-82B1-D17E0B5F0FC9}" name="Moc oprawy z obliczeń  [W]" dataDxfId="5" totalsRowDxfId="4" dataCellStyle="Normalny 3"/>
    <tableColumn id="3" xr3:uid="{E91978E9-4E79-41BB-BE49-E7DD08E86C61}" name="strumieniu świetlny oprawy [lm]" dataDxfId="3" totalsRowDxfId="2"/>
    <tableColumn id="2" xr3:uid="{0D47EB40-F054-46D1-8D34-C713DEA37753}" name="Suma mocy [kW]" totalsRowFunction="sum" dataDxfId="1" totalsRowDxfId="0">
      <calculatedColumnFormula>(Tabela16[[#This Row],[Wymagana ilość opraw suma '[szt.']]]*Tabela16[[#This Row],[Moc oprawy z obliczeń  '[W']]])/1000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3"/>
  <sheetViews>
    <sheetView showGridLines="0" tabSelected="1" zoomScaleNormal="100" zoomScalePageLayoutView="85" workbookViewId="0">
      <selection sqref="A1:G23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20.42578125" style="1" customWidth="1"/>
    <col min="11" max="11" width="9.140625" style="3"/>
    <col min="12" max="12" width="11" style="1" customWidth="1"/>
    <col min="13" max="13" width="12.140625" style="1" customWidth="1"/>
    <col min="14" max="14" width="10" style="1" customWidth="1"/>
  </cols>
  <sheetData>
    <row r="1" spans="2:14">
      <c r="F1" s="34" t="s">
        <v>24</v>
      </c>
      <c r="G1" s="34"/>
    </row>
    <row r="2" spans="2:14" ht="21" customHeight="1">
      <c r="B2" s="33" t="s">
        <v>5</v>
      </c>
      <c r="C2" s="33"/>
      <c r="D2" s="33"/>
      <c r="E2" s="33"/>
      <c r="F2" s="33"/>
      <c r="G2" s="33"/>
      <c r="H2" s="11"/>
    </row>
    <row r="3" spans="2:14" ht="39.75" customHeight="1">
      <c r="B3" s="32" t="s">
        <v>25</v>
      </c>
      <c r="C3" s="32"/>
      <c r="D3" s="32"/>
      <c r="E3" s="32"/>
      <c r="F3" s="32"/>
      <c r="G3" s="32"/>
      <c r="H3" s="11"/>
    </row>
    <row r="4" spans="2:14" ht="18.75" customHeight="1">
      <c r="B4" s="14"/>
      <c r="C4" s="14"/>
      <c r="D4" s="14"/>
      <c r="E4" s="14"/>
      <c r="F4" s="14"/>
      <c r="G4" s="14"/>
      <c r="H4" s="11"/>
    </row>
    <row r="5" spans="2:14" ht="15" customHeight="1">
      <c r="B5" s="31" t="s">
        <v>10</v>
      </c>
      <c r="C5" s="31"/>
      <c r="D5" s="31"/>
      <c r="E5" s="31"/>
      <c r="F5" s="31"/>
      <c r="G5" s="31"/>
      <c r="H5" s="10"/>
    </row>
    <row r="6" spans="2:14">
      <c r="B6" s="31"/>
      <c r="C6" s="31"/>
      <c r="D6" s="31"/>
      <c r="E6" s="31"/>
      <c r="F6" s="31"/>
      <c r="G6" s="31"/>
      <c r="H6" s="10"/>
    </row>
    <row r="7" spans="2:14" ht="27.75" customHeight="1">
      <c r="B7" s="31"/>
      <c r="C7" s="31"/>
      <c r="D7" s="31"/>
      <c r="E7" s="31"/>
      <c r="F7" s="31"/>
      <c r="G7" s="31"/>
      <c r="H7" s="10"/>
    </row>
    <row r="8" spans="2:14" ht="13.5" customHeight="1"/>
    <row r="9" spans="2:14" ht="54.75" customHeight="1">
      <c r="B9" s="7" t="s">
        <v>1</v>
      </c>
      <c r="C9" s="7" t="s">
        <v>7</v>
      </c>
      <c r="D9" s="7" t="s">
        <v>4</v>
      </c>
      <c r="E9" s="7" t="s">
        <v>6</v>
      </c>
      <c r="F9" s="7" t="s">
        <v>9</v>
      </c>
      <c r="G9" s="7" t="s">
        <v>2</v>
      </c>
      <c r="H9"/>
      <c r="K9"/>
      <c r="L9"/>
      <c r="M9"/>
      <c r="N9"/>
    </row>
    <row r="10" spans="2:14">
      <c r="B10" s="18">
        <v>6</v>
      </c>
      <c r="C10" s="17" t="s">
        <v>11</v>
      </c>
      <c r="D10" s="19">
        <v>11</v>
      </c>
      <c r="E10" s="22"/>
      <c r="F10" s="20"/>
      <c r="G10" s="28">
        <f>(Tabela1[[#This Row],[Wymagana ilość opraw suma '[szt.']]]*Tabela1[[#This Row],[Moc oprawy z obliczeń  '[W']]])/1000</f>
        <v>0</v>
      </c>
      <c r="H10"/>
      <c r="K10"/>
      <c r="L10"/>
      <c r="M10"/>
      <c r="N10"/>
    </row>
    <row r="11" spans="2:14">
      <c r="B11" s="18">
        <v>7</v>
      </c>
      <c r="C11" s="17" t="s">
        <v>11</v>
      </c>
      <c r="D11" s="19">
        <v>5</v>
      </c>
      <c r="E11" s="22"/>
      <c r="F11" s="20"/>
      <c r="G11" s="28">
        <f>(Tabela1[[#This Row],[Wymagana ilość opraw suma '[szt.']]]*Tabela1[[#This Row],[Moc oprawy z obliczeń  '[W']]])/1000</f>
        <v>0</v>
      </c>
      <c r="H11"/>
      <c r="K11"/>
      <c r="L11"/>
      <c r="M11"/>
      <c r="N11"/>
    </row>
    <row r="12" spans="2:14">
      <c r="B12" s="18">
        <v>12</v>
      </c>
      <c r="C12" s="17" t="s">
        <v>11</v>
      </c>
      <c r="D12" s="19">
        <v>9</v>
      </c>
      <c r="E12" s="20"/>
      <c r="F12" s="21"/>
      <c r="G12" s="28">
        <f>(Tabela1[[#This Row],[Wymagana ilość opraw suma '[szt.']]]*Tabela1[[#This Row],[Moc oprawy z obliczeń  '[W']]])/1000</f>
        <v>0</v>
      </c>
      <c r="H12"/>
      <c r="K12"/>
      <c r="L12"/>
      <c r="M12"/>
      <c r="N12"/>
    </row>
    <row r="13" spans="2:14">
      <c r="B13" s="18">
        <v>14</v>
      </c>
      <c r="C13" s="17" t="s">
        <v>11</v>
      </c>
      <c r="D13" s="19">
        <v>27</v>
      </c>
      <c r="E13" s="20"/>
      <c r="F13" s="21"/>
      <c r="G13" s="28">
        <f>(Tabela1[[#This Row],[Wymagana ilość opraw suma '[szt.']]]*Tabela1[[#This Row],[Moc oprawy z obliczeń  '[W']]])/1000</f>
        <v>0</v>
      </c>
      <c r="H13"/>
      <c r="K13"/>
      <c r="L13"/>
      <c r="M13"/>
      <c r="N13"/>
    </row>
    <row r="14" spans="2:14">
      <c r="B14" s="18">
        <v>16</v>
      </c>
      <c r="C14" s="17" t="s">
        <v>11</v>
      </c>
      <c r="D14" s="19">
        <v>11</v>
      </c>
      <c r="E14" s="20"/>
      <c r="F14" s="20"/>
      <c r="G14" s="28">
        <f>(Tabela1[[#This Row],[Wymagana ilość opraw suma '[szt.']]]*Tabela1[[#This Row],[Moc oprawy z obliczeń  '[W']]])/1000</f>
        <v>0</v>
      </c>
      <c r="H14"/>
      <c r="K14"/>
      <c r="L14"/>
      <c r="M14"/>
      <c r="N14"/>
    </row>
    <row r="15" spans="2:14">
      <c r="B15" s="23">
        <v>18</v>
      </c>
      <c r="C15" s="17" t="s">
        <v>11</v>
      </c>
      <c r="D15" s="24">
        <v>7</v>
      </c>
      <c r="E15" s="25"/>
      <c r="F15" s="26"/>
      <c r="G15" s="27">
        <f>(Tabela1[[#This Row],[Wymagana ilość opraw suma '[szt.']]]*Tabela1[[#This Row],[Moc oprawy z obliczeń  '[W']]])/1000</f>
        <v>0</v>
      </c>
      <c r="H15"/>
      <c r="K15"/>
      <c r="L15"/>
      <c r="M15"/>
      <c r="N15"/>
    </row>
    <row r="16" spans="2:14">
      <c r="B16" s="18">
        <v>24</v>
      </c>
      <c r="C16" s="17" t="s">
        <v>12</v>
      </c>
      <c r="D16" s="19">
        <v>25</v>
      </c>
      <c r="E16" s="22"/>
      <c r="F16" s="20"/>
      <c r="G16" s="28">
        <f>(Tabela1[[#This Row],[Wymagana ilość opraw suma '[szt.']]]*Tabela1[[#This Row],[Moc oprawy z obliczeń  '[W']]])/1000</f>
        <v>0</v>
      </c>
      <c r="H16"/>
      <c r="K16"/>
      <c r="L16"/>
      <c r="M16"/>
      <c r="N16"/>
    </row>
    <row r="17" spans="2:14">
      <c r="B17" s="13" t="s">
        <v>0</v>
      </c>
      <c r="C17" s="13"/>
      <c r="D17" s="9">
        <f>SUBTOTAL(109,Tabela1[Wymagana ilość opraw suma '[szt.']])</f>
        <v>95</v>
      </c>
      <c r="E17" s="9"/>
      <c r="F17" s="9"/>
      <c r="G17" s="15">
        <f>SUBTOTAL(109,Tabela1[Suma mocy '[kW']])</f>
        <v>0</v>
      </c>
      <c r="H17"/>
      <c r="K17"/>
      <c r="L17"/>
      <c r="M17"/>
      <c r="N17"/>
    </row>
    <row r="18" spans="2:14">
      <c r="B18" s="13"/>
      <c r="C18" s="13"/>
      <c r="D18" s="9"/>
      <c r="E18" s="9"/>
      <c r="F18" s="9"/>
      <c r="G18" s="16"/>
      <c r="H18"/>
      <c r="K18"/>
      <c r="L18"/>
      <c r="M18"/>
      <c r="N18"/>
    </row>
    <row r="19" spans="2:14">
      <c r="B19" s="8" t="s">
        <v>3</v>
      </c>
      <c r="C19" s="8"/>
      <c r="E19" s="1"/>
      <c r="F19" s="1"/>
      <c r="G19" s="1"/>
      <c r="H19" s="5"/>
    </row>
    <row r="20" spans="2:14" ht="15" customHeight="1">
      <c r="B20" s="12" t="s">
        <v>8</v>
      </c>
      <c r="C20" s="12"/>
      <c r="E20" s="12"/>
      <c r="F20" s="12"/>
      <c r="G20" s="12"/>
      <c r="H20" s="12"/>
    </row>
    <row r="21" spans="2:14">
      <c r="B21" s="6"/>
      <c r="C21" s="6"/>
      <c r="H21" s="4"/>
      <c r="L21" s="4"/>
      <c r="M21"/>
      <c r="N21"/>
    </row>
    <row r="22" spans="2:14">
      <c r="B22" s="6" t="s">
        <v>13</v>
      </c>
      <c r="C22" s="6"/>
    </row>
    <row r="23" spans="2:14">
      <c r="B23" s="6"/>
      <c r="C23" s="6"/>
    </row>
  </sheetData>
  <mergeCells count="4">
    <mergeCell ref="B5:G7"/>
    <mergeCell ref="B3:G3"/>
    <mergeCell ref="B2:G2"/>
    <mergeCell ref="F1:G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&amp;C&amp;F</oddHeader>
    <oddFooter>&amp;C&amp;P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AF31D-8B43-4AE6-B01B-76CFC2FD8CFA}">
  <sheetPr>
    <pageSetUpPr fitToPage="1"/>
  </sheetPr>
  <dimension ref="B1:N22"/>
  <sheetViews>
    <sheetView workbookViewId="0">
      <selection sqref="A1:G22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20.42578125" style="1" customWidth="1"/>
    <col min="11" max="11" width="9.140625" style="3"/>
    <col min="12" max="12" width="11" style="1" customWidth="1"/>
    <col min="13" max="13" width="12.140625" style="1" customWidth="1"/>
    <col min="14" max="14" width="10" style="1" customWidth="1"/>
  </cols>
  <sheetData>
    <row r="1" spans="2:14">
      <c r="F1" s="34" t="s">
        <v>24</v>
      </c>
      <c r="G1" s="34"/>
    </row>
    <row r="2" spans="2:14" ht="15.75">
      <c r="B2" s="33" t="s">
        <v>5</v>
      </c>
      <c r="C2" s="33"/>
      <c r="D2" s="33"/>
      <c r="E2" s="33"/>
      <c r="F2" s="33"/>
      <c r="G2" s="33"/>
      <c r="H2" s="11"/>
    </row>
    <row r="3" spans="2:14" ht="15.75">
      <c r="B3" s="30"/>
      <c r="C3" s="30"/>
      <c r="D3" s="30"/>
      <c r="E3" s="30"/>
      <c r="F3" s="30"/>
      <c r="G3" s="30"/>
      <c r="H3" s="11"/>
    </row>
    <row r="4" spans="2:14" ht="49.5" customHeight="1">
      <c r="B4" s="32" t="s">
        <v>26</v>
      </c>
      <c r="C4" s="32"/>
      <c r="D4" s="32"/>
      <c r="E4" s="32"/>
      <c r="F4" s="32"/>
      <c r="G4" s="32"/>
      <c r="H4" s="11"/>
    </row>
    <row r="5" spans="2:14" ht="15.75">
      <c r="B5" s="14"/>
      <c r="C5" s="14"/>
      <c r="D5" s="14"/>
      <c r="E5" s="14"/>
      <c r="F5" s="14"/>
      <c r="G5" s="14"/>
      <c r="H5" s="11"/>
    </row>
    <row r="6" spans="2:14" ht="15" customHeight="1">
      <c r="B6" s="31" t="s">
        <v>10</v>
      </c>
      <c r="C6" s="31"/>
      <c r="D6" s="31"/>
      <c r="E6" s="31"/>
      <c r="F6" s="31"/>
      <c r="G6" s="31"/>
      <c r="H6" s="10"/>
    </row>
    <row r="7" spans="2:14">
      <c r="B7" s="31"/>
      <c r="C7" s="31"/>
      <c r="D7" s="31"/>
      <c r="E7" s="31"/>
      <c r="F7" s="31"/>
      <c r="G7" s="31"/>
      <c r="H7" s="10"/>
    </row>
    <row r="8" spans="2:14">
      <c r="B8" s="31"/>
      <c r="C8" s="31"/>
      <c r="D8" s="31"/>
      <c r="E8" s="31"/>
      <c r="F8" s="31"/>
      <c r="G8" s="31"/>
      <c r="H8" s="10"/>
    </row>
    <row r="9" spans="2:14" ht="13.5" customHeight="1"/>
    <row r="10" spans="2:14" ht="25.5">
      <c r="B10" s="7" t="s">
        <v>1</v>
      </c>
      <c r="C10" s="7" t="s">
        <v>7</v>
      </c>
      <c r="D10" s="7" t="s">
        <v>4</v>
      </c>
      <c r="E10" s="7" t="s">
        <v>6</v>
      </c>
      <c r="F10" s="7" t="s">
        <v>9</v>
      </c>
      <c r="G10" s="7" t="s">
        <v>2</v>
      </c>
      <c r="H10"/>
      <c r="K10"/>
      <c r="L10"/>
      <c r="M10"/>
      <c r="N10"/>
    </row>
    <row r="11" spans="2:14">
      <c r="B11" s="18">
        <v>9</v>
      </c>
      <c r="C11" s="17" t="s">
        <v>11</v>
      </c>
      <c r="D11" s="19">
        <v>42</v>
      </c>
      <c r="E11" s="22"/>
      <c r="F11" s="20"/>
      <c r="G11" s="28">
        <f>(Tabela13[[#This Row],[Wymagana ilość opraw suma '[szt.']]]*Tabela13[[#This Row],[Moc oprawy z obliczeń  '[W']]])/1000</f>
        <v>0</v>
      </c>
      <c r="H11"/>
      <c r="K11"/>
      <c r="L11"/>
      <c r="M11"/>
      <c r="N11"/>
    </row>
    <row r="12" spans="2:14">
      <c r="B12" s="18">
        <v>10</v>
      </c>
      <c r="C12" s="17" t="s">
        <v>11</v>
      </c>
      <c r="D12" s="19">
        <v>17</v>
      </c>
      <c r="E12" s="22"/>
      <c r="F12" s="20"/>
      <c r="G12" s="28">
        <f>(Tabela13[[#This Row],[Wymagana ilość opraw suma '[szt.']]]*Tabela13[[#This Row],[Moc oprawy z obliczeń  '[W']]])/1000</f>
        <v>0</v>
      </c>
      <c r="H12"/>
      <c r="K12"/>
      <c r="L12"/>
      <c r="M12"/>
      <c r="N12"/>
    </row>
    <row r="13" spans="2:14">
      <c r="B13" s="18">
        <v>12</v>
      </c>
      <c r="C13" s="17" t="s">
        <v>11</v>
      </c>
      <c r="D13" s="19">
        <v>42</v>
      </c>
      <c r="E13" s="20"/>
      <c r="F13" s="21"/>
      <c r="G13" s="28">
        <f>(Tabela13[[#This Row],[Wymagana ilość opraw suma '[szt.']]]*Tabela13[[#This Row],[Moc oprawy z obliczeń  '[W']]])/1000</f>
        <v>0</v>
      </c>
      <c r="H13"/>
      <c r="K13"/>
      <c r="L13"/>
      <c r="M13"/>
      <c r="N13"/>
    </row>
    <row r="14" spans="2:14">
      <c r="B14" s="18">
        <v>13</v>
      </c>
      <c r="C14" s="17" t="s">
        <v>11</v>
      </c>
      <c r="D14" s="19">
        <v>28</v>
      </c>
      <c r="E14" s="20"/>
      <c r="F14" s="21"/>
      <c r="G14" s="28">
        <f>(Tabela13[[#This Row],[Wymagana ilość opraw suma '[szt.']]]*Tabela13[[#This Row],[Moc oprawy z obliczeń  '[W']]])/1000</f>
        <v>0</v>
      </c>
      <c r="H14"/>
      <c r="K14"/>
      <c r="L14"/>
      <c r="M14"/>
      <c r="N14"/>
    </row>
    <row r="15" spans="2:14">
      <c r="B15" s="18">
        <v>20</v>
      </c>
      <c r="C15" s="17" t="s">
        <v>12</v>
      </c>
      <c r="D15" s="19">
        <v>11</v>
      </c>
      <c r="E15" s="22"/>
      <c r="F15" s="20"/>
      <c r="G15" s="28">
        <f>(Tabela13[[#This Row],[Wymagana ilość opraw suma '[szt.']]]*Tabela13[[#This Row],[Moc oprawy z obliczeń  '[W']]])/1000</f>
        <v>0</v>
      </c>
      <c r="H15"/>
      <c r="K15"/>
      <c r="L15"/>
      <c r="M15"/>
      <c r="N15"/>
    </row>
    <row r="16" spans="2:14">
      <c r="B16" s="13" t="s">
        <v>0</v>
      </c>
      <c r="C16" s="13"/>
      <c r="D16" s="9">
        <f>SUBTOTAL(109,Tabela13[Wymagana ilość opraw suma '[szt.']])</f>
        <v>140</v>
      </c>
      <c r="E16" s="9"/>
      <c r="F16" s="9"/>
      <c r="G16" s="15">
        <f>SUBTOTAL(109,Tabela13[Suma mocy '[kW']])</f>
        <v>0</v>
      </c>
      <c r="H16"/>
      <c r="K16"/>
      <c r="L16"/>
      <c r="M16"/>
      <c r="N16"/>
    </row>
    <row r="17" spans="2:14">
      <c r="B17" s="13"/>
      <c r="C17" s="13"/>
      <c r="D17" s="9"/>
      <c r="E17" s="9"/>
      <c r="F17" s="9"/>
      <c r="G17" s="16"/>
      <c r="H17"/>
      <c r="K17"/>
      <c r="L17"/>
      <c r="M17"/>
      <c r="N17"/>
    </row>
    <row r="18" spans="2:14">
      <c r="B18" s="8" t="s">
        <v>3</v>
      </c>
      <c r="C18" s="8"/>
      <c r="E18" s="1"/>
      <c r="F18" s="1"/>
      <c r="G18" s="1"/>
      <c r="H18" s="5"/>
    </row>
    <row r="19" spans="2:14" ht="15" customHeight="1">
      <c r="B19" s="12" t="s">
        <v>8</v>
      </c>
      <c r="C19" s="12"/>
      <c r="E19" s="12"/>
      <c r="F19" s="12"/>
      <c r="G19" s="12"/>
      <c r="H19" s="12"/>
    </row>
    <row r="20" spans="2:14">
      <c r="B20" s="6"/>
      <c r="C20" s="6"/>
      <c r="H20" s="4"/>
      <c r="L20" s="4"/>
      <c r="M20"/>
      <c r="N20"/>
    </row>
    <row r="21" spans="2:14">
      <c r="B21" s="6" t="s">
        <v>14</v>
      </c>
      <c r="C21" s="6"/>
    </row>
    <row r="22" spans="2:14">
      <c r="B22" s="6"/>
      <c r="C22" s="6"/>
    </row>
  </sheetData>
  <mergeCells count="4">
    <mergeCell ref="B2:G2"/>
    <mergeCell ref="B4:G4"/>
    <mergeCell ref="B6:G8"/>
    <mergeCell ref="F1:G1"/>
  </mergeCells>
  <pageMargins left="0.7" right="0.7" top="0.75" bottom="0.75" header="0.3" footer="0.3"/>
  <pageSetup paperSize="9" scale="64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B69C8-D96D-49A4-AB75-4A871956D450}">
  <sheetPr>
    <pageSetUpPr fitToPage="1"/>
  </sheetPr>
  <dimension ref="B1:N26"/>
  <sheetViews>
    <sheetView workbookViewId="0">
      <selection sqref="A1:G27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20.42578125" style="1" customWidth="1"/>
    <col min="11" max="11" width="9.140625" style="3"/>
    <col min="12" max="12" width="11" style="1" customWidth="1"/>
    <col min="13" max="13" width="12.140625" style="1" customWidth="1"/>
    <col min="14" max="14" width="10" style="1" customWidth="1"/>
  </cols>
  <sheetData>
    <row r="1" spans="2:14">
      <c r="F1" s="34" t="s">
        <v>24</v>
      </c>
      <c r="G1" s="34"/>
    </row>
    <row r="2" spans="2:14" ht="15.75">
      <c r="B2" s="33" t="s">
        <v>5</v>
      </c>
      <c r="C2" s="33"/>
      <c r="D2" s="33"/>
      <c r="E2" s="33"/>
      <c r="F2" s="33"/>
      <c r="G2" s="33"/>
      <c r="H2" s="11"/>
    </row>
    <row r="3" spans="2:14" ht="15.75">
      <c r="B3" s="30"/>
      <c r="C3" s="30"/>
      <c r="D3" s="30"/>
      <c r="E3" s="30"/>
      <c r="F3" s="30"/>
      <c r="G3" s="30"/>
      <c r="H3" s="11"/>
    </row>
    <row r="4" spans="2:14" ht="33" customHeight="1">
      <c r="B4" s="32" t="s">
        <v>27</v>
      </c>
      <c r="C4" s="32"/>
      <c r="D4" s="32"/>
      <c r="E4" s="32"/>
      <c r="F4" s="32"/>
      <c r="G4" s="32"/>
      <c r="H4" s="11"/>
    </row>
    <row r="5" spans="2:14" ht="15.75">
      <c r="B5" s="14"/>
      <c r="C5" s="14"/>
      <c r="D5" s="14"/>
      <c r="E5" s="14"/>
      <c r="F5" s="14"/>
      <c r="G5" s="14"/>
      <c r="H5" s="11"/>
    </row>
    <row r="6" spans="2:14" ht="15.75">
      <c r="B6" s="14"/>
      <c r="C6" s="14"/>
      <c r="D6" s="14"/>
      <c r="E6" s="14"/>
      <c r="F6" s="14"/>
      <c r="G6" s="14"/>
      <c r="H6" s="11"/>
    </row>
    <row r="7" spans="2:14" ht="15" customHeight="1">
      <c r="B7" s="31" t="s">
        <v>10</v>
      </c>
      <c r="C7" s="31"/>
      <c r="D7" s="31"/>
      <c r="E7" s="31"/>
      <c r="F7" s="31"/>
      <c r="G7" s="31"/>
      <c r="H7" s="10"/>
    </row>
    <row r="8" spans="2:14">
      <c r="B8" s="31"/>
      <c r="C8" s="31"/>
      <c r="D8" s="31"/>
      <c r="E8" s="31"/>
      <c r="F8" s="31"/>
      <c r="G8" s="31"/>
      <c r="H8" s="10"/>
    </row>
    <row r="9" spans="2:14">
      <c r="B9" s="31"/>
      <c r="C9" s="31"/>
      <c r="D9" s="31"/>
      <c r="E9" s="31"/>
      <c r="F9" s="31"/>
      <c r="G9" s="31"/>
      <c r="H9" s="10"/>
    </row>
    <row r="10" spans="2:14" ht="13.5" customHeight="1"/>
    <row r="11" spans="2:14" ht="25.5">
      <c r="B11" s="7" t="s">
        <v>1</v>
      </c>
      <c r="C11" s="7" t="s">
        <v>7</v>
      </c>
      <c r="D11" s="7" t="s">
        <v>4</v>
      </c>
      <c r="E11" s="7" t="s">
        <v>6</v>
      </c>
      <c r="F11" s="7" t="s">
        <v>9</v>
      </c>
      <c r="G11" s="7" t="s">
        <v>2</v>
      </c>
      <c r="H11"/>
      <c r="K11"/>
      <c r="L11"/>
      <c r="M11"/>
      <c r="N11"/>
    </row>
    <row r="12" spans="2:14">
      <c r="B12" s="18">
        <v>5</v>
      </c>
      <c r="C12" s="17" t="s">
        <v>11</v>
      </c>
      <c r="D12" s="19">
        <v>8</v>
      </c>
      <c r="E12" s="22"/>
      <c r="F12" s="20"/>
      <c r="G12" s="28">
        <f>(Tabela14[[#This Row],[Wymagana ilość opraw suma '[szt.']]]*Tabela14[[#This Row],[Moc oprawy z obliczeń  '[W']]])/1000</f>
        <v>0</v>
      </c>
      <c r="H12"/>
      <c r="K12"/>
      <c r="L12"/>
      <c r="M12"/>
      <c r="N12"/>
    </row>
    <row r="13" spans="2:14">
      <c r="B13" s="18">
        <v>6</v>
      </c>
      <c r="C13" s="17" t="s">
        <v>11</v>
      </c>
      <c r="D13" s="19">
        <v>38</v>
      </c>
      <c r="E13" s="22"/>
      <c r="F13" s="20"/>
      <c r="G13" s="28">
        <f>(Tabela14[[#This Row],[Wymagana ilość opraw suma '[szt.']]]*Tabela14[[#This Row],[Moc oprawy z obliczeń  '[W']]])/1000</f>
        <v>0</v>
      </c>
      <c r="H13"/>
      <c r="K13"/>
      <c r="L13"/>
      <c r="M13"/>
      <c r="N13"/>
    </row>
    <row r="14" spans="2:14">
      <c r="B14" s="18">
        <v>11</v>
      </c>
      <c r="C14" s="17" t="s">
        <v>11</v>
      </c>
      <c r="D14" s="19">
        <v>14</v>
      </c>
      <c r="E14" s="20"/>
      <c r="F14" s="21"/>
      <c r="G14" s="28">
        <f>(Tabela14[[#This Row],[Wymagana ilość opraw suma '[szt.']]]*Tabela14[[#This Row],[Moc oprawy z obliczeń  '[W']]])/1000</f>
        <v>0</v>
      </c>
      <c r="H14"/>
      <c r="K14"/>
      <c r="L14"/>
      <c r="M14"/>
      <c r="N14"/>
    </row>
    <row r="15" spans="2:14">
      <c r="B15" s="18">
        <v>12</v>
      </c>
      <c r="C15" s="17" t="s">
        <v>11</v>
      </c>
      <c r="D15" s="19">
        <v>9</v>
      </c>
      <c r="E15" s="20"/>
      <c r="F15" s="21"/>
      <c r="G15" s="28">
        <f>(Tabela14[[#This Row],[Wymagana ilość opraw suma '[szt.']]]*Tabela14[[#This Row],[Moc oprawy z obliczeń  '[W']]])/1000</f>
        <v>0</v>
      </c>
      <c r="H15"/>
      <c r="K15"/>
      <c r="L15"/>
      <c r="M15"/>
      <c r="N15"/>
    </row>
    <row r="16" spans="2:14">
      <c r="B16" s="18">
        <v>13</v>
      </c>
      <c r="C16" s="17" t="s">
        <v>11</v>
      </c>
      <c r="D16" s="19">
        <v>1</v>
      </c>
      <c r="E16" s="20"/>
      <c r="F16" s="21"/>
      <c r="G16" s="28">
        <f>(Tabela14[[#This Row],[Wymagana ilość opraw suma '[szt.']]]*Tabela14[[#This Row],[Moc oprawy z obliczeń  '[W']]])/1000</f>
        <v>0</v>
      </c>
      <c r="H16"/>
      <c r="K16"/>
      <c r="L16"/>
      <c r="M16"/>
      <c r="N16"/>
    </row>
    <row r="17" spans="2:14">
      <c r="B17" s="23">
        <v>17</v>
      </c>
      <c r="C17" s="17" t="s">
        <v>11</v>
      </c>
      <c r="D17" s="24">
        <v>17</v>
      </c>
      <c r="E17" s="25"/>
      <c r="F17" s="26"/>
      <c r="G17" s="27">
        <f>(Tabela14[[#This Row],[Wymagana ilość opraw suma '[szt.']]]*Tabela14[[#This Row],[Moc oprawy z obliczeń  '[W']]])/1000</f>
        <v>0</v>
      </c>
      <c r="H17"/>
      <c r="K17"/>
      <c r="L17"/>
      <c r="M17"/>
      <c r="N17"/>
    </row>
    <row r="18" spans="2:14">
      <c r="B18" s="23">
        <v>18</v>
      </c>
      <c r="C18" s="17" t="s">
        <v>11</v>
      </c>
      <c r="D18" s="24">
        <v>5</v>
      </c>
      <c r="E18" s="25"/>
      <c r="F18" s="26"/>
      <c r="G18" s="27">
        <f>(Tabela14[[#This Row],[Wymagana ilość opraw suma '[szt.']]]*Tabela14[[#This Row],[Moc oprawy z obliczeń  '[W']]])/1000</f>
        <v>0</v>
      </c>
      <c r="H18"/>
      <c r="K18"/>
      <c r="L18"/>
      <c r="M18"/>
      <c r="N18"/>
    </row>
    <row r="19" spans="2:14">
      <c r="B19" s="18">
        <v>20</v>
      </c>
      <c r="C19" s="17" t="s">
        <v>12</v>
      </c>
      <c r="D19" s="19">
        <v>31</v>
      </c>
      <c r="E19" s="22"/>
      <c r="F19" s="20"/>
      <c r="G19" s="28">
        <f>(Tabela14[[#This Row],[Wymagana ilość opraw suma '[szt.']]]*Tabela14[[#This Row],[Moc oprawy z obliczeń  '[W']]])/1000</f>
        <v>0</v>
      </c>
      <c r="H19"/>
      <c r="K19"/>
      <c r="L19"/>
      <c r="M19"/>
      <c r="N19"/>
    </row>
    <row r="20" spans="2:14">
      <c r="B20" s="13" t="s">
        <v>0</v>
      </c>
      <c r="C20" s="13"/>
      <c r="D20" s="9">
        <f>SUBTOTAL(109,Tabela14[Wymagana ilość opraw suma '[szt.']])</f>
        <v>123</v>
      </c>
      <c r="E20" s="9"/>
      <c r="F20" s="9"/>
      <c r="G20" s="15">
        <f>SUBTOTAL(109,Tabela14[Suma mocy '[kW']])</f>
        <v>0</v>
      </c>
      <c r="H20"/>
      <c r="K20"/>
      <c r="L20"/>
      <c r="M20"/>
      <c r="N20"/>
    </row>
    <row r="21" spans="2:14">
      <c r="B21" s="13"/>
      <c r="C21" s="13"/>
      <c r="D21" s="9"/>
      <c r="E21" s="9"/>
      <c r="F21" s="9"/>
      <c r="G21" s="16"/>
      <c r="H21"/>
      <c r="K21"/>
      <c r="L21"/>
      <c r="M21"/>
      <c r="N21"/>
    </row>
    <row r="22" spans="2:14">
      <c r="B22" s="8" t="s">
        <v>3</v>
      </c>
      <c r="C22" s="8"/>
      <c r="E22" s="1"/>
      <c r="F22" s="1"/>
      <c r="G22" s="1"/>
      <c r="H22" s="5"/>
    </row>
    <row r="23" spans="2:14" ht="15" customHeight="1">
      <c r="B23" s="12" t="s">
        <v>8</v>
      </c>
      <c r="C23" s="12"/>
      <c r="E23" s="12"/>
      <c r="F23" s="12"/>
      <c r="G23" s="12"/>
      <c r="H23" s="12"/>
    </row>
    <row r="24" spans="2:14">
      <c r="B24" s="6"/>
      <c r="C24" s="6"/>
      <c r="H24" s="4"/>
      <c r="L24" s="4"/>
      <c r="M24"/>
      <c r="N24"/>
    </row>
    <row r="25" spans="2:14">
      <c r="B25" s="6" t="s">
        <v>15</v>
      </c>
      <c r="C25" s="6"/>
    </row>
    <row r="26" spans="2:14">
      <c r="B26" s="6"/>
      <c r="C26" s="6"/>
    </row>
  </sheetData>
  <mergeCells count="4">
    <mergeCell ref="B2:G2"/>
    <mergeCell ref="B4:G4"/>
    <mergeCell ref="B7:G9"/>
    <mergeCell ref="F1:G1"/>
  </mergeCells>
  <pageMargins left="0.7" right="0.7" top="0.75" bottom="0.75" header="0.3" footer="0.3"/>
  <pageSetup paperSize="9" scale="64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748D0-28B7-438F-AB0A-F2F95B74464A}">
  <sheetPr>
    <pageSetUpPr fitToPage="1"/>
  </sheetPr>
  <dimension ref="B1:O40"/>
  <sheetViews>
    <sheetView topLeftCell="A8" workbookViewId="0">
      <selection sqref="A1:H40"/>
    </sheetView>
  </sheetViews>
  <sheetFormatPr defaultRowHeight="15"/>
  <cols>
    <col min="1" max="1" width="2" customWidth="1"/>
    <col min="2" max="3" width="12.42578125" style="3" customWidth="1"/>
    <col min="4" max="4" width="26.5703125" style="3" customWidth="1"/>
    <col min="5" max="5" width="16.85546875" style="2" customWidth="1"/>
    <col min="6" max="6" width="34.5703125" customWidth="1"/>
    <col min="7" max="7" width="28.7109375" customWidth="1"/>
    <col min="8" max="8" width="14.7109375" customWidth="1"/>
    <col min="9" max="9" width="20.42578125" style="1" customWidth="1"/>
    <col min="12" max="12" width="9.140625" style="3"/>
    <col min="13" max="13" width="11" style="1" customWidth="1"/>
    <col min="14" max="14" width="12.140625" style="1" customWidth="1"/>
    <col min="15" max="15" width="10" style="1" customWidth="1"/>
  </cols>
  <sheetData>
    <row r="1" spans="2:15">
      <c r="G1" s="34" t="s">
        <v>24</v>
      </c>
      <c r="H1" s="34"/>
    </row>
    <row r="2" spans="2:15" ht="21" customHeight="1">
      <c r="B2" s="33" t="s">
        <v>5</v>
      </c>
      <c r="C2" s="33"/>
      <c r="D2" s="33"/>
      <c r="E2" s="33"/>
      <c r="F2" s="33"/>
      <c r="G2" s="33"/>
      <c r="H2" s="33"/>
      <c r="I2" s="11"/>
    </row>
    <row r="3" spans="2:15" ht="39.75" customHeight="1">
      <c r="B3" s="32" t="s">
        <v>28</v>
      </c>
      <c r="C3" s="32"/>
      <c r="D3" s="32"/>
      <c r="E3" s="32"/>
      <c r="F3" s="32"/>
      <c r="G3" s="32"/>
      <c r="H3" s="32"/>
      <c r="I3" s="11"/>
    </row>
    <row r="4" spans="2:15" ht="18.75" customHeight="1">
      <c r="B4" s="14"/>
      <c r="C4" s="14"/>
      <c r="D4" s="14"/>
      <c r="E4" s="14"/>
      <c r="F4" s="14"/>
      <c r="G4" s="14"/>
      <c r="H4" s="14"/>
      <c r="I4" s="11"/>
    </row>
    <row r="5" spans="2:15" ht="15" customHeight="1">
      <c r="B5" s="31" t="s">
        <v>10</v>
      </c>
      <c r="C5" s="31"/>
      <c r="D5" s="31"/>
      <c r="E5" s="31"/>
      <c r="F5" s="31"/>
      <c r="G5" s="31"/>
      <c r="H5" s="31"/>
      <c r="I5" s="10"/>
    </row>
    <row r="6" spans="2:15">
      <c r="B6" s="31"/>
      <c r="C6" s="31"/>
      <c r="D6" s="31"/>
      <c r="E6" s="31"/>
      <c r="F6" s="31"/>
      <c r="G6" s="31"/>
      <c r="H6" s="31"/>
      <c r="I6" s="10"/>
    </row>
    <row r="7" spans="2:15" ht="27.75" customHeight="1">
      <c r="B7" s="31"/>
      <c r="C7" s="31"/>
      <c r="D7" s="31"/>
      <c r="E7" s="31"/>
      <c r="F7" s="31"/>
      <c r="G7" s="31"/>
      <c r="H7" s="31"/>
      <c r="I7" s="10"/>
    </row>
    <row r="8" spans="2:15" ht="13.5" customHeight="1"/>
    <row r="9" spans="2:15" ht="54.75" customHeight="1">
      <c r="B9" s="7" t="s">
        <v>1</v>
      </c>
      <c r="C9" s="7" t="s">
        <v>16</v>
      </c>
      <c r="D9" s="7" t="s">
        <v>7</v>
      </c>
      <c r="E9" s="7" t="s">
        <v>4</v>
      </c>
      <c r="F9" s="7" t="s">
        <v>6</v>
      </c>
      <c r="G9" s="7" t="s">
        <v>9</v>
      </c>
      <c r="H9" s="7" t="s">
        <v>2</v>
      </c>
      <c r="I9"/>
      <c r="L9"/>
      <c r="M9"/>
      <c r="N9"/>
      <c r="O9"/>
    </row>
    <row r="10" spans="2:15">
      <c r="B10" s="18">
        <v>1</v>
      </c>
      <c r="C10" s="18">
        <v>1</v>
      </c>
      <c r="D10" s="17" t="s">
        <v>17</v>
      </c>
      <c r="E10" s="19">
        <v>13</v>
      </c>
      <c r="F10" s="22"/>
      <c r="G10" s="20"/>
      <c r="H10" s="28">
        <f>(Tabela15[[#This Row],[Wymagana ilość opraw suma '[szt.']]]*Tabela15[[#This Row],[Moc oprawy z obliczeń  '[W']]])/1000</f>
        <v>0</v>
      </c>
      <c r="I10"/>
      <c r="L10"/>
      <c r="M10"/>
      <c r="N10"/>
      <c r="O10"/>
    </row>
    <row r="11" spans="2:15">
      <c r="B11" s="18">
        <v>26</v>
      </c>
      <c r="C11" s="18">
        <v>24</v>
      </c>
      <c r="D11" s="29" t="s">
        <v>17</v>
      </c>
      <c r="E11" s="19">
        <v>18</v>
      </c>
      <c r="F11" s="20"/>
      <c r="G11" s="21"/>
      <c r="H11" s="28">
        <f>(Tabela15[[#This Row],[Wymagana ilość opraw suma '[szt.']]]*Tabela15[[#This Row],[Moc oprawy z obliczeń  '[W']]])/1000</f>
        <v>0</v>
      </c>
      <c r="I11"/>
      <c r="L11"/>
      <c r="M11"/>
      <c r="N11"/>
      <c r="O11"/>
    </row>
    <row r="12" spans="2:15">
      <c r="B12" s="18">
        <v>27</v>
      </c>
      <c r="C12" s="18">
        <v>25</v>
      </c>
      <c r="D12" s="29" t="s">
        <v>17</v>
      </c>
      <c r="E12" s="19">
        <v>11</v>
      </c>
      <c r="F12" s="20"/>
      <c r="G12" s="21"/>
      <c r="H12" s="28">
        <f>(Tabela15[[#This Row],[Wymagana ilość opraw suma '[szt.']]]*Tabela15[[#This Row],[Moc oprawy z obliczeń  '[W']]])/1000</f>
        <v>0</v>
      </c>
      <c r="I12"/>
      <c r="L12"/>
      <c r="M12"/>
      <c r="N12"/>
      <c r="O12"/>
    </row>
    <row r="13" spans="2:15">
      <c r="B13" s="18">
        <v>28</v>
      </c>
      <c r="C13" s="18">
        <v>25</v>
      </c>
      <c r="D13" s="29" t="s">
        <v>17</v>
      </c>
      <c r="E13" s="19">
        <v>5</v>
      </c>
      <c r="F13" s="20"/>
      <c r="G13" s="21"/>
      <c r="H13" s="28">
        <f>(Tabela15[[#This Row],[Wymagana ilość opraw suma '[szt.']]]*Tabela15[[#This Row],[Moc oprawy z obliczeń  '[W']]])/1000</f>
        <v>0</v>
      </c>
      <c r="I13"/>
      <c r="L13"/>
      <c r="M13"/>
      <c r="N13"/>
      <c r="O13"/>
    </row>
    <row r="14" spans="2:15">
      <c r="B14" s="18">
        <v>29</v>
      </c>
      <c r="C14" s="18">
        <v>26</v>
      </c>
      <c r="D14" s="29" t="s">
        <v>17</v>
      </c>
      <c r="E14" s="19">
        <v>18</v>
      </c>
      <c r="F14" s="20"/>
      <c r="G14" s="21"/>
      <c r="H14" s="28">
        <f>(Tabela15[[#This Row],[Wymagana ilość opraw suma '[szt.']]]*Tabela15[[#This Row],[Moc oprawy z obliczeń  '[W']]])/1000</f>
        <v>0</v>
      </c>
      <c r="I14"/>
      <c r="L14"/>
      <c r="M14"/>
      <c r="N14"/>
      <c r="O14"/>
    </row>
    <row r="15" spans="2:15">
      <c r="B15" s="18">
        <v>30</v>
      </c>
      <c r="C15" s="18">
        <v>27</v>
      </c>
      <c r="D15" s="29" t="s">
        <v>17</v>
      </c>
      <c r="E15" s="19">
        <v>10</v>
      </c>
      <c r="F15" s="20"/>
      <c r="G15" s="21"/>
      <c r="H15" s="28">
        <f>(Tabela15[[#This Row],[Wymagana ilość opraw suma '[szt.']]]*Tabela15[[#This Row],[Moc oprawy z obliczeń  '[W']]])/1000</f>
        <v>0</v>
      </c>
      <c r="I15"/>
      <c r="L15"/>
      <c r="M15"/>
      <c r="N15"/>
      <c r="O15"/>
    </row>
    <row r="16" spans="2:15">
      <c r="B16" s="18">
        <v>31</v>
      </c>
      <c r="C16" s="18" t="s">
        <v>19</v>
      </c>
      <c r="D16" s="29" t="s">
        <v>17</v>
      </c>
      <c r="E16" s="19">
        <v>17</v>
      </c>
      <c r="F16" s="20"/>
      <c r="G16" s="21"/>
      <c r="H16" s="28">
        <f>(Tabela15[[#This Row],[Wymagana ilość opraw suma '[szt.']]]*Tabela15[[#This Row],[Moc oprawy z obliczeń  '[W']]])/1000</f>
        <v>0</v>
      </c>
      <c r="I16"/>
      <c r="L16"/>
      <c r="M16"/>
      <c r="N16"/>
      <c r="O16"/>
    </row>
    <row r="17" spans="2:15">
      <c r="B17" s="18">
        <v>32</v>
      </c>
      <c r="C17" s="18">
        <v>28</v>
      </c>
      <c r="D17" s="29" t="s">
        <v>17</v>
      </c>
      <c r="E17" s="19">
        <v>1</v>
      </c>
      <c r="F17" s="20"/>
      <c r="G17" s="21"/>
      <c r="H17" s="28">
        <f>(Tabela15[[#This Row],[Wymagana ilość opraw suma '[szt.']]]*Tabela15[[#This Row],[Moc oprawy z obliczeń  '[W']]])/1000</f>
        <v>0</v>
      </c>
      <c r="I17"/>
      <c r="L17"/>
      <c r="M17"/>
      <c r="N17"/>
      <c r="O17"/>
    </row>
    <row r="18" spans="2:15">
      <c r="B18" s="18">
        <v>33</v>
      </c>
      <c r="C18" s="18">
        <v>29</v>
      </c>
      <c r="D18" s="29" t="s">
        <v>17</v>
      </c>
      <c r="E18" s="19">
        <v>9</v>
      </c>
      <c r="F18" s="20"/>
      <c r="G18" s="21"/>
      <c r="H18" s="28">
        <f>(Tabela15[[#This Row],[Wymagana ilość opraw suma '[szt.']]]*Tabela15[[#This Row],[Moc oprawy z obliczeń  '[W']]])/1000</f>
        <v>0</v>
      </c>
      <c r="I18"/>
      <c r="L18"/>
      <c r="M18"/>
      <c r="N18"/>
      <c r="O18"/>
    </row>
    <row r="19" spans="2:15">
      <c r="B19" s="18">
        <v>34</v>
      </c>
      <c r="C19" s="18">
        <v>30</v>
      </c>
      <c r="D19" s="29" t="s">
        <v>17</v>
      </c>
      <c r="E19" s="19">
        <v>5</v>
      </c>
      <c r="F19" s="20"/>
      <c r="G19" s="21"/>
      <c r="H19" s="28">
        <f>(Tabela15[[#This Row],[Wymagana ilość opraw suma '[szt.']]]*Tabela15[[#This Row],[Moc oprawy z obliczeń  '[W']]])/1000</f>
        <v>0</v>
      </c>
      <c r="I19"/>
      <c r="L19"/>
      <c r="M19"/>
      <c r="N19"/>
      <c r="O19"/>
    </row>
    <row r="20" spans="2:15">
      <c r="B20" s="18">
        <v>35</v>
      </c>
      <c r="C20" s="18">
        <v>31</v>
      </c>
      <c r="D20" s="29" t="s">
        <v>17</v>
      </c>
      <c r="E20" s="19">
        <v>4</v>
      </c>
      <c r="F20" s="20"/>
      <c r="G20" s="21"/>
      <c r="H20" s="28">
        <f>(Tabela15[[#This Row],[Wymagana ilość opraw suma '[szt.']]]*Tabela15[[#This Row],[Moc oprawy z obliczeń  '[W']]])/1000</f>
        <v>0</v>
      </c>
      <c r="I20"/>
      <c r="L20"/>
      <c r="M20"/>
      <c r="N20"/>
      <c r="O20"/>
    </row>
    <row r="21" spans="2:15">
      <c r="B21" s="18">
        <v>37</v>
      </c>
      <c r="C21" s="18">
        <v>33</v>
      </c>
      <c r="D21" s="29" t="s">
        <v>17</v>
      </c>
      <c r="E21" s="19">
        <v>7</v>
      </c>
      <c r="F21" s="20"/>
      <c r="G21" s="21"/>
      <c r="H21" s="28">
        <f>(Tabela15[[#This Row],[Wymagana ilość opraw suma '[szt.']]]*Tabela15[[#This Row],[Moc oprawy z obliczeń  '[W']]])/1000</f>
        <v>0</v>
      </c>
      <c r="I21"/>
      <c r="L21"/>
      <c r="M21"/>
      <c r="N21"/>
      <c r="O21"/>
    </row>
    <row r="22" spans="2:15">
      <c r="B22" s="18">
        <v>47</v>
      </c>
      <c r="C22" s="18">
        <v>40</v>
      </c>
      <c r="D22" s="29" t="s">
        <v>17</v>
      </c>
      <c r="E22" s="19">
        <v>13</v>
      </c>
      <c r="F22" s="20"/>
      <c r="G22" s="21"/>
      <c r="H22" s="28">
        <f>(Tabela15[[#This Row],[Wymagana ilość opraw suma '[szt.']]]*Tabela15[[#This Row],[Moc oprawy z obliczeń  '[W']]])/1000</f>
        <v>0</v>
      </c>
      <c r="I22"/>
      <c r="L22"/>
      <c r="M22"/>
      <c r="N22"/>
      <c r="O22"/>
    </row>
    <row r="23" spans="2:15">
      <c r="B23" s="18">
        <v>48</v>
      </c>
      <c r="C23" s="18">
        <v>40</v>
      </c>
      <c r="D23" s="29" t="s">
        <v>17</v>
      </c>
      <c r="E23" s="19">
        <v>2</v>
      </c>
      <c r="F23" s="20"/>
      <c r="G23" s="21"/>
      <c r="H23" s="28">
        <f>(Tabela15[[#This Row],[Wymagana ilość opraw suma '[szt.']]]*Tabela15[[#This Row],[Moc oprawy z obliczeń  '[W']]])/1000</f>
        <v>0</v>
      </c>
      <c r="I23"/>
      <c r="L23"/>
      <c r="M23"/>
      <c r="N23"/>
      <c r="O23"/>
    </row>
    <row r="24" spans="2:15">
      <c r="B24" s="18">
        <v>49</v>
      </c>
      <c r="C24" s="18">
        <v>41</v>
      </c>
      <c r="D24" s="29" t="s">
        <v>17</v>
      </c>
      <c r="E24" s="19">
        <v>9</v>
      </c>
      <c r="F24" s="20"/>
      <c r="G24" s="21"/>
      <c r="H24" s="28">
        <f>(Tabela15[[#This Row],[Wymagana ilość opraw suma '[szt.']]]*Tabela15[[#This Row],[Moc oprawy z obliczeń  '[W']]])/1000</f>
        <v>0</v>
      </c>
      <c r="I24"/>
      <c r="L24"/>
      <c r="M24"/>
      <c r="N24"/>
      <c r="O24"/>
    </row>
    <row r="25" spans="2:15">
      <c r="B25" s="18">
        <v>50</v>
      </c>
      <c r="C25" s="18">
        <v>41</v>
      </c>
      <c r="D25" s="29" t="s">
        <v>17</v>
      </c>
      <c r="E25" s="19">
        <v>16</v>
      </c>
      <c r="F25" s="20"/>
      <c r="G25" s="21"/>
      <c r="H25" s="28">
        <f>(Tabela15[[#This Row],[Wymagana ilość opraw suma '[szt.']]]*Tabela15[[#This Row],[Moc oprawy z obliczeń  '[W']]])/1000</f>
        <v>0</v>
      </c>
      <c r="I25"/>
      <c r="L25"/>
      <c r="M25"/>
      <c r="N25"/>
      <c r="O25"/>
    </row>
    <row r="26" spans="2:15">
      <c r="B26" s="18">
        <v>51</v>
      </c>
      <c r="C26" s="18">
        <v>41</v>
      </c>
      <c r="D26" s="29" t="s">
        <v>17</v>
      </c>
      <c r="E26" s="19">
        <v>3</v>
      </c>
      <c r="F26" s="20"/>
      <c r="G26" s="21"/>
      <c r="H26" s="28">
        <f>(Tabela15[[#This Row],[Wymagana ilość opraw suma '[szt.']]]*Tabela15[[#This Row],[Moc oprawy z obliczeń  '[W']]])/1000</f>
        <v>0</v>
      </c>
      <c r="I26"/>
      <c r="L26"/>
      <c r="M26"/>
      <c r="N26"/>
      <c r="O26"/>
    </row>
    <row r="27" spans="2:15">
      <c r="B27" s="18">
        <v>53</v>
      </c>
      <c r="C27" s="18">
        <v>43</v>
      </c>
      <c r="D27" s="29" t="s">
        <v>17</v>
      </c>
      <c r="E27" s="19">
        <v>16</v>
      </c>
      <c r="F27" s="20"/>
      <c r="G27" s="21"/>
      <c r="H27" s="28">
        <f>(Tabela15[[#This Row],[Wymagana ilość opraw suma '[szt.']]]*Tabela15[[#This Row],[Moc oprawy z obliczeń  '[W']]])/1000</f>
        <v>0</v>
      </c>
      <c r="I27"/>
      <c r="L27"/>
      <c r="M27"/>
      <c r="N27"/>
      <c r="O27"/>
    </row>
    <row r="28" spans="2:15">
      <c r="B28" s="18">
        <v>63</v>
      </c>
      <c r="C28" s="18">
        <v>51</v>
      </c>
      <c r="D28" s="29" t="s">
        <v>17</v>
      </c>
      <c r="E28" s="19">
        <v>8</v>
      </c>
      <c r="F28" s="20"/>
      <c r="G28" s="21"/>
      <c r="H28" s="28">
        <f>(Tabela15[[#This Row],[Wymagana ilość opraw suma '[szt.']]]*Tabela15[[#This Row],[Moc oprawy z obliczeń  '[W']]])/1000</f>
        <v>0</v>
      </c>
      <c r="I28"/>
      <c r="L28"/>
      <c r="M28"/>
      <c r="N28"/>
      <c r="O28"/>
    </row>
    <row r="29" spans="2:15">
      <c r="B29" s="18">
        <v>64</v>
      </c>
      <c r="C29" s="18">
        <v>52</v>
      </c>
      <c r="D29" s="29" t="s">
        <v>17</v>
      </c>
      <c r="E29" s="19">
        <v>6</v>
      </c>
      <c r="F29" s="20"/>
      <c r="G29" s="21"/>
      <c r="H29" s="28">
        <f>(Tabela15[[#This Row],[Wymagana ilość opraw suma '[szt.']]]*Tabela15[[#This Row],[Moc oprawy z obliczeń  '[W']]])/1000</f>
        <v>0</v>
      </c>
      <c r="I29"/>
      <c r="L29"/>
      <c r="M29"/>
      <c r="N29"/>
      <c r="O29"/>
    </row>
    <row r="30" spans="2:15">
      <c r="B30" s="18">
        <v>65</v>
      </c>
      <c r="C30" s="18">
        <v>53</v>
      </c>
      <c r="D30" s="29" t="s">
        <v>17</v>
      </c>
      <c r="E30" s="19">
        <v>15</v>
      </c>
      <c r="F30" s="20"/>
      <c r="G30" s="21"/>
      <c r="H30" s="28">
        <f>(Tabela15[[#This Row],[Wymagana ilość opraw suma '[szt.']]]*Tabela15[[#This Row],[Moc oprawy z obliczeń  '[W']]])/1000</f>
        <v>0</v>
      </c>
      <c r="I30"/>
      <c r="L30"/>
      <c r="M30"/>
      <c r="N30"/>
      <c r="O30"/>
    </row>
    <row r="31" spans="2:15">
      <c r="B31" s="18">
        <v>70</v>
      </c>
      <c r="C31" s="18">
        <v>58</v>
      </c>
      <c r="D31" s="29" t="s">
        <v>17</v>
      </c>
      <c r="E31" s="19">
        <v>3</v>
      </c>
      <c r="F31" s="20"/>
      <c r="G31" s="21"/>
      <c r="H31" s="28">
        <f>(Tabela15[[#This Row],[Wymagana ilość opraw suma '[szt.']]]*Tabela15[[#This Row],[Moc oprawy z obliczeń  '[W']]])/1000</f>
        <v>0</v>
      </c>
      <c r="I31"/>
      <c r="L31"/>
      <c r="M31"/>
      <c r="N31"/>
      <c r="O31"/>
    </row>
    <row r="32" spans="2:15">
      <c r="B32" s="18">
        <v>71</v>
      </c>
      <c r="C32" s="18">
        <v>58</v>
      </c>
      <c r="D32" s="29" t="s">
        <v>17</v>
      </c>
      <c r="E32" s="19">
        <v>8</v>
      </c>
      <c r="F32" s="20"/>
      <c r="G32" s="21"/>
      <c r="H32" s="28">
        <f>(Tabela15[[#This Row],[Wymagana ilość opraw suma '[szt.']]]*Tabela15[[#This Row],[Moc oprawy z obliczeń  '[W']]])/1000</f>
        <v>0</v>
      </c>
      <c r="I32"/>
      <c r="L32"/>
      <c r="M32"/>
      <c r="N32"/>
      <c r="O32"/>
    </row>
    <row r="33" spans="2:15">
      <c r="B33" s="18">
        <v>74</v>
      </c>
      <c r="C33" s="18" t="s">
        <v>21</v>
      </c>
      <c r="D33" s="17" t="s">
        <v>17</v>
      </c>
      <c r="E33" s="19">
        <v>37</v>
      </c>
      <c r="F33" s="20"/>
      <c r="G33" s="21"/>
      <c r="H33" s="28">
        <f>(Tabela15[[#This Row],[Wymagana ilość opraw suma '[szt.']]]*Tabela15[[#This Row],[Moc oprawy z obliczeń  '[W']]])/1000</f>
        <v>0</v>
      </c>
      <c r="I33"/>
      <c r="L33"/>
      <c r="M33"/>
      <c r="N33"/>
      <c r="O33"/>
    </row>
    <row r="34" spans="2:15">
      <c r="B34" s="13" t="s">
        <v>0</v>
      </c>
      <c r="C34" s="13"/>
      <c r="D34" s="13"/>
      <c r="E34" s="9">
        <f>SUBTOTAL(109,Tabela15[Wymagana ilość opraw suma '[szt.']])</f>
        <v>254</v>
      </c>
      <c r="F34" s="9"/>
      <c r="G34" s="9"/>
      <c r="H34" s="15">
        <f>SUBTOTAL(109,Tabela15[Suma mocy '[kW']])</f>
        <v>0</v>
      </c>
      <c r="I34"/>
      <c r="L34"/>
      <c r="M34"/>
      <c r="N34"/>
      <c r="O34"/>
    </row>
    <row r="35" spans="2:15">
      <c r="B35" s="13"/>
      <c r="C35" s="13"/>
      <c r="D35" s="13"/>
      <c r="E35" s="9"/>
      <c r="F35" s="9"/>
      <c r="G35" s="9"/>
      <c r="H35" s="16"/>
      <c r="I35"/>
      <c r="L35"/>
      <c r="M35"/>
      <c r="N35"/>
      <c r="O35"/>
    </row>
    <row r="36" spans="2:15">
      <c r="B36" s="8" t="s">
        <v>3</v>
      </c>
      <c r="C36" s="8"/>
      <c r="D36" s="8"/>
      <c r="F36" s="1"/>
      <c r="G36" s="1"/>
      <c r="H36" s="1"/>
      <c r="I36" s="5"/>
    </row>
    <row r="37" spans="2:15" ht="15" customHeight="1">
      <c r="B37" s="12" t="s">
        <v>8</v>
      </c>
      <c r="C37" s="12"/>
      <c r="D37" s="12"/>
      <c r="F37" s="12"/>
      <c r="G37" s="12"/>
      <c r="H37" s="12"/>
      <c r="I37" s="12"/>
    </row>
    <row r="38" spans="2:15">
      <c r="B38" s="6"/>
      <c r="C38" s="6"/>
      <c r="D38" s="6"/>
      <c r="I38" s="4"/>
      <c r="M38" s="4"/>
      <c r="N38"/>
      <c r="O38"/>
    </row>
    <row r="39" spans="2:15">
      <c r="B39" s="6" t="s">
        <v>22</v>
      </c>
      <c r="C39" s="6"/>
      <c r="D39" s="6"/>
    </row>
    <row r="40" spans="2:15">
      <c r="B40" s="6"/>
      <c r="C40" s="6"/>
      <c r="D40" s="6"/>
    </row>
  </sheetData>
  <mergeCells count="4">
    <mergeCell ref="B2:H2"/>
    <mergeCell ref="B3:H3"/>
    <mergeCell ref="B5:H7"/>
    <mergeCell ref="G1:H1"/>
  </mergeCells>
  <pageMargins left="0.7" right="0.7" top="0.75" bottom="0.75" header="0.3" footer="0.3"/>
  <pageSetup paperSize="9" scale="5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96D31-41A6-4FE8-98A2-FB3C854A6FE2}">
  <sheetPr>
    <pageSetUpPr fitToPage="1"/>
  </sheetPr>
  <dimension ref="B1:O45"/>
  <sheetViews>
    <sheetView workbookViewId="0">
      <selection activeCell="H44" sqref="A1:H44"/>
    </sheetView>
  </sheetViews>
  <sheetFormatPr defaultRowHeight="15"/>
  <cols>
    <col min="1" max="1" width="2" customWidth="1"/>
    <col min="2" max="3" width="12.42578125" style="3" customWidth="1"/>
    <col min="4" max="4" width="26.5703125" style="3" customWidth="1"/>
    <col min="5" max="5" width="16.85546875" style="2" customWidth="1"/>
    <col min="6" max="6" width="34.5703125" customWidth="1"/>
    <col min="7" max="7" width="28.7109375" customWidth="1"/>
    <col min="8" max="8" width="14.7109375" customWidth="1"/>
    <col min="9" max="9" width="20.42578125" style="1" customWidth="1"/>
    <col min="12" max="12" width="9.140625" style="3"/>
    <col min="13" max="13" width="11" style="1" customWidth="1"/>
    <col min="14" max="14" width="12.140625" style="1" customWidth="1"/>
    <col min="15" max="15" width="10" style="1" customWidth="1"/>
  </cols>
  <sheetData>
    <row r="1" spans="2:15">
      <c r="G1" s="34" t="s">
        <v>24</v>
      </c>
      <c r="H1" s="34"/>
    </row>
    <row r="2" spans="2:15" ht="21" customHeight="1">
      <c r="B2" s="33" t="s">
        <v>5</v>
      </c>
      <c r="C2" s="33"/>
      <c r="D2" s="33"/>
      <c r="E2" s="33"/>
      <c r="F2" s="33"/>
      <c r="G2" s="33"/>
      <c r="H2" s="33"/>
      <c r="I2" s="11"/>
    </row>
    <row r="3" spans="2:15" ht="39.75" customHeight="1">
      <c r="B3" s="32" t="s">
        <v>29</v>
      </c>
      <c r="C3" s="32"/>
      <c r="D3" s="32"/>
      <c r="E3" s="32"/>
      <c r="F3" s="32"/>
      <c r="G3" s="32"/>
      <c r="H3" s="32"/>
      <c r="I3" s="11"/>
    </row>
    <row r="4" spans="2:15" ht="18.75" customHeight="1">
      <c r="B4" s="14"/>
      <c r="C4" s="14"/>
      <c r="D4" s="14"/>
      <c r="E4" s="14"/>
      <c r="F4" s="14"/>
      <c r="G4" s="14"/>
      <c r="H4" s="14"/>
      <c r="I4" s="11"/>
    </row>
    <row r="5" spans="2:15" ht="15" customHeight="1">
      <c r="B5" s="31" t="s">
        <v>10</v>
      </c>
      <c r="C5" s="31"/>
      <c r="D5" s="31"/>
      <c r="E5" s="31"/>
      <c r="F5" s="31"/>
      <c r="G5" s="31"/>
      <c r="H5" s="31"/>
      <c r="I5" s="10"/>
    </row>
    <row r="6" spans="2:15">
      <c r="B6" s="31"/>
      <c r="C6" s="31"/>
      <c r="D6" s="31"/>
      <c r="E6" s="31"/>
      <c r="F6" s="31"/>
      <c r="G6" s="31"/>
      <c r="H6" s="31"/>
      <c r="I6" s="10"/>
    </row>
    <row r="7" spans="2:15" ht="27.75" customHeight="1">
      <c r="B7" s="31"/>
      <c r="C7" s="31"/>
      <c r="D7" s="31"/>
      <c r="E7" s="31"/>
      <c r="F7" s="31"/>
      <c r="G7" s="31"/>
      <c r="H7" s="31"/>
      <c r="I7" s="10"/>
    </row>
    <row r="8" spans="2:15" ht="13.5" customHeight="1"/>
    <row r="9" spans="2:15" ht="54.75" customHeight="1">
      <c r="B9" s="7" t="s">
        <v>1</v>
      </c>
      <c r="C9" s="7" t="s">
        <v>16</v>
      </c>
      <c r="D9" s="7" t="s">
        <v>7</v>
      </c>
      <c r="E9" s="7" t="s">
        <v>4</v>
      </c>
      <c r="F9" s="7" t="s">
        <v>6</v>
      </c>
      <c r="G9" s="7" t="s">
        <v>9</v>
      </c>
      <c r="H9" s="7" t="s">
        <v>2</v>
      </c>
      <c r="I9"/>
      <c r="L9"/>
      <c r="M9"/>
      <c r="N9"/>
      <c r="O9"/>
    </row>
    <row r="10" spans="2:15">
      <c r="B10" s="18">
        <v>2</v>
      </c>
      <c r="C10" s="18">
        <v>2</v>
      </c>
      <c r="D10" s="17" t="s">
        <v>17</v>
      </c>
      <c r="E10" s="19">
        <v>4</v>
      </c>
      <c r="F10" s="22"/>
      <c r="G10" s="20"/>
      <c r="H10" s="28">
        <f>(Tabela16[[#This Row],[Wymagana ilość opraw suma '[szt.']]]*Tabela16[[#This Row],[Moc oprawy z obliczeń  '[W']]])/1000</f>
        <v>0</v>
      </c>
      <c r="I10"/>
      <c r="L10"/>
      <c r="M10"/>
      <c r="N10"/>
      <c r="O10"/>
    </row>
    <row r="11" spans="2:15">
      <c r="B11" s="18">
        <v>3</v>
      </c>
      <c r="C11" s="18">
        <v>3</v>
      </c>
      <c r="D11" s="17" t="s">
        <v>17</v>
      </c>
      <c r="E11" s="19">
        <v>2</v>
      </c>
      <c r="F11" s="22"/>
      <c r="G11" s="20"/>
      <c r="H11" s="28">
        <f>(Tabela16[[#This Row],[Wymagana ilość opraw suma '[szt.']]]*Tabela16[[#This Row],[Moc oprawy z obliczeń  '[W']]])/1000</f>
        <v>0</v>
      </c>
      <c r="I11"/>
      <c r="L11"/>
      <c r="M11"/>
      <c r="N11"/>
      <c r="O11"/>
    </row>
    <row r="12" spans="2:15">
      <c r="B12" s="18">
        <v>4</v>
      </c>
      <c r="C12" s="18">
        <v>4.5</v>
      </c>
      <c r="D12" s="17" t="s">
        <v>17</v>
      </c>
      <c r="E12" s="19">
        <v>7</v>
      </c>
      <c r="F12" s="22"/>
      <c r="G12" s="20"/>
      <c r="H12" s="28">
        <f>(Tabela16[[#This Row],[Wymagana ilość opraw suma '[szt.']]]*Tabela16[[#This Row],[Moc oprawy z obliczeń  '[W']]])/1000</f>
        <v>0</v>
      </c>
      <c r="I12"/>
      <c r="L12"/>
      <c r="M12"/>
      <c r="N12"/>
      <c r="O12"/>
    </row>
    <row r="13" spans="2:15">
      <c r="B13" s="18">
        <v>6</v>
      </c>
      <c r="C13" s="18">
        <v>6</v>
      </c>
      <c r="D13" s="17" t="s">
        <v>17</v>
      </c>
      <c r="E13" s="19">
        <v>9</v>
      </c>
      <c r="F13" s="20"/>
      <c r="G13" s="21"/>
      <c r="H13" s="28">
        <f>(Tabela16[[#This Row],[Wymagana ilość opraw suma '[szt.']]]*Tabela16[[#This Row],[Moc oprawy z obliczeń  '[W']]])/1000</f>
        <v>0</v>
      </c>
      <c r="I13"/>
      <c r="L13"/>
      <c r="M13"/>
      <c r="N13"/>
      <c r="O13"/>
    </row>
    <row r="14" spans="2:15">
      <c r="B14" s="18">
        <v>8</v>
      </c>
      <c r="C14" s="18">
        <v>8</v>
      </c>
      <c r="D14" s="17" t="s">
        <v>17</v>
      </c>
      <c r="E14" s="19">
        <v>14</v>
      </c>
      <c r="F14" s="20"/>
      <c r="G14" s="21"/>
      <c r="H14" s="28">
        <f>(Tabela16[[#This Row],[Wymagana ilość opraw suma '[szt.']]]*Tabela16[[#This Row],[Moc oprawy z obliczeń  '[W']]])/1000</f>
        <v>0</v>
      </c>
      <c r="I14"/>
      <c r="L14"/>
      <c r="M14"/>
      <c r="N14"/>
      <c r="O14"/>
    </row>
    <row r="15" spans="2:15">
      <c r="B15" s="18">
        <v>9</v>
      </c>
      <c r="C15" s="18">
        <v>9</v>
      </c>
      <c r="D15" s="17" t="s">
        <v>17</v>
      </c>
      <c r="E15" s="19">
        <v>10</v>
      </c>
      <c r="F15" s="20"/>
      <c r="G15" s="21"/>
      <c r="H15" s="28">
        <f>(Tabela16[[#This Row],[Wymagana ilość opraw suma '[szt.']]]*Tabela16[[#This Row],[Moc oprawy z obliczeń  '[W']]])/1000</f>
        <v>0</v>
      </c>
      <c r="I15"/>
      <c r="L15"/>
      <c r="M15"/>
      <c r="N15"/>
      <c r="O15"/>
    </row>
    <row r="16" spans="2:15">
      <c r="B16" s="18">
        <v>10</v>
      </c>
      <c r="C16" s="18">
        <v>10</v>
      </c>
      <c r="D16" s="17" t="s">
        <v>17</v>
      </c>
      <c r="E16" s="19">
        <v>10</v>
      </c>
      <c r="F16" s="20"/>
      <c r="G16" s="21"/>
      <c r="H16" s="28">
        <f>(Tabela16[[#This Row],[Wymagana ilość opraw suma '[szt.']]]*Tabela16[[#This Row],[Moc oprawy z obliczeń  '[W']]])/1000</f>
        <v>0</v>
      </c>
      <c r="I16"/>
      <c r="L16"/>
      <c r="M16"/>
      <c r="N16"/>
      <c r="O16"/>
    </row>
    <row r="17" spans="2:15">
      <c r="B17" s="18">
        <v>11</v>
      </c>
      <c r="C17" s="18">
        <v>11</v>
      </c>
      <c r="D17" s="17" t="s">
        <v>17</v>
      </c>
      <c r="E17" s="19">
        <v>2</v>
      </c>
      <c r="F17" s="20"/>
      <c r="G17" s="21"/>
      <c r="H17" s="28">
        <f>(Tabela16[[#This Row],[Wymagana ilość opraw suma '[szt.']]]*Tabela16[[#This Row],[Moc oprawy z obliczeń  '[W']]])/1000</f>
        <v>0</v>
      </c>
      <c r="I17"/>
      <c r="L17"/>
      <c r="M17"/>
      <c r="N17"/>
      <c r="O17"/>
    </row>
    <row r="18" spans="2:15">
      <c r="B18" s="18">
        <v>13</v>
      </c>
      <c r="C18" s="18" t="s">
        <v>18</v>
      </c>
      <c r="D18" s="17" t="s">
        <v>17</v>
      </c>
      <c r="E18" s="19">
        <v>3</v>
      </c>
      <c r="F18" s="20"/>
      <c r="G18" s="21"/>
      <c r="H18" s="28">
        <f>(Tabela16[[#This Row],[Wymagana ilość opraw suma '[szt.']]]*Tabela16[[#This Row],[Moc oprawy z obliczeń  '[W']]])/1000</f>
        <v>0</v>
      </c>
      <c r="I18"/>
      <c r="L18"/>
      <c r="M18"/>
      <c r="N18"/>
      <c r="O18"/>
    </row>
    <row r="19" spans="2:15">
      <c r="B19" s="18">
        <v>14</v>
      </c>
      <c r="C19" s="18">
        <v>13</v>
      </c>
      <c r="D19" s="17" t="s">
        <v>17</v>
      </c>
      <c r="E19" s="19">
        <v>4</v>
      </c>
      <c r="F19" s="20"/>
      <c r="G19" s="21"/>
      <c r="H19" s="28">
        <f>(Tabela16[[#This Row],[Wymagana ilość opraw suma '[szt.']]]*Tabela16[[#This Row],[Moc oprawy z obliczeń  '[W']]])/1000</f>
        <v>0</v>
      </c>
      <c r="I19"/>
      <c r="L19"/>
      <c r="M19"/>
      <c r="N19"/>
      <c r="O19"/>
    </row>
    <row r="20" spans="2:15">
      <c r="B20" s="18">
        <v>16</v>
      </c>
      <c r="C20" s="18">
        <v>15</v>
      </c>
      <c r="D20" s="17" t="s">
        <v>17</v>
      </c>
      <c r="E20" s="19">
        <v>6</v>
      </c>
      <c r="F20" s="20"/>
      <c r="G20" s="21"/>
      <c r="H20" s="28">
        <f>(Tabela16[[#This Row],[Wymagana ilość opraw suma '[szt.']]]*Tabela16[[#This Row],[Moc oprawy z obliczeń  '[W']]])/1000</f>
        <v>0</v>
      </c>
      <c r="I20"/>
      <c r="L20"/>
      <c r="M20"/>
      <c r="N20"/>
      <c r="O20"/>
    </row>
    <row r="21" spans="2:15">
      <c r="B21" s="18">
        <v>20</v>
      </c>
      <c r="C21" s="18">
        <v>18</v>
      </c>
      <c r="D21" s="29" t="s">
        <v>17</v>
      </c>
      <c r="E21" s="19">
        <v>6</v>
      </c>
      <c r="F21" s="20"/>
      <c r="G21" s="21"/>
      <c r="H21" s="28">
        <f>(Tabela16[[#This Row],[Wymagana ilość opraw suma '[szt.']]]*Tabela16[[#This Row],[Moc oprawy z obliczeń  '[W']]])/1000</f>
        <v>0</v>
      </c>
      <c r="I21"/>
      <c r="L21"/>
      <c r="M21"/>
      <c r="N21"/>
      <c r="O21"/>
    </row>
    <row r="22" spans="2:15">
      <c r="B22" s="18">
        <v>21</v>
      </c>
      <c r="C22" s="18">
        <v>19</v>
      </c>
      <c r="D22" s="29" t="s">
        <v>17</v>
      </c>
      <c r="E22" s="19">
        <v>11</v>
      </c>
      <c r="F22" s="20"/>
      <c r="G22" s="21"/>
      <c r="H22" s="28">
        <f>(Tabela16[[#This Row],[Wymagana ilość opraw suma '[szt.']]]*Tabela16[[#This Row],[Moc oprawy z obliczeń  '[W']]])/1000</f>
        <v>0</v>
      </c>
      <c r="I22"/>
      <c r="L22"/>
      <c r="M22"/>
      <c r="N22"/>
      <c r="O22"/>
    </row>
    <row r="23" spans="2:15">
      <c r="B23" s="18">
        <v>22</v>
      </c>
      <c r="C23" s="18">
        <v>20</v>
      </c>
      <c r="D23" s="29" t="s">
        <v>17</v>
      </c>
      <c r="E23" s="19">
        <v>15</v>
      </c>
      <c r="F23" s="20"/>
      <c r="G23" s="21"/>
      <c r="H23" s="28">
        <f>(Tabela16[[#This Row],[Wymagana ilość opraw suma '[szt.']]]*Tabela16[[#This Row],[Moc oprawy z obliczeń  '[W']]])/1000</f>
        <v>0</v>
      </c>
      <c r="I23"/>
      <c r="L23"/>
      <c r="M23"/>
      <c r="N23"/>
      <c r="O23"/>
    </row>
    <row r="24" spans="2:15">
      <c r="B24" s="18">
        <v>39</v>
      </c>
      <c r="C24" s="18">
        <v>35</v>
      </c>
      <c r="D24" s="29" t="s">
        <v>17</v>
      </c>
      <c r="E24" s="19">
        <v>1</v>
      </c>
      <c r="F24" s="20"/>
      <c r="G24" s="21"/>
      <c r="H24" s="28">
        <f>(Tabela16[[#This Row],[Wymagana ilość opraw suma '[szt.']]]*Tabela16[[#This Row],[Moc oprawy z obliczeń  '[W']]])/1000</f>
        <v>0</v>
      </c>
      <c r="I24"/>
      <c r="L24"/>
      <c r="M24"/>
      <c r="N24"/>
      <c r="O24"/>
    </row>
    <row r="25" spans="2:15">
      <c r="B25" s="18">
        <v>40</v>
      </c>
      <c r="C25" s="18">
        <v>35</v>
      </c>
      <c r="D25" s="29" t="s">
        <v>20</v>
      </c>
      <c r="E25" s="19">
        <v>13</v>
      </c>
      <c r="F25" s="20"/>
      <c r="G25" s="21"/>
      <c r="H25" s="28">
        <f>(Tabela16[[#This Row],[Wymagana ilość opraw suma '[szt.']]]*Tabela16[[#This Row],[Moc oprawy z obliczeń  '[W']]])/1000</f>
        <v>0</v>
      </c>
      <c r="I25"/>
      <c r="L25"/>
      <c r="M25"/>
      <c r="N25"/>
      <c r="O25"/>
    </row>
    <row r="26" spans="2:15">
      <c r="B26" s="18">
        <v>41</v>
      </c>
      <c r="C26" s="18">
        <v>35</v>
      </c>
      <c r="D26" s="29" t="s">
        <v>17</v>
      </c>
      <c r="E26" s="19">
        <v>6</v>
      </c>
      <c r="F26" s="20"/>
      <c r="G26" s="21"/>
      <c r="H26" s="28">
        <f>(Tabela16[[#This Row],[Wymagana ilość opraw suma '[szt.']]]*Tabela16[[#This Row],[Moc oprawy z obliczeń  '[W']]])/1000</f>
        <v>0</v>
      </c>
      <c r="I26"/>
      <c r="L26"/>
      <c r="M26"/>
      <c r="N26"/>
      <c r="O26"/>
    </row>
    <row r="27" spans="2:15">
      <c r="B27" s="18">
        <v>42</v>
      </c>
      <c r="C27" s="18">
        <v>35</v>
      </c>
      <c r="D27" s="29" t="s">
        <v>17</v>
      </c>
      <c r="E27" s="19">
        <v>9</v>
      </c>
      <c r="F27" s="20"/>
      <c r="G27" s="21"/>
      <c r="H27" s="28">
        <f>(Tabela16[[#This Row],[Wymagana ilość opraw suma '[szt.']]]*Tabela16[[#This Row],[Moc oprawy z obliczeń  '[W']]])/1000</f>
        <v>0</v>
      </c>
      <c r="I27"/>
      <c r="L27"/>
      <c r="M27"/>
      <c r="N27"/>
      <c r="O27"/>
    </row>
    <row r="28" spans="2:15">
      <c r="B28" s="18">
        <v>43</v>
      </c>
      <c r="C28" s="18">
        <v>36</v>
      </c>
      <c r="D28" s="29" t="s">
        <v>17</v>
      </c>
      <c r="E28" s="19">
        <v>10</v>
      </c>
      <c r="F28" s="20"/>
      <c r="G28" s="21"/>
      <c r="H28" s="28">
        <f>(Tabela16[[#This Row],[Wymagana ilość opraw suma '[szt.']]]*Tabela16[[#This Row],[Moc oprawy z obliczeń  '[W']]])/1000</f>
        <v>0</v>
      </c>
      <c r="I28"/>
      <c r="L28"/>
      <c r="M28"/>
      <c r="N28"/>
      <c r="O28"/>
    </row>
    <row r="29" spans="2:15">
      <c r="B29" s="18">
        <v>46</v>
      </c>
      <c r="C29" s="18">
        <v>39</v>
      </c>
      <c r="D29" s="29" t="s">
        <v>17</v>
      </c>
      <c r="E29" s="19">
        <v>13</v>
      </c>
      <c r="F29" s="20"/>
      <c r="G29" s="21"/>
      <c r="H29" s="28">
        <f>(Tabela16[[#This Row],[Wymagana ilość opraw suma '[szt.']]]*Tabela16[[#This Row],[Moc oprawy z obliczeń  '[W']]])/1000</f>
        <v>0</v>
      </c>
      <c r="I29"/>
      <c r="L29"/>
      <c r="M29"/>
      <c r="N29"/>
      <c r="O29"/>
    </row>
    <row r="30" spans="2:15">
      <c r="B30" s="23">
        <v>54</v>
      </c>
      <c r="C30" s="18">
        <v>44</v>
      </c>
      <c r="D30" s="29" t="s">
        <v>17</v>
      </c>
      <c r="E30" s="24">
        <v>4</v>
      </c>
      <c r="F30" s="25"/>
      <c r="G30" s="26"/>
      <c r="H30" s="27">
        <f>(Tabela16[[#This Row],[Wymagana ilość opraw suma '[szt.']]]*Tabela16[[#This Row],[Moc oprawy z obliczeń  '[W']]])/1000</f>
        <v>0</v>
      </c>
      <c r="I30"/>
      <c r="L30"/>
      <c r="M30"/>
      <c r="N30"/>
      <c r="O30"/>
    </row>
    <row r="31" spans="2:15">
      <c r="B31" s="18">
        <v>58</v>
      </c>
      <c r="C31" s="18">
        <v>48</v>
      </c>
      <c r="D31" s="29" t="s">
        <v>17</v>
      </c>
      <c r="E31" s="19">
        <v>11</v>
      </c>
      <c r="F31" s="20"/>
      <c r="G31" s="21"/>
      <c r="H31" s="28">
        <f>(Tabela16[[#This Row],[Wymagana ilość opraw suma '[szt.']]]*Tabela16[[#This Row],[Moc oprawy z obliczeń  '[W']]])/1000</f>
        <v>0</v>
      </c>
      <c r="I31"/>
      <c r="L31"/>
      <c r="M31"/>
      <c r="N31"/>
      <c r="O31"/>
    </row>
    <row r="32" spans="2:15">
      <c r="B32" s="18">
        <v>59</v>
      </c>
      <c r="C32" s="18">
        <v>48</v>
      </c>
      <c r="D32" s="29" t="s">
        <v>17</v>
      </c>
      <c r="E32" s="19">
        <v>2</v>
      </c>
      <c r="F32" s="20"/>
      <c r="G32" s="21"/>
      <c r="H32" s="28">
        <f>(Tabela16[[#This Row],[Wymagana ilość opraw suma '[szt.']]]*Tabela16[[#This Row],[Moc oprawy z obliczeń  '[W']]])/1000</f>
        <v>0</v>
      </c>
      <c r="I32"/>
      <c r="L32"/>
      <c r="M32"/>
      <c r="N32"/>
      <c r="O32"/>
    </row>
    <row r="33" spans="2:15">
      <c r="B33" s="18">
        <v>60</v>
      </c>
      <c r="C33" s="18">
        <v>49</v>
      </c>
      <c r="D33" s="29" t="s">
        <v>17</v>
      </c>
      <c r="E33" s="19">
        <v>9</v>
      </c>
      <c r="F33" s="20"/>
      <c r="G33" s="21"/>
      <c r="H33" s="28">
        <f>(Tabela16[[#This Row],[Wymagana ilość opraw suma '[szt.']]]*Tabela16[[#This Row],[Moc oprawy z obliczeń  '[W']]])/1000</f>
        <v>0</v>
      </c>
      <c r="I33"/>
      <c r="L33"/>
      <c r="M33"/>
      <c r="N33"/>
      <c r="O33"/>
    </row>
    <row r="34" spans="2:15">
      <c r="B34" s="18">
        <v>61</v>
      </c>
      <c r="C34" s="18">
        <v>49</v>
      </c>
      <c r="D34" s="29" t="s">
        <v>17</v>
      </c>
      <c r="E34" s="19">
        <v>14</v>
      </c>
      <c r="F34" s="20"/>
      <c r="G34" s="21"/>
      <c r="H34" s="28">
        <f>(Tabela16[[#This Row],[Wymagana ilość opraw suma '[szt.']]]*Tabela16[[#This Row],[Moc oprawy z obliczeń  '[W']]])/1000</f>
        <v>0</v>
      </c>
      <c r="I34"/>
      <c r="L34"/>
      <c r="M34"/>
      <c r="N34"/>
      <c r="O34"/>
    </row>
    <row r="35" spans="2:15">
      <c r="B35" s="18">
        <v>62</v>
      </c>
      <c r="C35" s="18">
        <v>50</v>
      </c>
      <c r="D35" s="29" t="s">
        <v>17</v>
      </c>
      <c r="E35" s="19">
        <v>17</v>
      </c>
      <c r="F35" s="20"/>
      <c r="G35" s="21"/>
      <c r="H35" s="28">
        <f>(Tabela16[[#This Row],[Wymagana ilość opraw suma '[szt.']]]*Tabela16[[#This Row],[Moc oprawy z obliczeń  '[W']]])/1000</f>
        <v>0</v>
      </c>
      <c r="I35"/>
      <c r="L35"/>
      <c r="M35"/>
      <c r="N35"/>
      <c r="O35"/>
    </row>
    <row r="36" spans="2:15">
      <c r="B36" s="18">
        <v>66</v>
      </c>
      <c r="C36" s="18">
        <v>54</v>
      </c>
      <c r="D36" s="29" t="s">
        <v>17</v>
      </c>
      <c r="E36" s="19">
        <v>7</v>
      </c>
      <c r="F36" s="20"/>
      <c r="G36" s="21"/>
      <c r="H36" s="28">
        <f>(Tabela16[[#This Row],[Wymagana ilość opraw suma '[szt.']]]*Tabela16[[#This Row],[Moc oprawy z obliczeń  '[W']]])/1000</f>
        <v>0</v>
      </c>
      <c r="I36"/>
      <c r="L36"/>
      <c r="M36"/>
      <c r="N36"/>
      <c r="O36"/>
    </row>
    <row r="37" spans="2:15">
      <c r="B37" s="23">
        <v>67</v>
      </c>
      <c r="C37" s="18">
        <v>55</v>
      </c>
      <c r="D37" s="29" t="s">
        <v>17</v>
      </c>
      <c r="E37" s="24">
        <v>4</v>
      </c>
      <c r="F37" s="25"/>
      <c r="G37" s="26"/>
      <c r="H37" s="27">
        <f>(Tabela16[[#This Row],[Wymagana ilość opraw suma '[szt.']]]*Tabela16[[#This Row],[Moc oprawy z obliczeń  '[W']]])/1000</f>
        <v>0</v>
      </c>
      <c r="I37"/>
      <c r="L37"/>
      <c r="M37"/>
      <c r="N37"/>
      <c r="O37"/>
    </row>
    <row r="38" spans="2:15">
      <c r="B38" s="18">
        <v>73</v>
      </c>
      <c r="C38" s="18">
        <v>60</v>
      </c>
      <c r="D38" s="29" t="s">
        <v>17</v>
      </c>
      <c r="E38" s="19">
        <v>3</v>
      </c>
      <c r="F38" s="20"/>
      <c r="G38" s="21"/>
      <c r="H38" s="28">
        <f>(Tabela16[[#This Row],[Wymagana ilość opraw suma '[szt.']]]*Tabela16[[#This Row],[Moc oprawy z obliczeń  '[W']]])/1000</f>
        <v>0</v>
      </c>
      <c r="I38"/>
      <c r="L38"/>
      <c r="M38"/>
      <c r="N38"/>
      <c r="O38"/>
    </row>
    <row r="39" spans="2:15">
      <c r="B39" s="13" t="s">
        <v>0</v>
      </c>
      <c r="C39" s="13"/>
      <c r="D39" s="13"/>
      <c r="E39" s="9">
        <f>SUBTOTAL(109,Tabela16[Wymagana ilość opraw suma '[szt.']])</f>
        <v>226</v>
      </c>
      <c r="F39" s="9"/>
      <c r="G39" s="9"/>
      <c r="H39" s="15">
        <f>SUBTOTAL(109,Tabela16[Suma mocy '[kW']])</f>
        <v>0</v>
      </c>
      <c r="I39"/>
      <c r="L39"/>
      <c r="M39"/>
      <c r="N39"/>
      <c r="O39"/>
    </row>
    <row r="40" spans="2:15">
      <c r="B40" s="13"/>
      <c r="C40" s="13"/>
      <c r="D40" s="13"/>
      <c r="E40" s="9"/>
      <c r="F40" s="9"/>
      <c r="G40" s="9"/>
      <c r="H40" s="16"/>
      <c r="I40"/>
      <c r="L40"/>
      <c r="M40"/>
      <c r="N40"/>
      <c r="O40"/>
    </row>
    <row r="41" spans="2:15">
      <c r="B41" s="8" t="s">
        <v>3</v>
      </c>
      <c r="C41" s="8"/>
      <c r="D41" s="8"/>
      <c r="E41" s="9"/>
      <c r="F41" s="1"/>
      <c r="G41" s="1"/>
      <c r="H41" s="1"/>
      <c r="I41" s="5"/>
    </row>
    <row r="42" spans="2:15" ht="15" customHeight="1">
      <c r="B42" s="12" t="s">
        <v>8</v>
      </c>
      <c r="C42" s="12"/>
      <c r="D42" s="12"/>
      <c r="F42" s="12"/>
      <c r="G42" s="12"/>
      <c r="H42" s="12"/>
      <c r="I42" s="12"/>
    </row>
    <row r="43" spans="2:15">
      <c r="B43" s="6"/>
      <c r="C43" s="6"/>
      <c r="D43" s="6"/>
      <c r="I43" s="4"/>
      <c r="M43" s="4"/>
      <c r="N43"/>
      <c r="O43"/>
    </row>
    <row r="44" spans="2:15">
      <c r="B44" s="6" t="s">
        <v>23</v>
      </c>
      <c r="C44" s="6"/>
      <c r="D44" s="6"/>
    </row>
    <row r="45" spans="2:15">
      <c r="B45" s="6"/>
      <c r="C45" s="6"/>
      <c r="D45" s="6"/>
    </row>
  </sheetData>
  <mergeCells count="4">
    <mergeCell ref="B2:H2"/>
    <mergeCell ref="B3:H3"/>
    <mergeCell ref="B5:H7"/>
    <mergeCell ref="G1:H1"/>
  </mergeCells>
  <pageMargins left="0.7" right="0.7" top="0.75" bottom="0.75" header="0.3" footer="0.3"/>
  <pageSetup paperSize="9" scale="5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ZADANIE_NR_1</vt:lpstr>
      <vt:lpstr>ZADANIE_NR_2</vt:lpstr>
      <vt:lpstr>ZADANIE_NR_3</vt:lpstr>
      <vt:lpstr>ZADANIE_NR_4</vt:lpstr>
      <vt:lpstr>ZADANIE_NR_5</vt:lpstr>
      <vt:lpstr>ZADANIE_NR_1!a</vt:lpstr>
      <vt:lpstr>ZADANIE_NR_1!kkk</vt:lpstr>
      <vt:lpstr>ZADANIE_NR_1!Tytuły_wydruku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Damian Szwedziak</cp:lastModifiedBy>
  <cp:lastPrinted>2024-08-07T09:24:46Z</cp:lastPrinted>
  <dcterms:created xsi:type="dcterms:W3CDTF">2019-02-14T11:40:53Z</dcterms:created>
  <dcterms:modified xsi:type="dcterms:W3CDTF">2024-08-07T09:24:50Z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