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ot\Documents\ZP-Urząd Miasta_dokumenty\2021\271-29-2021_SWZ -Energooszczędne oświetlenie uliczne_PRZETARG UNIJNY-PN_cb2\"/>
    </mc:Choice>
  </mc:AlternateContent>
  <xr:revisionPtr revIDLastSave="0" documentId="13_ncr:1_{7C3A6979-A4DA-47E2-B1B6-D8A0BCC235AE}" xr6:coauthVersionLast="47" xr6:coauthVersionMax="47" xr10:uidLastSave="{00000000-0000-0000-0000-000000000000}"/>
  <bookViews>
    <workbookView xWindow="345" yWindow="510" windowWidth="27525" windowHeight="14820" xr2:uid="{00000000-000D-0000-FFFF-FFFF00000000}"/>
  </bookViews>
  <sheets>
    <sheet name="Tabela" sheetId="2" r:id="rId1"/>
  </sheets>
  <definedNames>
    <definedName name="_xlnm._FilterDatabase" localSheetId="0" hidden="1">Tabela!$A$17:$AA$121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0" i="2" l="1"/>
  <c r="V51" i="2"/>
  <c r="V52" i="2"/>
  <c r="V53" i="2"/>
  <c r="V18" i="2"/>
  <c r="V118" i="2" l="1"/>
  <c r="V117" i="2"/>
  <c r="V116" i="2"/>
  <c r="V114" i="2"/>
  <c r="V112" i="2"/>
  <c r="V111" i="2"/>
  <c r="V110" i="2"/>
  <c r="V109" i="2"/>
  <c r="V107" i="2"/>
  <c r="V106" i="2"/>
  <c r="V105" i="2"/>
  <c r="V104" i="2"/>
  <c r="V103" i="2"/>
  <c r="V102" i="2"/>
  <c r="V100" i="2"/>
  <c r="V99" i="2"/>
  <c r="V95" i="2"/>
  <c r="V94" i="2"/>
  <c r="V93" i="2"/>
  <c r="V92" i="2"/>
  <c r="V91" i="2"/>
  <c r="V90" i="2"/>
  <c r="V89" i="2"/>
  <c r="V88" i="2"/>
  <c r="V87" i="2"/>
  <c r="V85" i="2"/>
  <c r="V83" i="2"/>
  <c r="V77" i="2"/>
  <c r="V75" i="2"/>
  <c r="V74" i="2"/>
  <c r="V73" i="2"/>
  <c r="V72" i="2"/>
  <c r="V71" i="2"/>
  <c r="V70" i="2"/>
  <c r="V69" i="2"/>
  <c r="V68" i="2"/>
  <c r="V67" i="2"/>
  <c r="V66" i="2"/>
  <c r="V65" i="2"/>
  <c r="V63" i="2"/>
  <c r="V62" i="2"/>
  <c r="V59" i="2"/>
  <c r="V58" i="2"/>
  <c r="V57" i="2"/>
  <c r="V56" i="2"/>
  <c r="V55" i="2"/>
  <c r="V50" i="2"/>
  <c r="V48" i="2"/>
  <c r="V47" i="2"/>
  <c r="V46" i="2"/>
  <c r="V45" i="2"/>
  <c r="V44" i="2"/>
  <c r="V43" i="2"/>
  <c r="V41" i="2"/>
  <c r="V39" i="2"/>
  <c r="V38" i="2"/>
  <c r="V37" i="2"/>
  <c r="V34" i="2"/>
  <c r="V33" i="2"/>
  <c r="V32" i="2"/>
  <c r="V31" i="2"/>
  <c r="V29" i="2"/>
  <c r="V28" i="2"/>
  <c r="V26" i="2"/>
  <c r="V24" i="2"/>
  <c r="V23" i="2"/>
  <c r="V22" i="2"/>
  <c r="V21" i="2"/>
  <c r="V119" i="2" l="1"/>
  <c r="S119" i="2"/>
  <c r="R119" i="2"/>
  <c r="Q119" i="2"/>
  <c r="P119" i="2"/>
  <c r="O119" i="2"/>
  <c r="N119" i="2"/>
  <c r="M119" i="2"/>
  <c r="G119" i="2"/>
  <c r="K118" i="2"/>
  <c r="K117" i="2"/>
  <c r="K116" i="2"/>
  <c r="S115" i="2"/>
  <c r="R115" i="2"/>
  <c r="Q115" i="2"/>
  <c r="P115" i="2"/>
  <c r="O115" i="2"/>
  <c r="N115" i="2"/>
  <c r="M115" i="2"/>
  <c r="G115" i="2"/>
  <c r="K114" i="2"/>
  <c r="K115" i="2" s="1"/>
  <c r="S113" i="2"/>
  <c r="R113" i="2"/>
  <c r="Q113" i="2"/>
  <c r="P113" i="2"/>
  <c r="O113" i="2"/>
  <c r="N113" i="2"/>
  <c r="M113" i="2"/>
  <c r="G113" i="2"/>
  <c r="K112" i="2"/>
  <c r="K111" i="2"/>
  <c r="K110" i="2"/>
  <c r="K109" i="2"/>
  <c r="S108" i="2"/>
  <c r="R108" i="2"/>
  <c r="Q108" i="2"/>
  <c r="P108" i="2"/>
  <c r="O108" i="2"/>
  <c r="N108" i="2"/>
  <c r="M108" i="2"/>
  <c r="G108" i="2"/>
  <c r="K107" i="2"/>
  <c r="K106" i="2"/>
  <c r="K105" i="2"/>
  <c r="K104" i="2"/>
  <c r="K103" i="2"/>
  <c r="K102" i="2"/>
  <c r="S101" i="2"/>
  <c r="R101" i="2"/>
  <c r="Q101" i="2"/>
  <c r="P101" i="2"/>
  <c r="O101" i="2"/>
  <c r="N101" i="2"/>
  <c r="M101" i="2"/>
  <c r="G101" i="2"/>
  <c r="K100" i="2"/>
  <c r="K99" i="2"/>
  <c r="K98" i="2"/>
  <c r="S97" i="2"/>
  <c r="R97" i="2"/>
  <c r="Q97" i="2"/>
  <c r="P97" i="2"/>
  <c r="O97" i="2"/>
  <c r="N97" i="2"/>
  <c r="M97" i="2"/>
  <c r="G97" i="2"/>
  <c r="K96" i="2"/>
  <c r="K95" i="2"/>
  <c r="K94" i="2"/>
  <c r="K93" i="2"/>
  <c r="K92" i="2"/>
  <c r="K91" i="2"/>
  <c r="K90" i="2"/>
  <c r="K89" i="2"/>
  <c r="K88" i="2"/>
  <c r="K87" i="2"/>
  <c r="S86" i="2"/>
  <c r="R86" i="2"/>
  <c r="Q86" i="2"/>
  <c r="P86" i="2"/>
  <c r="O86" i="2"/>
  <c r="N86" i="2"/>
  <c r="M86" i="2"/>
  <c r="G86" i="2"/>
  <c r="K85" i="2"/>
  <c r="K86" i="2" s="1"/>
  <c r="S84" i="2"/>
  <c r="R84" i="2"/>
  <c r="Q84" i="2"/>
  <c r="P84" i="2"/>
  <c r="O84" i="2"/>
  <c r="N84" i="2"/>
  <c r="M84" i="2"/>
  <c r="G84" i="2"/>
  <c r="K83" i="2"/>
  <c r="K82" i="2"/>
  <c r="S81" i="2"/>
  <c r="R81" i="2"/>
  <c r="Q81" i="2"/>
  <c r="P81" i="2"/>
  <c r="O81" i="2"/>
  <c r="N81" i="2"/>
  <c r="M81" i="2"/>
  <c r="G81" i="2"/>
  <c r="K80" i="2"/>
  <c r="K79" i="2"/>
  <c r="S78" i="2"/>
  <c r="R78" i="2"/>
  <c r="Q78" i="2"/>
  <c r="P78" i="2"/>
  <c r="O78" i="2"/>
  <c r="N78" i="2"/>
  <c r="M78" i="2"/>
  <c r="G78" i="2"/>
  <c r="K77" i="2"/>
  <c r="K78" i="2" s="1"/>
  <c r="S76" i="2"/>
  <c r="R76" i="2"/>
  <c r="Q76" i="2"/>
  <c r="P76" i="2"/>
  <c r="O76" i="2"/>
  <c r="N76" i="2"/>
  <c r="M76" i="2"/>
  <c r="G76" i="2"/>
  <c r="K75" i="2"/>
  <c r="K74" i="2"/>
  <c r="K73" i="2"/>
  <c r="K72" i="2"/>
  <c r="K71" i="2"/>
  <c r="K70" i="2"/>
  <c r="K69" i="2"/>
  <c r="K68" i="2"/>
  <c r="K67" i="2"/>
  <c r="K66" i="2"/>
  <c r="K65" i="2"/>
  <c r="S64" i="2"/>
  <c r="R64" i="2"/>
  <c r="Q64" i="2"/>
  <c r="P64" i="2"/>
  <c r="O64" i="2"/>
  <c r="N64" i="2"/>
  <c r="M64" i="2"/>
  <c r="G64" i="2"/>
  <c r="K63" i="2"/>
  <c r="K62" i="2"/>
  <c r="S61" i="2"/>
  <c r="R61" i="2"/>
  <c r="Q61" i="2"/>
  <c r="P61" i="2"/>
  <c r="O61" i="2"/>
  <c r="N61" i="2"/>
  <c r="M61" i="2"/>
  <c r="G61" i="2"/>
  <c r="K60" i="2"/>
  <c r="K59" i="2"/>
  <c r="K58" i="2"/>
  <c r="K57" i="2"/>
  <c r="K56" i="2"/>
  <c r="K55" i="2"/>
  <c r="S54" i="2"/>
  <c r="R54" i="2"/>
  <c r="Q54" i="2"/>
  <c r="P54" i="2"/>
  <c r="O54" i="2"/>
  <c r="N54" i="2"/>
  <c r="M54" i="2"/>
  <c r="G54" i="2"/>
  <c r="K53" i="2"/>
  <c r="K52" i="2"/>
  <c r="K51" i="2"/>
  <c r="K50" i="2"/>
  <c r="S49" i="2"/>
  <c r="R49" i="2"/>
  <c r="Q49" i="2"/>
  <c r="P49" i="2"/>
  <c r="O49" i="2"/>
  <c r="N49" i="2"/>
  <c r="M49" i="2"/>
  <c r="G49" i="2"/>
  <c r="K48" i="2"/>
  <c r="K47" i="2"/>
  <c r="K46" i="2"/>
  <c r="K45" i="2"/>
  <c r="K44" i="2"/>
  <c r="K43" i="2"/>
  <c r="S42" i="2"/>
  <c r="R42" i="2"/>
  <c r="Q42" i="2"/>
  <c r="P42" i="2"/>
  <c r="O42" i="2"/>
  <c r="N42" i="2"/>
  <c r="M42" i="2"/>
  <c r="G42" i="2"/>
  <c r="K41" i="2"/>
  <c r="K42" i="2" s="1"/>
  <c r="S40" i="2"/>
  <c r="R40" i="2"/>
  <c r="Q40" i="2"/>
  <c r="P40" i="2"/>
  <c r="O40" i="2"/>
  <c r="N40" i="2"/>
  <c r="M40" i="2"/>
  <c r="L40" i="2"/>
  <c r="G40" i="2"/>
  <c r="K39" i="2"/>
  <c r="K38" i="2"/>
  <c r="K37" i="2"/>
  <c r="S36" i="2"/>
  <c r="R36" i="2"/>
  <c r="Q36" i="2"/>
  <c r="P36" i="2"/>
  <c r="O36" i="2"/>
  <c r="N36" i="2"/>
  <c r="M36" i="2"/>
  <c r="G36" i="2"/>
  <c r="K35" i="2"/>
  <c r="K34" i="2"/>
  <c r="K33" i="2"/>
  <c r="K32" i="2"/>
  <c r="K31" i="2"/>
  <c r="K30" i="2"/>
  <c r="K29" i="2"/>
  <c r="K28" i="2"/>
  <c r="S27" i="2"/>
  <c r="R27" i="2"/>
  <c r="Q27" i="2"/>
  <c r="P27" i="2"/>
  <c r="O27" i="2"/>
  <c r="N27" i="2"/>
  <c r="M27" i="2"/>
  <c r="G27" i="2"/>
  <c r="K26" i="2"/>
  <c r="K27" i="2" s="1"/>
  <c r="S25" i="2"/>
  <c r="R25" i="2"/>
  <c r="Q25" i="2"/>
  <c r="P25" i="2"/>
  <c r="O25" i="2"/>
  <c r="N25" i="2"/>
  <c r="M25" i="2"/>
  <c r="L25" i="2"/>
  <c r="G25" i="2"/>
  <c r="K24" i="2"/>
  <c r="K23" i="2"/>
  <c r="K22" i="2"/>
  <c r="K21" i="2"/>
  <c r="K20" i="2"/>
  <c r="K19" i="2"/>
  <c r="K18" i="2"/>
  <c r="R120" i="2" l="1"/>
  <c r="K81" i="2"/>
  <c r="K40" i="2"/>
  <c r="K64" i="2"/>
  <c r="K84" i="2"/>
  <c r="K108" i="2"/>
  <c r="K61" i="2"/>
  <c r="K113" i="2"/>
  <c r="Q120" i="2"/>
  <c r="S120" i="2"/>
  <c r="K36" i="2"/>
  <c r="K76" i="2"/>
  <c r="K97" i="2"/>
  <c r="M120" i="2"/>
  <c r="N120" i="2"/>
  <c r="G120" i="2"/>
  <c r="O120" i="2"/>
  <c r="K49" i="2"/>
  <c r="K25" i="2"/>
  <c r="P120" i="2"/>
  <c r="K54" i="2"/>
  <c r="K101" i="2"/>
  <c r="K119" i="2"/>
  <c r="K120" i="2" l="1"/>
</calcChain>
</file>

<file path=xl/sharedStrings.xml><?xml version="1.0" encoding="utf-8"?>
<sst xmlns="http://schemas.openxmlformats.org/spreadsheetml/2006/main" count="425" uniqueCount="236">
  <si>
    <t>STAN PO MODERNIZACJI</t>
  </si>
  <si>
    <t>ZAKRES MODERNIZACJI</t>
  </si>
  <si>
    <t>L.P.</t>
  </si>
  <si>
    <t>OBWÓD</t>
  </si>
  <si>
    <t>ULICE</t>
  </si>
  <si>
    <t>WYMAGANY ZAKRES ZMIAN DLA REALIZACJI PROJEKTU</t>
  </si>
  <si>
    <t>WŁASNOŚĆ</t>
  </si>
  <si>
    <t>NR PUNKTU OŚWIETLENIOWEGO PO MODERNIZACJI</t>
  </si>
  <si>
    <t>PUNKTY OŚWIETLENIOWE PO MODERNIZACJI (ILOŚĆ W SZT.)</t>
  </si>
  <si>
    <t>MOC PROJEKTOWANA PO - MODERNIZACJA [W]</t>
  </si>
  <si>
    <t>KOMPLETNE OŚWIETLENIE ZASTOSOWANO NA % DROGI LUB ULICY</t>
  </si>
  <si>
    <t>OPRAWA LED</t>
  </si>
  <si>
    <t>WYMIANA SŁUPA</t>
  </si>
  <si>
    <t>MALOWANIE SŁUPA</t>
  </si>
  <si>
    <t>WYMIANA WYSIĘGNIKA</t>
  </si>
  <si>
    <t>MONTAŻ STACJI BAZOWEJ</t>
  </si>
  <si>
    <t>MONTAŻ RADARU</t>
  </si>
  <si>
    <t>SON I "MATEJKI"</t>
  </si>
  <si>
    <t>MICKIEWICZA</t>
  </si>
  <si>
    <t>GMINA</t>
  </si>
  <si>
    <t>1 - 2</t>
  </si>
  <si>
    <t>SŁOWACKIEGO</t>
  </si>
  <si>
    <t>PRZEKAŹNIK</t>
  </si>
  <si>
    <t>3 - 23, 27 - 32</t>
  </si>
  <si>
    <t>MATEJKI</t>
  </si>
  <si>
    <t>24 - 26</t>
  </si>
  <si>
    <t>MONIUSZKI</t>
  </si>
  <si>
    <t>33 - 71</t>
  </si>
  <si>
    <t>OKRZEI</t>
  </si>
  <si>
    <t>ZDROJOWA</t>
  </si>
  <si>
    <t>72 - 100</t>
  </si>
  <si>
    <t>1 MAJA</t>
  </si>
  <si>
    <t>101 - 141</t>
  </si>
  <si>
    <t>SUMA</t>
  </si>
  <si>
    <t>SON II "SŁONECZNA"</t>
  </si>
  <si>
    <t>SŁONECZNA</t>
  </si>
  <si>
    <t>1 - 38</t>
  </si>
  <si>
    <t>SON III 'CHOPINA"</t>
  </si>
  <si>
    <t xml:space="preserve">1 - 6 </t>
  </si>
  <si>
    <t>KOMBATNTOW</t>
  </si>
  <si>
    <t>7 - 16, 19 - 20</t>
  </si>
  <si>
    <t>WARSZAWSKA</t>
  </si>
  <si>
    <t>21 - 25</t>
  </si>
  <si>
    <t>POZNAŃSKA</t>
  </si>
  <si>
    <t>26</t>
  </si>
  <si>
    <t xml:space="preserve">27 - 31 </t>
  </si>
  <si>
    <t>LUBELSKA</t>
  </si>
  <si>
    <t>32 - 34</t>
  </si>
  <si>
    <t>35 - 50</t>
  </si>
  <si>
    <t>CHOPINA</t>
  </si>
  <si>
    <t>51 - 61</t>
  </si>
  <si>
    <t>SON IV "1 MAJA KROKUS"</t>
  </si>
  <si>
    <t>1-2, 6-7,10-20</t>
  </si>
  <si>
    <t>SANATORYJNA</t>
  </si>
  <si>
    <t>8-9</t>
  </si>
  <si>
    <t>WCZASOWA</t>
  </si>
  <si>
    <t>3-5</t>
  </si>
  <si>
    <t>SON V "1 MAJA WRZOS"</t>
  </si>
  <si>
    <t>11 - 25</t>
  </si>
  <si>
    <t>SON VI "OSIEDLE SPACEROWA"</t>
  </si>
  <si>
    <t>LEŚNA</t>
  </si>
  <si>
    <t>1 - 20, 66 - 67</t>
  </si>
  <si>
    <t>SIKORSKIEGO</t>
  </si>
  <si>
    <t>21 - 30</t>
  </si>
  <si>
    <t>TURYSTYCZNA</t>
  </si>
  <si>
    <t xml:space="preserve">31 - 35, 39 - 46, 48 - 52 </t>
  </si>
  <si>
    <t>CICHA</t>
  </si>
  <si>
    <t>36 - 38</t>
  </si>
  <si>
    <t>47</t>
  </si>
  <si>
    <t>SPACEROWA</t>
  </si>
  <si>
    <t>53 - 65</t>
  </si>
  <si>
    <t>SON VII "KOŚCIUSZKI"</t>
  </si>
  <si>
    <t>CHROBREGO</t>
  </si>
  <si>
    <t xml:space="preserve">22, 24 - 39, 43 - 48, </t>
  </si>
  <si>
    <t>KOŚCIUSZKI</t>
  </si>
  <si>
    <t>58 - 78, 80 - 117</t>
  </si>
  <si>
    <t>118 - 128</t>
  </si>
  <si>
    <t>129 - 141</t>
  </si>
  <si>
    <t>SON IX "ZESŁAŃCÓW SYBIRU"</t>
  </si>
  <si>
    <t>ZESŁAŃCÓW SYBIRU</t>
  </si>
  <si>
    <t>1 - 11</t>
  </si>
  <si>
    <t>12 - 57</t>
  </si>
  <si>
    <t>POGODNA</t>
  </si>
  <si>
    <t>82, 91 - 96</t>
  </si>
  <si>
    <t>97 - 101</t>
  </si>
  <si>
    <t>58 - 81</t>
  </si>
  <si>
    <t>ALEJA JANA PAWŁA II</t>
  </si>
  <si>
    <t>102 - 135</t>
  </si>
  <si>
    <t>SON X 'GŁÓWNA - ZDROJOWA"</t>
  </si>
  <si>
    <t>1 - 14</t>
  </si>
  <si>
    <t>GŁÓWNA</t>
  </si>
  <si>
    <t>45 - 66</t>
  </si>
  <si>
    <t>X</t>
  </si>
  <si>
    <t>SON XII "ZDROJOWA ZA APTEKĄ"</t>
  </si>
  <si>
    <t>66 - 71</t>
  </si>
  <si>
    <t>NAD POTOKIEM</t>
  </si>
  <si>
    <t>OPRAWA ULICZNA, PRZEKAŻNIK</t>
  </si>
  <si>
    <t>16 - 21</t>
  </si>
  <si>
    <t>SZKOLNA</t>
  </si>
  <si>
    <t>22 - 27</t>
  </si>
  <si>
    <t>28 - 37</t>
  </si>
  <si>
    <t>43 - 46</t>
  </si>
  <si>
    <t>38 - 42</t>
  </si>
  <si>
    <t>KRASIŃSKIEGO</t>
  </si>
  <si>
    <t>47 - 49</t>
  </si>
  <si>
    <t>NAŁKOWSKIEJ</t>
  </si>
  <si>
    <t>50 - 52</t>
  </si>
  <si>
    <t>NORWIDA</t>
  </si>
  <si>
    <t>SON XIII 'ŁĄKOWA'</t>
  </si>
  <si>
    <t>ŁĄKOWA</t>
  </si>
  <si>
    <t>1 - 12, 15 - 26</t>
  </si>
  <si>
    <t>SON XIV "NAD POTOKIEM - STARY MŁYN"</t>
  </si>
  <si>
    <t>FREDRY</t>
  </si>
  <si>
    <t>PRZEKAŹNIK SŁUPY MALOWAĆ NA KOLOR ZGODNY Z RAL OPRAWY</t>
  </si>
  <si>
    <t>62 - 70</t>
  </si>
  <si>
    <t>71 - 92</t>
  </si>
  <si>
    <t>SON XV "SŁONE - PĘTLA"</t>
  </si>
  <si>
    <t>SŁONE</t>
  </si>
  <si>
    <t>66 - 114</t>
  </si>
  <si>
    <t>47 - 65</t>
  </si>
  <si>
    <t>SON XVI "GRANICA"</t>
  </si>
  <si>
    <t>1 - 70</t>
  </si>
  <si>
    <t>SON XVIII "TKACKA -RONDO"</t>
  </si>
  <si>
    <t>FABRYCZNA</t>
  </si>
  <si>
    <t>8-20</t>
  </si>
  <si>
    <t>21 - 28</t>
  </si>
  <si>
    <t>POPIEŁUSZKI</t>
  </si>
  <si>
    <t>29 - 40</t>
  </si>
  <si>
    <t>BRONIEWSKIEGO</t>
  </si>
  <si>
    <t>44</t>
  </si>
  <si>
    <t>TKACKA</t>
  </si>
  <si>
    <t>45 - 48, 67 - 72, 76 - 90</t>
  </si>
  <si>
    <t>GAGARINA</t>
  </si>
  <si>
    <t>49 - 55</t>
  </si>
  <si>
    <t>OBROŃCÓW POKOJU</t>
  </si>
  <si>
    <t>56 - 59</t>
  </si>
  <si>
    <t>WOJSKA POLSKIEGO</t>
  </si>
  <si>
    <t xml:space="preserve">60, 61, 63 - 65,  </t>
  </si>
  <si>
    <t>BOCZNA</t>
  </si>
  <si>
    <t>91</t>
  </si>
  <si>
    <t>92 - 98</t>
  </si>
  <si>
    <t>SON XIX "PSTRĄŻNA"</t>
  </si>
  <si>
    <t>PSTRĄŻNA</t>
  </si>
  <si>
    <t>1 - 6</t>
  </si>
  <si>
    <t>7 - 9</t>
  </si>
  <si>
    <t>10 - 11</t>
  </si>
  <si>
    <t>SON XXII "CISOWA"</t>
  </si>
  <si>
    <t>DĘBOWA</t>
  </si>
  <si>
    <t>1-4, 7-12</t>
  </si>
  <si>
    <t>5-6</t>
  </si>
  <si>
    <t>CISOWA</t>
  </si>
  <si>
    <t>13 - 14,  17 - 24</t>
  </si>
  <si>
    <t>15 - 16</t>
  </si>
  <si>
    <t>ŚWIERKOWA</t>
  </si>
  <si>
    <t>25 - 26, 29 - 38</t>
  </si>
  <si>
    <t>27 - 28</t>
  </si>
  <si>
    <t>SON XXIII 'S8'</t>
  </si>
  <si>
    <t>1 - 9, 19</t>
  </si>
  <si>
    <t>10 - 15, 20 - 55</t>
  </si>
  <si>
    <t>BRZOZOWIE</t>
  </si>
  <si>
    <t>16-18</t>
  </si>
  <si>
    <t>POZIOMKOWA</t>
  </si>
  <si>
    <t>56 - 63</t>
  </si>
  <si>
    <t>SON XXIV "JAKUBOWICE"</t>
  </si>
  <si>
    <t>JAKUBOWICE</t>
  </si>
  <si>
    <t>1 - 22</t>
  </si>
  <si>
    <t>SON XXV "JASNA"</t>
  </si>
  <si>
    <t>JASNA</t>
  </si>
  <si>
    <t>9 - 19</t>
  </si>
  <si>
    <t>KOŚCIELNA</t>
  </si>
  <si>
    <t>1 - 8</t>
  </si>
  <si>
    <t>20 - 48</t>
  </si>
  <si>
    <t>SUMA ŁĄCZNIE</t>
  </si>
  <si>
    <t>Kw</t>
  </si>
  <si>
    <t>PROJEKTOWANA MOC OBWODU PO MODERNIZACJI [W]</t>
  </si>
  <si>
    <t xml:space="preserve"> PRZEKAŹNIK, STEROWNIK SYSTEMU STEROWANIA</t>
  </si>
  <si>
    <t>TYP OPRAWY, NAZWA</t>
  </si>
  <si>
    <t>MOC JEDNOSTKOWA OPRAWY [W]</t>
  </si>
  <si>
    <t>NAZWA PLIKU FOTOMETRYCZNEGO</t>
  </si>
  <si>
    <t>TYP/NAZWA STEROWNIKA SYSTEMU STEROWANIA</t>
  </si>
  <si>
    <t>TYP/NAZWA SŁUPA</t>
  </si>
  <si>
    <t>TYP/NAZWA WYSIĘGNIKA</t>
  </si>
  <si>
    <t>NUMER SYTUACJI OŚWIETLENIOWEJ</t>
  </si>
  <si>
    <t>OFEROWANE URZĄDZENIA</t>
  </si>
  <si>
    <t>RAZEM</t>
  </si>
  <si>
    <r>
      <t xml:space="preserve">MOC ŁACZNA </t>
    </r>
    <r>
      <rPr>
        <sz val="10"/>
        <rFont val="Segoe UI"/>
        <family val="2"/>
        <charset val="238"/>
      </rPr>
      <t>OPRAW</t>
    </r>
    <r>
      <rPr>
        <sz val="10"/>
        <color theme="1"/>
        <rFont val="Segoe UI"/>
        <family val="2"/>
        <charset val="238"/>
      </rPr>
      <t xml:space="preserve"> [W]</t>
    </r>
  </si>
  <si>
    <t>OPRAWY OZDOBNE WZÓR A, WYSIĘGNIK OZDOBNY WZÓR A 32 SZT. (33 - 64), PRZEKAŹNIKI  I SŁUPY MALOWAĆ NA CZARNO RAL 9005, DODATKOWY PRZEKAŹNIK PRZY SŁUPIE 65 (ODŁĄCZENIE MAŁEGO PARKU</t>
  </si>
  <si>
    <t xml:space="preserve">SŁUPY WZÓR B WYSIĘGNIKI I OPRAWY OZDOBNE WZÓR A. RAL 9005, PRZEKAŹNIK </t>
  </si>
  <si>
    <t xml:space="preserve">OPRAWY OZDOBNE WZÓR A, WYSIĘGNIK OZDOBNY WZÓR A , SŁUPY MALOWAĆ NA CZARNO RAL 9005, PRZEKAŹNIK </t>
  </si>
  <si>
    <t xml:space="preserve">OPRAWY OZDOBNE WZÓR A RAL 9005, PRZEKAŹNIK </t>
  </si>
  <si>
    <t>PRZEKAŹNIK, OPRAWA OZDOBNA WZÓR A, WYSIĘGNIK WZÓR A SŁUP 1 SZT. WZÓR A</t>
  </si>
  <si>
    <t>PRZEKAŹNIK, OPRAWA OZDOBNA WZÓR A</t>
  </si>
  <si>
    <t xml:space="preserve">OPRAWY OZDOBNE WZÓR A, WYSIĘGNIK OZDOBNY WZÓR A 3 SZT. I SŁUPY MALOWAĆ NA CZARNO  RAL 9005, PRZEKAŹNIK </t>
  </si>
  <si>
    <t xml:space="preserve">OPRAWY OZDOBNE WZÓR A, WYSIĘGNIK OZDOBNY WZÓR A 16 SZT. I SŁUPY MALOWAĆ NA CZARNO RAL 9005, PRZEKAŹNIK </t>
  </si>
  <si>
    <t xml:space="preserve">SŁUPY WZÓR B WYSIĘGNIKI I OPRAWY OZDOBNE WZÓR A RAL 9005, PRZEKAŹNIK </t>
  </si>
  <si>
    <t xml:space="preserve">OPRAWY ULICZNE MALOWANIE SŁUPÓW ZGODNIE Z RAL OPRAWY (SZARY), PRZEKAŹNIK </t>
  </si>
  <si>
    <t xml:space="preserve">OPRAWY WZÓR C MALOWANIE SŁUPÓW RAL9005, PRZEKAŹNIK </t>
  </si>
  <si>
    <r>
      <t xml:space="preserve">OPRAWY OZDOBNE </t>
    </r>
    <r>
      <rPr>
        <sz val="10"/>
        <rFont val="Segoe UI"/>
        <family val="2"/>
        <charset val="238"/>
      </rPr>
      <t xml:space="preserve">WZÓR A, </t>
    </r>
    <r>
      <rPr>
        <sz val="10"/>
        <color theme="1"/>
        <rFont val="Segoe UI"/>
        <family val="2"/>
        <charset val="238"/>
      </rPr>
      <t>WYSIĘGNIK OZDOBNY WZÓR A, PRZEKAŹNIKI, MALOWANIE SŁUPÓW NA RAL9005 DODATKOWY PRZEKAŹNIK PRZY SŁUPIE 22 (ODŁĄCZENIE 21 i 23), 39 (ODŁĄCZENIE 41 i 42)</t>
    </r>
  </si>
  <si>
    <r>
      <t>OPRAWY</t>
    </r>
    <r>
      <rPr>
        <sz val="10"/>
        <rFont val="Segoe UI"/>
        <family val="2"/>
        <charset val="238"/>
      </rPr>
      <t xml:space="preserve"> ULICZNE</t>
    </r>
    <r>
      <rPr>
        <sz val="10"/>
        <color theme="1"/>
        <rFont val="Segoe UI"/>
        <family val="2"/>
        <charset val="238"/>
      </rPr>
      <t>, DODATKOWE PRZEKAŹNIKI 69 i 113 (ODŁĄCZENIE NAPOWIETRZNYCH LINII) MONTAŻ STACJI BAZOWEJ NA SŁUPIE PO 117</t>
    </r>
  </si>
  <si>
    <r>
      <t>OPRAWY OZDOBNE</t>
    </r>
    <r>
      <rPr>
        <sz val="10"/>
        <color rgb="FFFF0000"/>
        <rFont val="Segoe UI"/>
        <family val="2"/>
        <charset val="238"/>
      </rPr>
      <t xml:space="preserve"> </t>
    </r>
    <r>
      <rPr>
        <sz val="10"/>
        <rFont val="Segoe UI"/>
        <family val="2"/>
        <charset val="238"/>
      </rPr>
      <t xml:space="preserve">WZÓR A, </t>
    </r>
    <r>
      <rPr>
        <sz val="10"/>
        <color theme="1"/>
        <rFont val="Segoe UI"/>
        <family val="2"/>
        <charset val="238"/>
      </rPr>
      <t>WYSIĘGNIK OZDOBNY WZÓR A, PRZEKAŹNIK MALOWANIE SŁUPÓW NA RAL 9005</t>
    </r>
  </si>
  <si>
    <r>
      <t>OPRAWY OZDOBNE</t>
    </r>
    <r>
      <rPr>
        <sz val="10"/>
        <color rgb="FFFF0000"/>
        <rFont val="Segoe UI"/>
        <family val="2"/>
        <charset val="238"/>
      </rPr>
      <t xml:space="preserve"> </t>
    </r>
    <r>
      <rPr>
        <sz val="10"/>
        <rFont val="Segoe UI"/>
        <family val="2"/>
        <charset val="238"/>
      </rPr>
      <t>WZÓR A,</t>
    </r>
    <r>
      <rPr>
        <sz val="10"/>
        <color theme="1"/>
        <rFont val="Segoe UI"/>
        <family val="2"/>
        <charset val="238"/>
      </rPr>
      <t xml:space="preserve"> WYSIĘGNIK OZDOBNY WZÓR A, PRZEKAŹNIK, MALOWANIE SŁUPÓW NA RAL 9005</t>
    </r>
  </si>
  <si>
    <t>OPRAWY I WYSIĘGNIKI OZDOBNE WZÓR A, SŁUPY MALOWAĆ NA CZARNO RAL 9005, PRZEKAŹNIK</t>
  </si>
  <si>
    <t>PRZEKAŹNIK, SŁUPY WYSIĘGNIKI WZÓR B I OPRAWY OZDOBNE WZÓR A DODATKOWY PRZEKAŹNIK PRZY SŁUPIE 41 (ODŁĄCZENIE 100 - 107 i 80 - 81)</t>
  </si>
  <si>
    <t>OPRAWY WZÓR C, MALOWANIE SŁUPÓW RAL 9005, PRZEKAŹNIK</t>
  </si>
  <si>
    <t>OPRAWY OZDOBNE WZÓR A, WYSIĘGNIK OZDOBNY WZÓR A  I SŁUPY MALOWAĆ NA CZARNO RAL 9005, PRZEKAŹNIK</t>
  </si>
  <si>
    <t>OPRAWY ULICZNE, PRZEKAŹNIK</t>
  </si>
  <si>
    <t>OPRAWY ULICZNE (120-127 - PARKING PRZY DRODZE), PRZEKAŹNIK</t>
  </si>
  <si>
    <t>SŁUPY WYSIĘGNIKI WZÓR B I OPRAWY OZDOBNE WZÓR A , PRZEKAŹNIK</t>
  </si>
  <si>
    <t>PRZEKAŹNIK, OPRAWY ULICZNE WYMIANA SŁUPÓW Z WYSIĘGNIKAMI ULICZNE TOŻSAME Z ISTNIEJĄCYMI 3 SZT.(64 - 66) MONTAŻ RADARU PRZY PUNKCIE 61</t>
  </si>
  <si>
    <t>OPRAWA ULICZNA, PRZEKAŹNIK</t>
  </si>
  <si>
    <t>SŁUPY WYSIĘGNIKI WZÓR B I OPRAWY OZDOBNE WZÓR A, PRZEKAŹNIK</t>
  </si>
  <si>
    <t>OPRAWY OZDOBNE WZÓR A, WYSIĘGNIKI OZDOBNE WZÓR A RAL9005, PRZEKAŹNIK</t>
  </si>
  <si>
    <t>OPRAWY ULICZNE, SŁUPY MALOWAĆ NA SZARY ZGODNY Z RAL OPRAWY, PRZEKAŹNIK</t>
  </si>
  <si>
    <t xml:space="preserve">OPRAWA WZÓR C, SŁUPY MALOWAĆ NA KOLOR ZGODNY Z RAL OPRAWY, PRZEKAŹNIK </t>
  </si>
  <si>
    <t>OPRAWY OZDOBNE WZÓR A, PRZEKAŹNIK</t>
  </si>
  <si>
    <t xml:space="preserve"> OPRAWA ULICZNA, WYSIEGNIK DO 1,2 M, SŁUP 1 SZT, PRZEKAŹNIK</t>
  </si>
  <si>
    <t>OPRAWY OZDOBNE WZÓR A, WYSIĘGNIKI OZDOBNE WZÓR A RAL9005, PRZEKAŹNIK  MONTAŻ STACJI BAZOWEJ NA BUDYNKU URZĘDU GMINY</t>
  </si>
  <si>
    <t>OPRAWY ULICZNE, SŁUPY MALOWAĆ NA SZARY ZGODNY Z RAL OPRAWY,  PRZEKAŹNIK</t>
  </si>
  <si>
    <t>OPRAWY WZÓR A WYSIĘGNIK WZÓR A, SŁUPY MALOWAĆ NA CZARNO RAL 9005,  PRZEKAŹNIK</t>
  </si>
  <si>
    <t>OPRAWY WZÓR C, SŁUPY MALOWAĆ NA RAL 9005, PRZEKAŹNIK</t>
  </si>
  <si>
    <t>OPRAWY ULICZNE, WYMIANA 8SZT. SŁUPÓW Z WYSIĘGNIKAMI (1-8), PRZEKAŹNIK</t>
  </si>
  <si>
    <t>OPRAWY ULICZNE, WYMIANA 25 SZT. SŁUPÓW Z WYSIĘGNIKAMI (10, 14, 28 - 31, 33, 35, 37 - 49, 52 - 55)  MONTAŻ STACJI BAZOWEJ NA SŁUPIE 38, PRZEKAŹNIK</t>
  </si>
  <si>
    <t>OPRAWY WZÓR C, SŁUPY MALOWAĆ NA CZARNO, PRZEKAŹNIK</t>
  </si>
  <si>
    <t>OPRAWY ULICZNE SZARE, SŁUPY MALOWAĆ NA RAL OPRAWY, PRZEKAŹNIK</t>
  </si>
  <si>
    <t>reprezentowani przez:</t>
  </si>
  <si>
    <t>……………………………………………………………………………………............................................................................………..…………………</t>
  </si>
  <si>
    <t>WYKONAWCA LUB WYKONAWCY WSPÓLNIE UBIEGAJĄCY SIĘ O UDZIELENIE ZAMÓWIENIA</t>
  </si>
  <si>
    <t>(nazwy albo imiona i nazwiska, siedziby albo miejsca zamieszkania, jeżeli są miejscami wykonywania działalności wykonawcy 
lub wykonawców wspólnie ubiegających się o udzielenie zamówienia)</t>
  </si>
  <si>
    <t>Załącznik nr 4b - Tabela oferowanych urządzeń</t>
  </si>
  <si>
    <t xml:space="preserve">do Specyfikacji Warunków Zamówienia w postępowaniu Nr IR.271.29.2021 </t>
  </si>
  <si>
    <t>-</t>
  </si>
  <si>
    <r>
      <t xml:space="preserve">SŁUPY </t>
    </r>
    <r>
      <rPr>
        <sz val="10"/>
        <color rgb="FFFF0000"/>
        <rFont val="Segoe UI"/>
        <family val="2"/>
        <charset val="238"/>
      </rPr>
      <t xml:space="preserve">I WYSIĘGNIKI </t>
    </r>
    <r>
      <rPr>
        <sz val="10"/>
        <rFont val="Segoe UI"/>
        <family val="2"/>
        <charset val="238"/>
      </rPr>
      <t xml:space="preserve">WZÓR B OPRAWY OZDOBNE WZÓR A. RAL 9005, PRZEKAŹNIK </t>
    </r>
  </si>
  <si>
    <r>
      <t xml:space="preserve">SŁUPY </t>
    </r>
    <r>
      <rPr>
        <sz val="10"/>
        <color rgb="FFFF0000"/>
        <rFont val="Segoe UI"/>
        <family val="2"/>
        <charset val="238"/>
      </rPr>
      <t xml:space="preserve"> I WYSIĘGNIKI </t>
    </r>
    <r>
      <rPr>
        <sz val="10"/>
        <rFont val="Segoe UI"/>
        <family val="2"/>
        <charset val="238"/>
      </rPr>
      <t xml:space="preserve">WZÓR B OPRAWY OZDOBNE WZÓR A. RAL9005, PRZEKAŹNIK,  MONTAŻ RADARU PRZY PUNKCIE 77, </t>
    </r>
  </si>
  <si>
    <r>
      <t xml:space="preserve">SŁUPY </t>
    </r>
    <r>
      <rPr>
        <sz val="10"/>
        <color rgb="FFFF0000"/>
        <rFont val="Segoe UI"/>
        <family val="2"/>
        <charset val="238"/>
      </rPr>
      <t>I WYSIĘGNIKI</t>
    </r>
    <r>
      <rPr>
        <sz val="10"/>
        <rFont val="Segoe UI"/>
        <family val="2"/>
        <charset val="238"/>
      </rPr>
      <t xml:space="preserve"> WZÓR B OPRAWY OZDOBNE WZÓR A. RAL9005, PRZEKAŹNIK</t>
    </r>
  </si>
  <si>
    <r>
      <t>SŁUPY</t>
    </r>
    <r>
      <rPr>
        <sz val="10"/>
        <color rgb="FFFF0000"/>
        <rFont val="Segoe UI"/>
        <family val="2"/>
        <charset val="238"/>
      </rPr>
      <t xml:space="preserve"> I WYSIĘGNIKI</t>
    </r>
    <r>
      <rPr>
        <sz val="10"/>
        <rFont val="Segoe UI"/>
        <family val="2"/>
        <charset val="238"/>
      </rPr>
      <t xml:space="preserve"> WZÓR B OPRAWY OZDOBNE WZÓR A. RAL 9005, PRZEKAŹNIK </t>
    </r>
  </si>
  <si>
    <r>
      <t xml:space="preserve">PREFEROWANA TEMPETATURA BARWY ŚWIATŁA W [K] 
</t>
    </r>
    <r>
      <rPr>
        <b/>
        <i/>
        <sz val="10"/>
        <rFont val="Segoe UI"/>
        <family val="2"/>
        <charset val="238"/>
      </rPr>
      <t>Wyjątek stanowi wzór ozdobny A</t>
    </r>
    <r>
      <rPr>
        <i/>
        <sz val="10"/>
        <rFont val="Segoe UI"/>
        <family val="2"/>
        <charset val="238"/>
      </rPr>
      <t>, który winien mieć koniecznie temp. 2700 K w obrębie ulicy Zdrojowej i 1 Maja (tereny zielone i ochrony konserwatorskiej) oraz 3500K na części pozostałych punktów aby zachować ciągłość częściowo zmodernizowanego oświetlenia ulicznego.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</si>
</sst>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F&quot;_);[Red]\(#,##0.00&quot;F&quot;\)"/>
    <numFmt numFmtId="165" formatCode="#,##0.0"/>
    <numFmt numFmtId="166" formatCode="#,##0.000"/>
  </numFmts>
  <fonts count="16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Helv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</font>
    <font>
      <sz val="10"/>
      <color theme="1"/>
      <name val="Segoe UI"/>
      <family val="2"/>
      <charset val="238"/>
    </font>
    <font>
      <sz val="10"/>
      <name val="Segoe UI"/>
      <family val="2"/>
      <charset val="238"/>
    </font>
    <font>
      <sz val="10"/>
      <color rgb="FFFF0000"/>
      <name val="Segoe U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i/>
      <sz val="10"/>
      <name val="Segoe UI"/>
      <family val="2"/>
      <charset val="238"/>
    </font>
    <font>
      <b/>
      <i/>
      <sz val="10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1" fillId="0" borderId="0"/>
    <xf numFmtId="37" fontId="4" fillId="0" borderId="0"/>
    <xf numFmtId="10" fontId="2" fillId="0" borderId="0" applyFont="0" applyFill="0" applyBorder="0" applyAlignment="0" applyProtection="0"/>
    <xf numFmtId="0" fontId="5" fillId="0" borderId="0"/>
    <xf numFmtId="0" fontId="6" fillId="0" borderId="0"/>
  </cellStyleXfs>
  <cellXfs count="128">
    <xf numFmtId="0" fontId="0" fillId="0" borderId="0" xfId="0"/>
    <xf numFmtId="0" fontId="6" fillId="0" borderId="0" xfId="7" applyAlignment="1">
      <alignment wrapText="1"/>
    </xf>
    <xf numFmtId="4" fontId="7" fillId="4" borderId="8" xfId="6" applyNumberFormat="1" applyFont="1" applyFill="1" applyBorder="1" applyAlignment="1">
      <alignment horizontal="center" vertical="center" wrapText="1"/>
    </xf>
    <xf numFmtId="4" fontId="7" fillId="4" borderId="9" xfId="6" applyNumberFormat="1" applyFont="1" applyFill="1" applyBorder="1" applyAlignment="1">
      <alignment horizontal="center" vertical="center" wrapText="1"/>
    </xf>
    <xf numFmtId="4" fontId="7" fillId="4" borderId="9" xfId="6" applyNumberFormat="1" applyFont="1" applyFill="1" applyBorder="1" applyAlignment="1">
      <alignment horizontal="center" vertical="center" textRotation="90" wrapText="1"/>
    </xf>
    <xf numFmtId="4" fontId="7" fillId="4" borderId="10" xfId="6" applyNumberFormat="1" applyFont="1" applyFill="1" applyBorder="1" applyAlignment="1">
      <alignment horizontal="center" vertical="center" textRotation="90" wrapText="1"/>
    </xf>
    <xf numFmtId="49" fontId="7" fillId="0" borderId="1" xfId="6" applyNumberFormat="1" applyFont="1" applyBorder="1" applyAlignment="1">
      <alignment horizontal="center" vertical="center" wrapText="1"/>
    </xf>
    <xf numFmtId="3" fontId="7" fillId="0" borderId="1" xfId="6" applyNumberFormat="1" applyFont="1" applyBorder="1" applyAlignment="1">
      <alignment horizontal="center" vertical="center" wrapText="1"/>
    </xf>
    <xf numFmtId="165" fontId="7" fillId="0" borderId="1" xfId="6" applyNumberFormat="1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2" xfId="6" applyFont="1" applyBorder="1" applyAlignment="1">
      <alignment horizontal="center" vertical="center" wrapText="1"/>
    </xf>
    <xf numFmtId="4" fontId="7" fillId="4" borderId="1" xfId="6" applyNumberFormat="1" applyFont="1" applyFill="1" applyBorder="1" applyAlignment="1">
      <alignment horizontal="center" vertical="center" wrapText="1"/>
    </xf>
    <xf numFmtId="3" fontId="7" fillId="4" borderId="1" xfId="6" applyNumberFormat="1" applyFont="1" applyFill="1" applyBorder="1" applyAlignment="1">
      <alignment horizontal="center" vertical="center" wrapText="1"/>
    </xf>
    <xf numFmtId="165" fontId="7" fillId="4" borderId="1" xfId="6" applyNumberFormat="1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horizontal="center" vertical="center" wrapText="1"/>
    </xf>
    <xf numFmtId="0" fontId="7" fillId="4" borderId="12" xfId="6" applyFont="1" applyFill="1" applyBorder="1" applyAlignment="1">
      <alignment horizontal="center" vertical="center" wrapText="1"/>
    </xf>
    <xf numFmtId="3" fontId="7" fillId="4" borderId="12" xfId="6" applyNumberFormat="1" applyFont="1" applyFill="1" applyBorder="1" applyAlignment="1">
      <alignment horizontal="center" vertical="center" wrapText="1"/>
    </xf>
    <xf numFmtId="3" fontId="7" fillId="0" borderId="12" xfId="6" applyNumberFormat="1" applyFont="1" applyBorder="1" applyAlignment="1">
      <alignment horizontal="center" vertical="center" wrapText="1"/>
    </xf>
    <xf numFmtId="3" fontId="7" fillId="6" borderId="1" xfId="6" applyNumberFormat="1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49" fontId="8" fillId="0" borderId="1" xfId="6" applyNumberFormat="1" applyFont="1" applyBorder="1" applyAlignment="1">
      <alignment horizontal="center" vertical="center" wrapText="1"/>
    </xf>
    <xf numFmtId="49" fontId="7" fillId="6" borderId="1" xfId="6" applyNumberFormat="1" applyFont="1" applyFill="1" applyBorder="1" applyAlignment="1">
      <alignment horizontal="center" vertical="center" wrapText="1"/>
    </xf>
    <xf numFmtId="4" fontId="7" fillId="8" borderId="8" xfId="6" applyNumberFormat="1" applyFont="1" applyFill="1" applyBorder="1" applyAlignment="1">
      <alignment horizontal="center" vertical="center" textRotation="90" wrapText="1"/>
    </xf>
    <xf numFmtId="4" fontId="7" fillId="8" borderId="9" xfId="6" applyNumberFormat="1" applyFont="1" applyFill="1" applyBorder="1" applyAlignment="1">
      <alignment horizontal="center" vertical="center" textRotation="90" wrapText="1"/>
    </xf>
    <xf numFmtId="4" fontId="7" fillId="8" borderId="19" xfId="6" applyNumberFormat="1" applyFont="1" applyFill="1" applyBorder="1" applyAlignment="1">
      <alignment horizontal="center" vertical="center" textRotation="90" wrapText="1"/>
    </xf>
    <xf numFmtId="0" fontId="6" fillId="8" borderId="1" xfId="7" applyFill="1" applyBorder="1" applyAlignment="1">
      <alignment horizontal="center" vertical="center" wrapText="1"/>
    </xf>
    <xf numFmtId="0" fontId="6" fillId="8" borderId="16" xfId="7" applyFill="1" applyBorder="1" applyAlignment="1">
      <alignment horizontal="center" vertical="center" wrapText="1"/>
    </xf>
    <xf numFmtId="4" fontId="7" fillId="8" borderId="10" xfId="6" applyNumberFormat="1" applyFont="1" applyFill="1" applyBorder="1" applyAlignment="1">
      <alignment horizontal="center" vertical="center" textRotation="90" wrapText="1"/>
    </xf>
    <xf numFmtId="0" fontId="6" fillId="0" borderId="0" xfId="7" applyAlignment="1">
      <alignment wrapText="1"/>
    </xf>
    <xf numFmtId="3" fontId="7" fillId="0" borderId="1" xfId="6" applyNumberFormat="1" applyFont="1" applyBorder="1" applyAlignment="1">
      <alignment horizontal="center" vertical="center" wrapText="1"/>
    </xf>
    <xf numFmtId="3" fontId="7" fillId="4" borderId="1" xfId="6" applyNumberFormat="1" applyFont="1" applyFill="1" applyBorder="1" applyAlignment="1">
      <alignment horizontal="center" vertical="center" wrapText="1"/>
    </xf>
    <xf numFmtId="4" fontId="7" fillId="0" borderId="1" xfId="6" applyNumberFormat="1" applyFont="1" applyBorder="1" applyAlignment="1">
      <alignment horizontal="center" vertical="center" wrapText="1"/>
    </xf>
    <xf numFmtId="4" fontId="7" fillId="4" borderId="22" xfId="6" applyNumberFormat="1" applyFont="1" applyFill="1" applyBorder="1" applyAlignment="1">
      <alignment horizontal="center" vertical="center" textRotation="90" wrapText="1"/>
    </xf>
    <xf numFmtId="0" fontId="6" fillId="0" borderId="0" xfId="7" applyAlignment="1">
      <alignment horizontal="center" wrapText="1"/>
    </xf>
    <xf numFmtId="4" fontId="7" fillId="4" borderId="23" xfId="6" applyNumberFormat="1" applyFont="1" applyFill="1" applyBorder="1" applyAlignment="1">
      <alignment horizontal="center" vertical="center" wrapText="1"/>
    </xf>
    <xf numFmtId="4" fontId="7" fillId="4" borderId="21" xfId="6" applyNumberFormat="1" applyFont="1" applyFill="1" applyBorder="1" applyAlignment="1">
      <alignment horizontal="center" vertical="center" wrapText="1"/>
    </xf>
    <xf numFmtId="4" fontId="7" fillId="4" borderId="21" xfId="6" applyNumberFormat="1" applyFont="1" applyFill="1" applyBorder="1" applyAlignment="1">
      <alignment horizontal="center" vertical="center" textRotation="90" wrapText="1"/>
    </xf>
    <xf numFmtId="4" fontId="7" fillId="0" borderId="25" xfId="6" applyNumberFormat="1" applyFont="1" applyBorder="1" applyAlignment="1">
      <alignment horizontal="center" vertical="center" wrapText="1"/>
    </xf>
    <xf numFmtId="49" fontId="7" fillId="0" borderId="25" xfId="6" applyNumberFormat="1" applyFont="1" applyBorder="1" applyAlignment="1">
      <alignment horizontal="center" vertical="center" wrapText="1"/>
    </xf>
    <xf numFmtId="3" fontId="7" fillId="0" borderId="25" xfId="6" applyNumberFormat="1" applyFont="1" applyBorder="1" applyAlignment="1">
      <alignment horizontal="center" vertical="center" wrapText="1"/>
    </xf>
    <xf numFmtId="165" fontId="7" fillId="0" borderId="25" xfId="6" applyNumberFormat="1" applyFont="1" applyBorder="1" applyAlignment="1">
      <alignment horizontal="center" vertical="center" wrapText="1"/>
    </xf>
    <xf numFmtId="0" fontId="7" fillId="0" borderId="25" xfId="6" applyFont="1" applyBorder="1" applyAlignment="1">
      <alignment horizontal="center" vertical="center" wrapText="1"/>
    </xf>
    <xf numFmtId="3" fontId="9" fillId="9" borderId="1" xfId="6" applyNumberFormat="1" applyFont="1" applyFill="1" applyBorder="1" applyAlignment="1">
      <alignment horizontal="center" vertical="center" wrapText="1"/>
    </xf>
    <xf numFmtId="3" fontId="7" fillId="7" borderId="1" xfId="6" applyNumberFormat="1" applyFont="1" applyFill="1" applyBorder="1" applyAlignment="1">
      <alignment horizontal="center" vertical="center" wrapText="1"/>
    </xf>
    <xf numFmtId="3" fontId="7" fillId="7" borderId="16" xfId="6" applyNumberFormat="1" applyFont="1" applyFill="1" applyBorder="1" applyAlignment="1">
      <alignment horizontal="center" vertical="center" wrapText="1"/>
    </xf>
    <xf numFmtId="4" fontId="7" fillId="0" borderId="13" xfId="6" applyNumberFormat="1" applyFont="1" applyBorder="1" applyAlignment="1">
      <alignment horizontal="center" vertical="center" wrapText="1"/>
    </xf>
    <xf numFmtId="49" fontId="7" fillId="0" borderId="13" xfId="6" applyNumberFormat="1" applyFont="1" applyBorder="1" applyAlignment="1">
      <alignment horizontal="center" vertical="center" wrapText="1"/>
    </xf>
    <xf numFmtId="3" fontId="7" fillId="0" borderId="13" xfId="6" applyNumberFormat="1" applyFont="1" applyBorder="1" applyAlignment="1">
      <alignment horizontal="center" vertical="center" wrapText="1"/>
    </xf>
    <xf numFmtId="3" fontId="9" fillId="9" borderId="13" xfId="6" applyNumberFormat="1" applyFont="1" applyFill="1" applyBorder="1" applyAlignment="1">
      <alignment horizontal="center" vertical="center" wrapText="1"/>
    </xf>
    <xf numFmtId="165" fontId="7" fillId="0" borderId="13" xfId="6" applyNumberFormat="1" applyFont="1" applyBorder="1" applyAlignment="1">
      <alignment horizontal="center" vertical="center" wrapText="1"/>
    </xf>
    <xf numFmtId="3" fontId="7" fillId="0" borderId="14" xfId="6" applyNumberFormat="1" applyFont="1" applyBorder="1" applyAlignment="1">
      <alignment horizontal="center" vertical="center" wrapText="1"/>
    </xf>
    <xf numFmtId="4" fontId="7" fillId="4" borderId="25" xfId="6" applyNumberFormat="1" applyFont="1" applyFill="1" applyBorder="1" applyAlignment="1">
      <alignment horizontal="center" vertical="center" wrapText="1"/>
    </xf>
    <xf numFmtId="3" fontId="7" fillId="4" borderId="25" xfId="6" applyNumberFormat="1" applyFont="1" applyFill="1" applyBorder="1" applyAlignment="1">
      <alignment horizontal="center" vertical="center" wrapText="1"/>
    </xf>
    <xf numFmtId="3" fontId="7" fillId="4" borderId="19" xfId="6" applyNumberFormat="1" applyFont="1" applyFill="1" applyBorder="1" applyAlignment="1">
      <alignment horizontal="center" vertical="center" wrapText="1"/>
    </xf>
    <xf numFmtId="0" fontId="6" fillId="4" borderId="0" xfId="7" applyFill="1" applyAlignment="1">
      <alignment wrapText="1"/>
    </xf>
    <xf numFmtId="0" fontId="11" fillId="4" borderId="0" xfId="7" applyFont="1" applyFill="1" applyAlignment="1">
      <alignment wrapText="1"/>
    </xf>
    <xf numFmtId="0" fontId="6" fillId="0" borderId="0" xfId="7" applyAlignment="1">
      <alignment horizontal="left" wrapText="1"/>
    </xf>
    <xf numFmtId="0" fontId="7" fillId="0" borderId="25" xfId="6" applyNumberFormat="1" applyFont="1" applyBorder="1" applyAlignment="1">
      <alignment horizontal="center" vertical="center" wrapText="1"/>
    </xf>
    <xf numFmtId="0" fontId="8" fillId="0" borderId="25" xfId="6" applyNumberFormat="1" applyFont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8" fillId="0" borderId="1" xfId="6" applyNumberFormat="1" applyFont="1" applyBorder="1" applyAlignment="1">
      <alignment horizontal="center" vertical="center" wrapText="1"/>
    </xf>
    <xf numFmtId="0" fontId="7" fillId="5" borderId="11" xfId="6" applyNumberFormat="1" applyFont="1" applyFill="1" applyBorder="1" applyAlignment="1">
      <alignment horizontal="center" vertical="center" wrapText="1"/>
    </xf>
    <xf numFmtId="0" fontId="7" fillId="0" borderId="1" xfId="6" applyNumberFormat="1" applyFont="1" applyBorder="1" applyAlignment="1">
      <alignment vertical="center" wrapText="1"/>
    </xf>
    <xf numFmtId="0" fontId="7" fillId="4" borderId="11" xfId="6" applyNumberFormat="1" applyFont="1" applyFill="1" applyBorder="1" applyAlignment="1">
      <alignment vertical="center" wrapText="1"/>
    </xf>
    <xf numFmtId="0" fontId="7" fillId="4" borderId="1" xfId="6" applyNumberFormat="1" applyFont="1" applyFill="1" applyBorder="1" applyAlignment="1">
      <alignment vertical="center" wrapText="1"/>
    </xf>
    <xf numFmtId="0" fontId="7" fillId="0" borderId="13" xfId="6" applyNumberFormat="1" applyFont="1" applyBorder="1" applyAlignment="1">
      <alignment horizontal="center" vertical="center" wrapText="1"/>
    </xf>
    <xf numFmtId="0" fontId="8" fillId="0" borderId="13" xfId="6" applyNumberFormat="1" applyFont="1" applyBorder="1" applyAlignment="1">
      <alignment horizontal="center" vertical="center" wrapText="1"/>
    </xf>
    <xf numFmtId="0" fontId="6" fillId="8" borderId="11" xfId="7" applyFill="1" applyBorder="1" applyAlignment="1">
      <alignment vertical="center" wrapText="1"/>
    </xf>
    <xf numFmtId="0" fontId="6" fillId="8" borderId="1" xfId="7" applyFill="1" applyBorder="1" applyAlignment="1">
      <alignment vertical="center" wrapText="1"/>
    </xf>
    <xf numFmtId="0" fontId="6" fillId="0" borderId="1" xfId="7" applyBorder="1" applyAlignment="1">
      <alignment vertical="center" wrapText="1"/>
    </xf>
    <xf numFmtId="0" fontId="6" fillId="0" borderId="12" xfId="7" applyBorder="1" applyAlignment="1">
      <alignment vertical="center" wrapText="1"/>
    </xf>
    <xf numFmtId="0" fontId="6" fillId="0" borderId="11" xfId="7" applyBorder="1" applyAlignment="1">
      <alignment vertical="center" wrapText="1"/>
    </xf>
    <xf numFmtId="0" fontId="6" fillId="0" borderId="1" xfId="7" applyFill="1" applyBorder="1" applyAlignment="1">
      <alignment vertical="center" wrapText="1"/>
    </xf>
    <xf numFmtId="0" fontId="6" fillId="8" borderId="12" xfId="7" applyFill="1" applyBorder="1" applyAlignment="1">
      <alignment vertical="center" wrapText="1"/>
    </xf>
    <xf numFmtId="0" fontId="6" fillId="6" borderId="11" xfId="7" applyFill="1" applyBorder="1" applyAlignment="1">
      <alignment vertical="center" wrapText="1"/>
    </xf>
    <xf numFmtId="0" fontId="6" fillId="6" borderId="1" xfId="7" applyFill="1" applyBorder="1" applyAlignment="1">
      <alignment vertical="center" wrapText="1"/>
    </xf>
    <xf numFmtId="0" fontId="6" fillId="6" borderId="12" xfId="7" applyFill="1" applyBorder="1" applyAlignment="1">
      <alignment vertical="center" wrapText="1"/>
    </xf>
    <xf numFmtId="0" fontId="6" fillId="8" borderId="15" xfId="7" applyFill="1" applyBorder="1" applyAlignment="1">
      <alignment vertical="center" wrapText="1"/>
    </xf>
    <xf numFmtId="0" fontId="6" fillId="8" borderId="16" xfId="7" applyFill="1" applyBorder="1" applyAlignment="1">
      <alignment vertical="center" wrapText="1"/>
    </xf>
    <xf numFmtId="0" fontId="6" fillId="0" borderId="16" xfId="7" applyBorder="1" applyAlignment="1">
      <alignment vertical="center" wrapText="1"/>
    </xf>
    <xf numFmtId="0" fontId="6" fillId="0" borderId="20" xfId="7" applyBorder="1" applyAlignment="1">
      <alignment vertical="center" wrapText="1"/>
    </xf>
    <xf numFmtId="0" fontId="5" fillId="4" borderId="5" xfId="6" applyFill="1" applyBorder="1" applyAlignment="1"/>
    <xf numFmtId="0" fontId="5" fillId="4" borderId="6" xfId="6" applyFill="1" applyBorder="1" applyAlignment="1"/>
    <xf numFmtId="0" fontId="5" fillId="4" borderId="7" xfId="6" applyFill="1" applyBorder="1" applyAlignment="1"/>
    <xf numFmtId="4" fontId="7" fillId="7" borderId="13" xfId="6" applyNumberFormat="1" applyFont="1" applyFill="1" applyBorder="1" applyAlignment="1">
      <alignment horizontal="center" vertical="center" wrapText="1"/>
    </xf>
    <xf numFmtId="4" fontId="7" fillId="7" borderId="17" xfId="6" applyNumberFormat="1" applyFont="1" applyFill="1" applyBorder="1" applyAlignment="1">
      <alignment horizontal="center" vertical="center" wrapText="1"/>
    </xf>
    <xf numFmtId="4" fontId="9" fillId="4" borderId="9" xfId="6" applyNumberFormat="1" applyFont="1" applyFill="1" applyBorder="1" applyAlignment="1">
      <alignment horizontal="center" vertical="center" textRotation="90" wrapText="1"/>
    </xf>
    <xf numFmtId="3" fontId="9" fillId="0" borderId="1" xfId="6" applyNumberFormat="1" applyFont="1" applyBorder="1" applyAlignment="1">
      <alignment horizontal="center" vertical="center" wrapText="1"/>
    </xf>
    <xf numFmtId="3" fontId="9" fillId="4" borderId="1" xfId="6" applyNumberFormat="1" applyFont="1" applyFill="1" applyBorder="1" applyAlignment="1">
      <alignment horizontal="center" vertical="center" wrapText="1"/>
    </xf>
    <xf numFmtId="3" fontId="9" fillId="6" borderId="13" xfId="6" applyNumberFormat="1" applyFont="1" applyFill="1" applyBorder="1" applyAlignment="1">
      <alignment horizontal="center" vertical="center" wrapText="1"/>
    </xf>
    <xf numFmtId="0" fontId="13" fillId="0" borderId="0" xfId="7" applyFont="1" applyAlignment="1">
      <alignment horizontal="right" wrapText="1"/>
    </xf>
    <xf numFmtId="0" fontId="7" fillId="5" borderId="29" xfId="6" applyNumberFormat="1" applyFont="1" applyFill="1" applyBorder="1" applyAlignment="1">
      <alignment horizontal="center" vertical="center" wrapText="1"/>
    </xf>
    <xf numFmtId="0" fontId="7" fillId="5" borderId="23" xfId="6" applyNumberFormat="1" applyFont="1" applyFill="1" applyBorder="1" applyAlignment="1">
      <alignment horizontal="center" vertical="center" wrapText="1"/>
    </xf>
    <xf numFmtId="0" fontId="7" fillId="5" borderId="8" xfId="6" applyNumberFormat="1" applyFont="1" applyFill="1" applyBorder="1" applyAlignment="1">
      <alignment horizontal="center" vertical="center" wrapText="1"/>
    </xf>
    <xf numFmtId="0" fontId="6" fillId="0" borderId="0" xfId="7" applyAlignment="1">
      <alignment horizontal="left" wrapText="1"/>
    </xf>
    <xf numFmtId="0" fontId="12" fillId="0" borderId="0" xfId="7" applyFont="1" applyAlignment="1">
      <alignment horizontal="left" wrapText="1"/>
    </xf>
    <xf numFmtId="0" fontId="7" fillId="4" borderId="11" xfId="6" applyNumberFormat="1" applyFont="1" applyFill="1" applyBorder="1" applyAlignment="1">
      <alignment horizontal="center" vertical="center" wrapText="1"/>
    </xf>
    <xf numFmtId="0" fontId="7" fillId="4" borderId="1" xfId="6" applyNumberFormat="1" applyFont="1" applyFill="1" applyBorder="1" applyAlignment="1">
      <alignment horizontal="center" vertical="center" wrapText="1"/>
    </xf>
    <xf numFmtId="3" fontId="7" fillId="7" borderId="14" xfId="6" applyNumberFormat="1" applyFont="1" applyFill="1" applyBorder="1" applyAlignment="1">
      <alignment horizontal="center" vertical="center" wrapText="1"/>
    </xf>
    <xf numFmtId="3" fontId="7" fillId="7" borderId="18" xfId="6" applyNumberFormat="1" applyFont="1" applyFill="1" applyBorder="1" applyAlignment="1">
      <alignment horizontal="center" vertical="center" wrapText="1"/>
    </xf>
    <xf numFmtId="4" fontId="7" fillId="7" borderId="1" xfId="6" applyNumberFormat="1" applyFont="1" applyFill="1" applyBorder="1" applyAlignment="1">
      <alignment horizontal="center" vertical="center" wrapText="1"/>
    </xf>
    <xf numFmtId="4" fontId="7" fillId="7" borderId="16" xfId="6" applyNumberFormat="1" applyFont="1" applyFill="1" applyBorder="1" applyAlignment="1">
      <alignment horizontal="center" vertical="center" wrapText="1"/>
    </xf>
    <xf numFmtId="3" fontId="7" fillId="7" borderId="1" xfId="6" applyNumberFormat="1" applyFont="1" applyFill="1" applyBorder="1" applyAlignment="1">
      <alignment horizontal="center" vertical="center" wrapText="1"/>
    </xf>
    <xf numFmtId="3" fontId="7" fillId="7" borderId="16" xfId="6" applyNumberFormat="1" applyFont="1" applyFill="1" applyBorder="1" applyAlignment="1">
      <alignment horizontal="center" vertical="center" wrapText="1"/>
    </xf>
    <xf numFmtId="166" fontId="7" fillId="7" borderId="13" xfId="6" applyNumberFormat="1" applyFont="1" applyFill="1" applyBorder="1" applyAlignment="1">
      <alignment horizontal="center" vertical="center" wrapText="1"/>
    </xf>
    <xf numFmtId="166" fontId="7" fillId="7" borderId="17" xfId="6" applyNumberFormat="1" applyFont="1" applyFill="1" applyBorder="1" applyAlignment="1">
      <alignment horizontal="center" vertical="center" wrapText="1"/>
    </xf>
    <xf numFmtId="3" fontId="7" fillId="7" borderId="13" xfId="6" applyNumberFormat="1" applyFont="1" applyFill="1" applyBorder="1" applyAlignment="1">
      <alignment horizontal="center" vertical="center" wrapText="1"/>
    </xf>
    <xf numFmtId="3" fontId="7" fillId="7" borderId="17" xfId="6" applyNumberFormat="1" applyFont="1" applyFill="1" applyBorder="1" applyAlignment="1">
      <alignment horizontal="center" vertical="center" wrapText="1"/>
    </xf>
    <xf numFmtId="0" fontId="7" fillId="5" borderId="11" xfId="6" applyNumberFormat="1" applyFont="1" applyFill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3" xfId="6" applyNumberFormat="1" applyFont="1" applyBorder="1" applyAlignment="1">
      <alignment horizontal="center" vertical="center" wrapText="1"/>
    </xf>
    <xf numFmtId="4" fontId="7" fillId="4" borderId="24" xfId="6" applyNumberFormat="1" applyFont="1" applyFill="1" applyBorder="1" applyAlignment="1">
      <alignment horizontal="center" vertical="center" wrapText="1"/>
    </xf>
    <xf numFmtId="4" fontId="7" fillId="4" borderId="25" xfId="6" applyNumberFormat="1" applyFont="1" applyFill="1" applyBorder="1" applyAlignment="1">
      <alignment horizontal="center" vertical="center" wrapText="1"/>
    </xf>
    <xf numFmtId="4" fontId="7" fillId="5" borderId="11" xfId="6" applyNumberFormat="1" applyFont="1" applyFill="1" applyBorder="1" applyAlignment="1">
      <alignment horizontal="center" vertical="center" wrapText="1"/>
    </xf>
    <xf numFmtId="4" fontId="7" fillId="5" borderId="1" xfId="6" applyNumberFormat="1" applyFont="1" applyFill="1" applyBorder="1" applyAlignment="1">
      <alignment horizontal="center" vertical="center" wrapText="1"/>
    </xf>
    <xf numFmtId="4" fontId="7" fillId="5" borderId="15" xfId="6" applyNumberFormat="1" applyFont="1" applyFill="1" applyBorder="1" applyAlignment="1">
      <alignment horizontal="center" vertical="center" wrapText="1"/>
    </xf>
    <xf numFmtId="4" fontId="7" fillId="5" borderId="16" xfId="6" applyNumberFormat="1" applyFont="1" applyFill="1" applyBorder="1" applyAlignment="1">
      <alignment horizontal="center" vertical="center" wrapText="1"/>
    </xf>
    <xf numFmtId="0" fontId="7" fillId="4" borderId="26" xfId="6" applyNumberFormat="1" applyFont="1" applyFill="1" applyBorder="1" applyAlignment="1">
      <alignment horizontal="center" vertical="center" wrapText="1"/>
    </xf>
    <xf numFmtId="0" fontId="7" fillId="4" borderId="27" xfId="6" applyNumberFormat="1" applyFont="1" applyFill="1" applyBorder="1" applyAlignment="1">
      <alignment horizontal="center" vertical="center" wrapText="1"/>
    </xf>
    <xf numFmtId="0" fontId="7" fillId="4" borderId="28" xfId="6" applyNumberFormat="1" applyFont="1" applyFill="1" applyBorder="1" applyAlignment="1">
      <alignment horizontal="center" vertical="center" wrapText="1"/>
    </xf>
    <xf numFmtId="0" fontId="10" fillId="8" borderId="5" xfId="7" applyFont="1" applyFill="1" applyBorder="1" applyAlignment="1">
      <alignment horizontal="center" wrapText="1"/>
    </xf>
    <xf numFmtId="0" fontId="6" fillId="8" borderId="6" xfId="7" applyFill="1" applyBorder="1" applyAlignment="1">
      <alignment horizontal="center" wrapText="1"/>
    </xf>
    <xf numFmtId="0" fontId="6" fillId="8" borderId="7" xfId="7" applyFill="1" applyBorder="1" applyAlignment="1">
      <alignment horizontal="center" wrapText="1"/>
    </xf>
    <xf numFmtId="0" fontId="5" fillId="4" borderId="2" xfId="6" applyFill="1" applyBorder="1" applyAlignment="1">
      <alignment horizontal="center"/>
    </xf>
    <xf numFmtId="0" fontId="5" fillId="4" borderId="3" xfId="6" applyFill="1" applyBorder="1" applyAlignment="1">
      <alignment horizontal="center"/>
    </xf>
    <xf numFmtId="0" fontId="5" fillId="4" borderId="4" xfId="6" applyFill="1" applyBorder="1" applyAlignment="1">
      <alignment horizontal="center"/>
    </xf>
    <xf numFmtId="0" fontId="7" fillId="5" borderId="24" xfId="6" applyNumberFormat="1" applyFont="1" applyFill="1" applyBorder="1" applyAlignment="1">
      <alignment horizontal="center" vertical="center" wrapText="1"/>
    </xf>
    <xf numFmtId="0" fontId="7" fillId="0" borderId="25" xfId="6" applyNumberFormat="1" applyFont="1" applyBorder="1" applyAlignment="1">
      <alignment horizontal="center" vertical="center" wrapText="1"/>
    </xf>
  </cellXfs>
  <cellStyles count="8">
    <cellStyle name="Grey" xfId="1" xr:uid="{00000000-0005-0000-0000-000000000000}"/>
    <cellStyle name="Input [yellow]" xfId="2" xr:uid="{00000000-0005-0000-0000-000001000000}"/>
    <cellStyle name="Normal - Style1" xfId="3" xr:uid="{00000000-0005-0000-0000-000002000000}"/>
    <cellStyle name="Normal_A" xfId="4" xr:uid="{00000000-0005-0000-0000-000003000000}"/>
    <cellStyle name="Normalny" xfId="0" builtinId="0"/>
    <cellStyle name="Normalny 2" xfId="7" xr:uid="{FE0E9A0C-DC93-415F-91F3-AF4570BB0AF6}"/>
    <cellStyle name="Normalny 2 2" xfId="6" xr:uid="{3DE78BF8-C00D-4BDA-A032-8EF7C01476F8}"/>
    <cellStyle name="Percent [2]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1645-F9EA-412A-9B96-45F72C253064}">
  <sheetPr>
    <pageSetUpPr fitToPage="1"/>
  </sheetPr>
  <dimension ref="A2:AA137"/>
  <sheetViews>
    <sheetView tabSelected="1" zoomScale="69" zoomScaleNormal="69" workbookViewId="0">
      <selection activeCell="U7" sqref="U7"/>
    </sheetView>
  </sheetViews>
  <sheetFormatPr defaultColWidth="9.28515625" defaultRowHeight="12.75"/>
  <cols>
    <col min="1" max="1" width="6" style="1" bestFit="1" customWidth="1"/>
    <col min="2" max="2" width="20.5703125" style="1" customWidth="1"/>
    <col min="3" max="3" width="14.28515625" style="1" customWidth="1"/>
    <col min="4" max="4" width="43.42578125" style="1" customWidth="1"/>
    <col min="5" max="5" width="7.28515625" style="1" bestFit="1" customWidth="1"/>
    <col min="6" max="7" width="9.28515625" style="1"/>
    <col min="8" max="8" width="9.28515625" style="33"/>
    <col min="9" max="9" width="6.42578125" style="1" bestFit="1" customWidth="1"/>
    <col min="10" max="10" width="14.42578125" style="1" customWidth="1"/>
    <col min="11" max="11" width="9.28515625" style="1"/>
    <col min="12" max="12" width="8.5703125" style="1" customWidth="1"/>
    <col min="13" max="13" width="8.140625" style="1" customWidth="1"/>
    <col min="14" max="14" width="6.42578125" style="1" customWidth="1"/>
    <col min="15" max="15" width="4.42578125" style="1" customWidth="1"/>
    <col min="16" max="16" width="4.42578125" style="1" bestFit="1" customWidth="1"/>
    <col min="17" max="17" width="6.5703125" style="1" customWidth="1"/>
    <col min="18" max="18" width="13.28515625" style="1" customWidth="1"/>
    <col min="19" max="19" width="20.42578125" style="1" customWidth="1"/>
    <col min="20" max="20" width="16.28515625" style="1" customWidth="1"/>
    <col min="21" max="21" width="15" style="1" customWidth="1"/>
    <col min="22" max="22" width="29.5703125" style="1" customWidth="1"/>
    <col min="23" max="23" width="30.5703125" style="1" customWidth="1"/>
    <col min="24" max="24" width="18.7109375" style="1" customWidth="1"/>
    <col min="25" max="25" width="24.28515625" style="1" customWidth="1"/>
    <col min="26" max="26" width="9.28515625" style="1"/>
    <col min="27" max="27" width="7.7109375" style="1" customWidth="1"/>
    <col min="28" max="16384" width="9.28515625" style="1"/>
  </cols>
  <sheetData>
    <row r="2" spans="1:26" s="56" customFormat="1" ht="21" customHeight="1">
      <c r="B2" s="90" t="s">
        <v>228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26" s="56" customFormat="1" ht="26.25" customHeight="1">
      <c r="B3" s="90" t="s">
        <v>229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6" s="56" customForma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26" s="56" customFormat="1" ht="15">
      <c r="B5" s="95" t="s">
        <v>226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1:26" s="56" customFormat="1" ht="21.75" customHeight="1">
      <c r="B6" s="95" t="s">
        <v>225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26" s="56" customFormat="1" ht="21.75" customHeight="1">
      <c r="B7" s="95" t="s">
        <v>225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26" s="56" customFormat="1" ht="21.75" customHeight="1">
      <c r="B8" s="95" t="s">
        <v>225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26" s="56" customFormat="1" ht="15" customHeight="1">
      <c r="B9" s="95" t="s">
        <v>227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26" s="56" customFormat="1" ht="15" customHeight="1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26" s="56" customFormat="1" ht="1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6" s="56" customFormat="1" ht="15">
      <c r="B12" s="95" t="s">
        <v>224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26" s="56" customFormat="1" ht="21.75" customHeight="1">
      <c r="B13" s="95" t="s">
        <v>225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6" s="28" customFormat="1" ht="13.5" thickBot="1">
      <c r="H14" s="33"/>
    </row>
    <row r="15" spans="1:26" ht="15" thickBot="1">
      <c r="A15" s="123" t="s">
        <v>0</v>
      </c>
      <c r="B15" s="124"/>
      <c r="C15" s="124"/>
      <c r="D15" s="124"/>
      <c r="E15" s="125"/>
      <c r="F15" s="81" t="s">
        <v>1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120" t="s">
        <v>183</v>
      </c>
      <c r="U15" s="121"/>
      <c r="V15" s="121"/>
      <c r="W15" s="121"/>
      <c r="X15" s="121"/>
      <c r="Y15" s="121"/>
      <c r="Z15" s="122"/>
    </row>
    <row r="16" spans="1:26" ht="387.75">
      <c r="A16" s="2" t="s">
        <v>2</v>
      </c>
      <c r="B16" s="3" t="s">
        <v>3</v>
      </c>
      <c r="C16" s="3" t="s">
        <v>4</v>
      </c>
      <c r="D16" s="3" t="s">
        <v>5</v>
      </c>
      <c r="E16" s="4" t="s">
        <v>6</v>
      </c>
      <c r="F16" s="4" t="s">
        <v>7</v>
      </c>
      <c r="G16" s="4" t="s">
        <v>8</v>
      </c>
      <c r="H16" s="32" t="s">
        <v>182</v>
      </c>
      <c r="I16" s="4" t="s">
        <v>9</v>
      </c>
      <c r="J16" s="86" t="s">
        <v>235</v>
      </c>
      <c r="K16" s="4" t="s">
        <v>174</v>
      </c>
      <c r="L16" s="4" t="s">
        <v>10</v>
      </c>
      <c r="M16" s="4" t="s">
        <v>175</v>
      </c>
      <c r="N16" s="4" t="s">
        <v>11</v>
      </c>
      <c r="O16" s="4" t="s">
        <v>12</v>
      </c>
      <c r="P16" s="4" t="s">
        <v>13</v>
      </c>
      <c r="Q16" s="4" t="s">
        <v>14</v>
      </c>
      <c r="R16" s="4" t="s">
        <v>15</v>
      </c>
      <c r="S16" s="5" t="s">
        <v>16</v>
      </c>
      <c r="T16" s="22" t="s">
        <v>176</v>
      </c>
      <c r="U16" s="23" t="s">
        <v>177</v>
      </c>
      <c r="V16" s="23" t="s">
        <v>185</v>
      </c>
      <c r="W16" s="23" t="s">
        <v>178</v>
      </c>
      <c r="X16" s="23" t="s">
        <v>179</v>
      </c>
      <c r="Y16" s="23" t="s">
        <v>180</v>
      </c>
      <c r="Z16" s="24" t="s">
        <v>181</v>
      </c>
    </row>
    <row r="17" spans="1:27" ht="15" thickBot="1">
      <c r="A17" s="34"/>
      <c r="B17" s="35"/>
      <c r="C17" s="3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4"/>
      <c r="S17" s="5"/>
      <c r="T17" s="22"/>
      <c r="U17" s="23"/>
      <c r="V17" s="23"/>
      <c r="W17" s="23"/>
      <c r="X17" s="23"/>
      <c r="Y17" s="23"/>
      <c r="Z17" s="27"/>
    </row>
    <row r="18" spans="1:27" ht="57">
      <c r="A18" s="126">
        <v>1</v>
      </c>
      <c r="B18" s="127" t="s">
        <v>17</v>
      </c>
      <c r="C18" s="57" t="s">
        <v>18</v>
      </c>
      <c r="D18" s="58" t="s">
        <v>216</v>
      </c>
      <c r="E18" s="57" t="s">
        <v>19</v>
      </c>
      <c r="F18" s="38" t="s">
        <v>20</v>
      </c>
      <c r="G18" s="39">
        <v>2</v>
      </c>
      <c r="H18" s="42">
        <v>7</v>
      </c>
      <c r="I18" s="40">
        <v>55</v>
      </c>
      <c r="J18" s="87">
        <v>2700</v>
      </c>
      <c r="K18" s="37">
        <f t="shared" ref="K18:K24" si="0">G18*I18</f>
        <v>110</v>
      </c>
      <c r="L18" s="37">
        <v>100</v>
      </c>
      <c r="M18" s="41">
        <v>2</v>
      </c>
      <c r="N18" s="41">
        <v>2</v>
      </c>
      <c r="O18" s="41">
        <v>0</v>
      </c>
      <c r="P18" s="41">
        <v>2</v>
      </c>
      <c r="Q18" s="41">
        <v>0</v>
      </c>
      <c r="R18" s="9">
        <v>1</v>
      </c>
      <c r="S18" s="10">
        <v>0</v>
      </c>
      <c r="T18" s="67"/>
      <c r="U18" s="68"/>
      <c r="V18" s="25">
        <f>U18*N18</f>
        <v>0</v>
      </c>
      <c r="W18" s="68"/>
      <c r="X18" s="68"/>
      <c r="Y18" s="69"/>
      <c r="Z18" s="70"/>
    </row>
    <row r="19" spans="1:27" ht="28.5">
      <c r="A19" s="108"/>
      <c r="B19" s="109"/>
      <c r="C19" s="59" t="s">
        <v>21</v>
      </c>
      <c r="D19" s="60" t="s">
        <v>22</v>
      </c>
      <c r="E19" s="59" t="s">
        <v>19</v>
      </c>
      <c r="F19" s="6" t="s">
        <v>23</v>
      </c>
      <c r="G19" s="29">
        <v>27</v>
      </c>
      <c r="H19" s="29" t="s">
        <v>92</v>
      </c>
      <c r="I19" s="8">
        <v>55</v>
      </c>
      <c r="J19" s="87" t="s">
        <v>230</v>
      </c>
      <c r="K19" s="31">
        <f t="shared" si="0"/>
        <v>1485</v>
      </c>
      <c r="L19" s="31">
        <v>100</v>
      </c>
      <c r="M19" s="9">
        <v>27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0">
        <v>0</v>
      </c>
      <c r="T19" s="71"/>
      <c r="U19" s="69"/>
      <c r="V19" s="69"/>
      <c r="W19" s="69"/>
      <c r="X19" s="68"/>
      <c r="Y19" s="69"/>
      <c r="Z19" s="70"/>
    </row>
    <row r="20" spans="1:27" ht="14.25">
      <c r="A20" s="108"/>
      <c r="B20" s="109"/>
      <c r="C20" s="59" t="s">
        <v>24</v>
      </c>
      <c r="D20" s="60" t="s">
        <v>22</v>
      </c>
      <c r="E20" s="59" t="s">
        <v>19</v>
      </c>
      <c r="F20" s="6" t="s">
        <v>25</v>
      </c>
      <c r="G20" s="29">
        <v>3</v>
      </c>
      <c r="H20" s="29" t="s">
        <v>92</v>
      </c>
      <c r="I20" s="8">
        <v>55</v>
      </c>
      <c r="J20" s="87" t="s">
        <v>230</v>
      </c>
      <c r="K20" s="31">
        <f t="shared" si="0"/>
        <v>165</v>
      </c>
      <c r="L20" s="31">
        <v>100</v>
      </c>
      <c r="M20" s="9">
        <v>3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0">
        <v>0</v>
      </c>
      <c r="T20" s="71"/>
      <c r="U20" s="69"/>
      <c r="V20" s="69"/>
      <c r="W20" s="69"/>
      <c r="X20" s="68"/>
      <c r="Y20" s="69"/>
      <c r="Z20" s="70"/>
    </row>
    <row r="21" spans="1:27" ht="71.25">
      <c r="A21" s="108"/>
      <c r="B21" s="109"/>
      <c r="C21" s="59" t="s">
        <v>26</v>
      </c>
      <c r="D21" s="60" t="s">
        <v>186</v>
      </c>
      <c r="E21" s="59" t="s">
        <v>19</v>
      </c>
      <c r="F21" s="6" t="s">
        <v>27</v>
      </c>
      <c r="G21" s="29">
        <v>39</v>
      </c>
      <c r="H21" s="42">
        <v>7</v>
      </c>
      <c r="I21" s="8">
        <v>55</v>
      </c>
      <c r="J21" s="87">
        <v>2700</v>
      </c>
      <c r="K21" s="31">
        <f t="shared" si="0"/>
        <v>2145</v>
      </c>
      <c r="L21" s="31">
        <v>100</v>
      </c>
      <c r="M21" s="9">
        <v>40</v>
      </c>
      <c r="N21" s="19">
        <v>39</v>
      </c>
      <c r="O21" s="9">
        <v>0</v>
      </c>
      <c r="P21" s="9">
        <v>39</v>
      </c>
      <c r="Q21" s="9">
        <v>32</v>
      </c>
      <c r="R21" s="9">
        <v>0</v>
      </c>
      <c r="S21" s="10">
        <v>0</v>
      </c>
      <c r="T21" s="67"/>
      <c r="U21" s="68"/>
      <c r="V21" s="25">
        <f t="shared" ref="V21:V24" si="1">U21*N21</f>
        <v>0</v>
      </c>
      <c r="W21" s="68"/>
      <c r="X21" s="68"/>
      <c r="Y21" s="72"/>
      <c r="Z21" s="73"/>
      <c r="AA21" s="28"/>
    </row>
    <row r="22" spans="1:27" ht="28.5">
      <c r="A22" s="108"/>
      <c r="B22" s="109"/>
      <c r="C22" s="59" t="s">
        <v>28</v>
      </c>
      <c r="D22" s="20" t="s">
        <v>231</v>
      </c>
      <c r="E22" s="59" t="s">
        <v>19</v>
      </c>
      <c r="F22" s="9">
        <v>142</v>
      </c>
      <c r="G22" s="29">
        <v>1</v>
      </c>
      <c r="H22" s="42">
        <v>3</v>
      </c>
      <c r="I22" s="8">
        <v>72</v>
      </c>
      <c r="J22" s="87">
        <v>2700</v>
      </c>
      <c r="K22" s="31">
        <f t="shared" si="0"/>
        <v>72</v>
      </c>
      <c r="L22" s="31">
        <v>100</v>
      </c>
      <c r="M22" s="9">
        <v>1</v>
      </c>
      <c r="N22" s="9">
        <v>1</v>
      </c>
      <c r="O22" s="9">
        <v>1</v>
      </c>
      <c r="P22" s="9">
        <v>0</v>
      </c>
      <c r="Q22" s="9">
        <v>1</v>
      </c>
      <c r="R22" s="9">
        <v>0</v>
      </c>
      <c r="S22" s="10">
        <v>0</v>
      </c>
      <c r="T22" s="67"/>
      <c r="U22" s="68"/>
      <c r="V22" s="25">
        <f t="shared" si="1"/>
        <v>0</v>
      </c>
      <c r="W22" s="68"/>
      <c r="X22" s="68"/>
      <c r="Y22" s="68"/>
      <c r="Z22" s="73"/>
      <c r="AA22" s="28"/>
    </row>
    <row r="23" spans="1:27" ht="42.75">
      <c r="A23" s="108"/>
      <c r="B23" s="109"/>
      <c r="C23" s="59" t="s">
        <v>29</v>
      </c>
      <c r="D23" s="20" t="s">
        <v>232</v>
      </c>
      <c r="E23" s="59" t="s">
        <v>19</v>
      </c>
      <c r="F23" s="6" t="s">
        <v>30</v>
      </c>
      <c r="G23" s="29">
        <v>29</v>
      </c>
      <c r="H23" s="42">
        <v>3</v>
      </c>
      <c r="I23" s="8">
        <v>72</v>
      </c>
      <c r="J23" s="87">
        <v>2700</v>
      </c>
      <c r="K23" s="31">
        <f t="shared" si="0"/>
        <v>2088</v>
      </c>
      <c r="L23" s="31">
        <v>100</v>
      </c>
      <c r="M23" s="29">
        <v>29</v>
      </c>
      <c r="N23" s="29">
        <v>29</v>
      </c>
      <c r="O23" s="29">
        <v>26</v>
      </c>
      <c r="P23" s="9">
        <v>0</v>
      </c>
      <c r="Q23" s="29">
        <v>26</v>
      </c>
      <c r="R23" s="9">
        <v>0</v>
      </c>
      <c r="S23" s="10">
        <v>1</v>
      </c>
      <c r="T23" s="67"/>
      <c r="U23" s="68"/>
      <c r="V23" s="25">
        <f t="shared" si="1"/>
        <v>0</v>
      </c>
      <c r="W23" s="68"/>
      <c r="X23" s="68"/>
      <c r="Y23" s="68"/>
      <c r="Z23" s="73"/>
      <c r="AA23" s="28"/>
    </row>
    <row r="24" spans="1:27" ht="28.5">
      <c r="A24" s="108"/>
      <c r="B24" s="109"/>
      <c r="C24" s="59" t="s">
        <v>31</v>
      </c>
      <c r="D24" s="20" t="s">
        <v>233</v>
      </c>
      <c r="E24" s="59" t="s">
        <v>19</v>
      </c>
      <c r="F24" s="6" t="s">
        <v>32</v>
      </c>
      <c r="G24" s="29">
        <v>41</v>
      </c>
      <c r="H24" s="42">
        <v>3</v>
      </c>
      <c r="I24" s="8">
        <v>72</v>
      </c>
      <c r="J24" s="87">
        <v>2700</v>
      </c>
      <c r="K24" s="31">
        <f t="shared" si="0"/>
        <v>2952</v>
      </c>
      <c r="L24" s="31">
        <v>100</v>
      </c>
      <c r="M24" s="29">
        <v>41</v>
      </c>
      <c r="N24" s="29">
        <v>41</v>
      </c>
      <c r="O24" s="29">
        <v>41</v>
      </c>
      <c r="P24" s="9">
        <v>0</v>
      </c>
      <c r="Q24" s="29">
        <v>41</v>
      </c>
      <c r="R24" s="9">
        <v>0</v>
      </c>
      <c r="S24" s="10">
        <v>0</v>
      </c>
      <c r="T24" s="67"/>
      <c r="U24" s="68"/>
      <c r="V24" s="25">
        <f t="shared" si="1"/>
        <v>0</v>
      </c>
      <c r="W24" s="68"/>
      <c r="X24" s="68"/>
      <c r="Y24" s="68"/>
      <c r="Z24" s="73"/>
      <c r="AA24" s="28"/>
    </row>
    <row r="25" spans="1:27" ht="14.25">
      <c r="A25" s="96"/>
      <c r="B25" s="97"/>
      <c r="C25" s="97"/>
      <c r="D25" s="97"/>
      <c r="E25" s="97"/>
      <c r="F25" s="11" t="s">
        <v>33</v>
      </c>
      <c r="G25" s="30">
        <f>SUM(G18:G24)</f>
        <v>142</v>
      </c>
      <c r="H25" s="30"/>
      <c r="I25" s="13"/>
      <c r="J25" s="88"/>
      <c r="K25" s="11">
        <f>SUM(K18:K24)</f>
        <v>9017</v>
      </c>
      <c r="L25" s="11">
        <f>SUM(L18)</f>
        <v>100</v>
      </c>
      <c r="M25" s="14">
        <f t="shared" ref="M25:S25" si="2">SUM(M18:M24)</f>
        <v>143</v>
      </c>
      <c r="N25" s="14">
        <f t="shared" si="2"/>
        <v>112</v>
      </c>
      <c r="O25" s="14">
        <f t="shared" si="2"/>
        <v>68</v>
      </c>
      <c r="P25" s="14">
        <f t="shared" si="2"/>
        <v>41</v>
      </c>
      <c r="Q25" s="14">
        <f t="shared" si="2"/>
        <v>100</v>
      </c>
      <c r="R25" s="14">
        <f t="shared" si="2"/>
        <v>1</v>
      </c>
      <c r="S25" s="15">
        <f t="shared" si="2"/>
        <v>1</v>
      </c>
      <c r="T25" s="74"/>
      <c r="U25" s="75"/>
      <c r="V25" s="75"/>
      <c r="W25" s="75"/>
      <c r="X25" s="75"/>
      <c r="Y25" s="75"/>
      <c r="Z25" s="76"/>
    </row>
    <row r="26" spans="1:27" ht="42.75">
      <c r="A26" s="61">
        <v>2</v>
      </c>
      <c r="B26" s="62" t="s">
        <v>34</v>
      </c>
      <c r="C26" s="59" t="s">
        <v>35</v>
      </c>
      <c r="D26" s="60" t="s">
        <v>188</v>
      </c>
      <c r="E26" s="59" t="s">
        <v>19</v>
      </c>
      <c r="F26" s="6" t="s">
        <v>36</v>
      </c>
      <c r="G26" s="29">
        <v>38</v>
      </c>
      <c r="H26" s="42">
        <v>13</v>
      </c>
      <c r="I26" s="29">
        <v>40</v>
      </c>
      <c r="J26" s="87">
        <v>3500</v>
      </c>
      <c r="K26" s="31">
        <f>G26*I26</f>
        <v>1520</v>
      </c>
      <c r="L26" s="31">
        <v>100</v>
      </c>
      <c r="M26" s="9">
        <v>38</v>
      </c>
      <c r="N26" s="9">
        <v>38</v>
      </c>
      <c r="O26" s="9">
        <v>0</v>
      </c>
      <c r="P26" s="9">
        <v>38</v>
      </c>
      <c r="Q26" s="9">
        <v>38</v>
      </c>
      <c r="R26" s="9">
        <v>0</v>
      </c>
      <c r="S26" s="10">
        <v>0</v>
      </c>
      <c r="T26" s="67"/>
      <c r="U26" s="68"/>
      <c r="V26" s="25">
        <f>U26*N26</f>
        <v>0</v>
      </c>
      <c r="W26" s="68"/>
      <c r="X26" s="68"/>
      <c r="Y26" s="69"/>
      <c r="Z26" s="73"/>
    </row>
    <row r="27" spans="1:27" ht="14.25">
      <c r="A27" s="96"/>
      <c r="B27" s="97"/>
      <c r="C27" s="97"/>
      <c r="D27" s="97"/>
      <c r="E27" s="97"/>
      <c r="F27" s="11" t="s">
        <v>33</v>
      </c>
      <c r="G27" s="30">
        <f>SUM(G26:G26)</f>
        <v>38</v>
      </c>
      <c r="H27" s="30"/>
      <c r="I27" s="13"/>
      <c r="J27" s="88"/>
      <c r="K27" s="11">
        <f>SUM(K26:K26)</f>
        <v>1520</v>
      </c>
      <c r="L27" s="11">
        <v>100</v>
      </c>
      <c r="M27" s="14">
        <f t="shared" ref="M27:S27" si="3">SUM(M26:M26)</f>
        <v>38</v>
      </c>
      <c r="N27" s="14">
        <f t="shared" si="3"/>
        <v>38</v>
      </c>
      <c r="O27" s="14">
        <f t="shared" si="3"/>
        <v>0</v>
      </c>
      <c r="P27" s="14">
        <f t="shared" si="3"/>
        <v>38</v>
      </c>
      <c r="Q27" s="14">
        <f t="shared" si="3"/>
        <v>38</v>
      </c>
      <c r="R27" s="14">
        <f t="shared" si="3"/>
        <v>0</v>
      </c>
      <c r="S27" s="15">
        <f t="shared" si="3"/>
        <v>0</v>
      </c>
      <c r="T27" s="74"/>
      <c r="U27" s="75"/>
      <c r="V27" s="75"/>
      <c r="W27" s="75"/>
      <c r="X27" s="75"/>
      <c r="Y27" s="75"/>
      <c r="Z27" s="76"/>
    </row>
    <row r="28" spans="1:27" ht="28.5">
      <c r="A28" s="108">
        <v>3</v>
      </c>
      <c r="B28" s="109" t="s">
        <v>37</v>
      </c>
      <c r="C28" s="59" t="s">
        <v>35</v>
      </c>
      <c r="D28" s="60" t="s">
        <v>189</v>
      </c>
      <c r="E28" s="59" t="s">
        <v>19</v>
      </c>
      <c r="F28" s="6" t="s">
        <v>38</v>
      </c>
      <c r="G28" s="29">
        <v>6</v>
      </c>
      <c r="H28" s="42">
        <v>13</v>
      </c>
      <c r="I28" s="8">
        <v>40</v>
      </c>
      <c r="J28" s="87">
        <v>3500</v>
      </c>
      <c r="K28" s="31">
        <f t="shared" ref="K28:K35" si="4">G28*I28</f>
        <v>240</v>
      </c>
      <c r="L28" s="31">
        <v>100</v>
      </c>
      <c r="M28" s="9">
        <v>6</v>
      </c>
      <c r="N28" s="9">
        <v>6</v>
      </c>
      <c r="O28" s="9">
        <v>0</v>
      </c>
      <c r="P28" s="9">
        <v>0</v>
      </c>
      <c r="Q28" s="9">
        <v>0</v>
      </c>
      <c r="R28" s="9">
        <v>0</v>
      </c>
      <c r="S28" s="10">
        <v>0</v>
      </c>
      <c r="T28" s="67"/>
      <c r="U28" s="68"/>
      <c r="V28" s="25">
        <f t="shared" ref="V28:V29" si="5">U28*N28</f>
        <v>0</v>
      </c>
      <c r="W28" s="68"/>
      <c r="X28" s="68"/>
      <c r="Y28" s="69"/>
      <c r="Z28" s="70"/>
    </row>
    <row r="29" spans="1:27" ht="28.5">
      <c r="A29" s="108"/>
      <c r="B29" s="109"/>
      <c r="C29" s="59" t="s">
        <v>39</v>
      </c>
      <c r="D29" s="60" t="s">
        <v>189</v>
      </c>
      <c r="E29" s="59" t="s">
        <v>19</v>
      </c>
      <c r="F29" s="6" t="s">
        <v>40</v>
      </c>
      <c r="G29" s="29">
        <v>12</v>
      </c>
      <c r="H29" s="42">
        <v>13</v>
      </c>
      <c r="I29" s="8">
        <v>40</v>
      </c>
      <c r="J29" s="87">
        <v>3500</v>
      </c>
      <c r="K29" s="31">
        <f t="shared" si="4"/>
        <v>480</v>
      </c>
      <c r="L29" s="31">
        <v>100</v>
      </c>
      <c r="M29" s="9">
        <v>12</v>
      </c>
      <c r="N29" s="9">
        <v>12</v>
      </c>
      <c r="O29" s="9">
        <v>0</v>
      </c>
      <c r="P29" s="9">
        <v>0</v>
      </c>
      <c r="Q29" s="9">
        <v>0</v>
      </c>
      <c r="R29" s="9">
        <v>0</v>
      </c>
      <c r="S29" s="10">
        <v>0</v>
      </c>
      <c r="T29" s="67"/>
      <c r="U29" s="68"/>
      <c r="V29" s="25">
        <f t="shared" si="5"/>
        <v>0</v>
      </c>
      <c r="W29" s="68"/>
      <c r="X29" s="68"/>
      <c r="Y29" s="69"/>
      <c r="Z29" s="70"/>
    </row>
    <row r="30" spans="1:27" ht="14.25">
      <c r="A30" s="108"/>
      <c r="B30" s="109"/>
      <c r="C30" s="59" t="s">
        <v>41</v>
      </c>
      <c r="D30" s="60" t="s">
        <v>22</v>
      </c>
      <c r="E30" s="59" t="s">
        <v>19</v>
      </c>
      <c r="F30" s="6" t="s">
        <v>42</v>
      </c>
      <c r="G30" s="29">
        <v>5</v>
      </c>
      <c r="H30" s="29" t="s">
        <v>92</v>
      </c>
      <c r="I30" s="29">
        <v>55</v>
      </c>
      <c r="J30" s="87" t="s">
        <v>230</v>
      </c>
      <c r="K30" s="31">
        <f t="shared" si="4"/>
        <v>275</v>
      </c>
      <c r="L30" s="31">
        <v>100</v>
      </c>
      <c r="M30" s="9">
        <v>5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10">
        <v>0</v>
      </c>
      <c r="T30" s="71"/>
      <c r="U30" s="69"/>
      <c r="V30" s="69"/>
      <c r="W30" s="69"/>
      <c r="X30" s="68"/>
      <c r="Y30" s="69"/>
      <c r="Z30" s="70"/>
    </row>
    <row r="31" spans="1:27" ht="28.5">
      <c r="A31" s="108"/>
      <c r="B31" s="109"/>
      <c r="C31" s="59" t="s">
        <v>43</v>
      </c>
      <c r="D31" s="60" t="s">
        <v>190</v>
      </c>
      <c r="E31" s="59" t="s">
        <v>19</v>
      </c>
      <c r="F31" s="6" t="s">
        <v>44</v>
      </c>
      <c r="G31" s="29">
        <v>1</v>
      </c>
      <c r="H31" s="42">
        <v>7</v>
      </c>
      <c r="I31" s="29">
        <v>55</v>
      </c>
      <c r="J31" s="87">
        <v>3500</v>
      </c>
      <c r="K31" s="31">
        <f t="shared" si="4"/>
        <v>55</v>
      </c>
      <c r="L31" s="31">
        <v>100</v>
      </c>
      <c r="M31" s="9">
        <v>1</v>
      </c>
      <c r="N31" s="9">
        <v>1</v>
      </c>
      <c r="O31" s="9">
        <v>1</v>
      </c>
      <c r="P31" s="9">
        <v>0</v>
      </c>
      <c r="Q31" s="9">
        <v>1</v>
      </c>
      <c r="R31" s="9">
        <v>0</v>
      </c>
      <c r="S31" s="10">
        <v>0</v>
      </c>
      <c r="T31" s="67"/>
      <c r="U31" s="68"/>
      <c r="V31" s="25">
        <f t="shared" ref="V31:V34" si="6">U31*N31</f>
        <v>0</v>
      </c>
      <c r="W31" s="68"/>
      <c r="X31" s="68"/>
      <c r="Y31" s="68"/>
      <c r="Z31" s="73"/>
    </row>
    <row r="32" spans="1:27" ht="14.25">
      <c r="A32" s="108"/>
      <c r="B32" s="109"/>
      <c r="C32" s="59" t="s">
        <v>43</v>
      </c>
      <c r="D32" s="60" t="s">
        <v>191</v>
      </c>
      <c r="E32" s="59" t="s">
        <v>19</v>
      </c>
      <c r="F32" s="6" t="s">
        <v>45</v>
      </c>
      <c r="G32" s="29">
        <v>5</v>
      </c>
      <c r="H32" s="42">
        <v>7</v>
      </c>
      <c r="I32" s="29">
        <v>55</v>
      </c>
      <c r="J32" s="87">
        <v>3500</v>
      </c>
      <c r="K32" s="31">
        <f t="shared" si="4"/>
        <v>275</v>
      </c>
      <c r="L32" s="31">
        <v>100</v>
      </c>
      <c r="M32" s="9">
        <v>5</v>
      </c>
      <c r="N32" s="9">
        <v>2</v>
      </c>
      <c r="O32" s="9">
        <v>0</v>
      </c>
      <c r="P32" s="9">
        <v>0</v>
      </c>
      <c r="Q32" s="9">
        <v>0</v>
      </c>
      <c r="R32" s="9">
        <v>0</v>
      </c>
      <c r="S32" s="10">
        <v>0</v>
      </c>
      <c r="T32" s="67"/>
      <c r="U32" s="68"/>
      <c r="V32" s="25">
        <f t="shared" si="6"/>
        <v>0</v>
      </c>
      <c r="W32" s="68"/>
      <c r="X32" s="68"/>
      <c r="Y32" s="69"/>
      <c r="Z32" s="70"/>
    </row>
    <row r="33" spans="1:26" ht="42.75">
      <c r="A33" s="108"/>
      <c r="B33" s="109"/>
      <c r="C33" s="59" t="s">
        <v>46</v>
      </c>
      <c r="D33" s="60" t="s">
        <v>192</v>
      </c>
      <c r="E33" s="59" t="s">
        <v>19</v>
      </c>
      <c r="F33" s="6" t="s">
        <v>47</v>
      </c>
      <c r="G33" s="29">
        <v>3</v>
      </c>
      <c r="H33" s="42">
        <v>13</v>
      </c>
      <c r="I33" s="8">
        <v>40</v>
      </c>
      <c r="J33" s="87">
        <v>3500</v>
      </c>
      <c r="K33" s="31">
        <f t="shared" si="4"/>
        <v>120</v>
      </c>
      <c r="L33" s="31">
        <v>100</v>
      </c>
      <c r="M33" s="9">
        <v>3</v>
      </c>
      <c r="N33" s="9">
        <v>3</v>
      </c>
      <c r="O33" s="9">
        <v>0</v>
      </c>
      <c r="P33" s="9">
        <v>3</v>
      </c>
      <c r="Q33" s="9">
        <v>3</v>
      </c>
      <c r="R33" s="9">
        <v>0</v>
      </c>
      <c r="S33" s="10">
        <v>0</v>
      </c>
      <c r="T33" s="67"/>
      <c r="U33" s="68"/>
      <c r="V33" s="25">
        <f t="shared" si="6"/>
        <v>0</v>
      </c>
      <c r="W33" s="68"/>
      <c r="X33" s="68"/>
      <c r="Y33" s="69"/>
      <c r="Z33" s="73"/>
    </row>
    <row r="34" spans="1:26" ht="42.75">
      <c r="A34" s="108"/>
      <c r="B34" s="109"/>
      <c r="C34" s="59" t="s">
        <v>46</v>
      </c>
      <c r="D34" s="60" t="s">
        <v>193</v>
      </c>
      <c r="E34" s="59" t="s">
        <v>19</v>
      </c>
      <c r="F34" s="6" t="s">
        <v>48</v>
      </c>
      <c r="G34" s="29">
        <v>16</v>
      </c>
      <c r="H34" s="42">
        <v>13</v>
      </c>
      <c r="I34" s="8">
        <v>40</v>
      </c>
      <c r="J34" s="87">
        <v>3500</v>
      </c>
      <c r="K34" s="31">
        <f t="shared" si="4"/>
        <v>640</v>
      </c>
      <c r="L34" s="31">
        <v>100</v>
      </c>
      <c r="M34" s="9">
        <v>16</v>
      </c>
      <c r="N34" s="9">
        <v>16</v>
      </c>
      <c r="O34" s="9">
        <v>0</v>
      </c>
      <c r="P34" s="9">
        <v>16</v>
      </c>
      <c r="Q34" s="9">
        <v>16</v>
      </c>
      <c r="R34" s="9">
        <v>0</v>
      </c>
      <c r="S34" s="10">
        <v>0</v>
      </c>
      <c r="T34" s="67"/>
      <c r="U34" s="68"/>
      <c r="V34" s="25">
        <f t="shared" si="6"/>
        <v>0</v>
      </c>
      <c r="W34" s="68"/>
      <c r="X34" s="68"/>
      <c r="Y34" s="69"/>
      <c r="Z34" s="73"/>
    </row>
    <row r="35" spans="1:26" ht="14.25">
      <c r="A35" s="108"/>
      <c r="B35" s="109"/>
      <c r="C35" s="59" t="s">
        <v>49</v>
      </c>
      <c r="D35" s="60" t="s">
        <v>22</v>
      </c>
      <c r="E35" s="59" t="s">
        <v>19</v>
      </c>
      <c r="F35" s="6" t="s">
        <v>50</v>
      </c>
      <c r="G35" s="29">
        <v>11</v>
      </c>
      <c r="H35" s="29" t="s">
        <v>92</v>
      </c>
      <c r="I35" s="29">
        <v>55</v>
      </c>
      <c r="J35" s="87" t="s">
        <v>230</v>
      </c>
      <c r="K35" s="31">
        <f t="shared" si="4"/>
        <v>605</v>
      </c>
      <c r="L35" s="31">
        <v>100</v>
      </c>
      <c r="M35" s="9">
        <v>11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10">
        <v>0</v>
      </c>
      <c r="T35" s="71"/>
      <c r="U35" s="69"/>
      <c r="V35" s="69"/>
      <c r="W35" s="69"/>
      <c r="X35" s="68"/>
      <c r="Y35" s="69"/>
      <c r="Z35" s="70"/>
    </row>
    <row r="36" spans="1:26" ht="14.25">
      <c r="A36" s="96"/>
      <c r="B36" s="97"/>
      <c r="C36" s="97"/>
      <c r="D36" s="97"/>
      <c r="E36" s="97"/>
      <c r="F36" s="11" t="s">
        <v>33</v>
      </c>
      <c r="G36" s="30">
        <f>SUM(G28:G35)</f>
        <v>59</v>
      </c>
      <c r="H36" s="30"/>
      <c r="I36" s="13"/>
      <c r="J36" s="88"/>
      <c r="K36" s="11">
        <f>SUM(K28:K35)</f>
        <v>2690</v>
      </c>
      <c r="L36" s="11">
        <v>100</v>
      </c>
      <c r="M36" s="14">
        <f t="shared" ref="M36:O36" si="7">SUM(M28:M35)</f>
        <v>59</v>
      </c>
      <c r="N36" s="14">
        <f t="shared" si="7"/>
        <v>40</v>
      </c>
      <c r="O36" s="14">
        <f t="shared" si="7"/>
        <v>1</v>
      </c>
      <c r="P36" s="14">
        <f>SUM(P28:P35)</f>
        <v>19</v>
      </c>
      <c r="Q36" s="14">
        <f t="shared" ref="Q36:S36" si="8">SUM(Q28:Q35)</f>
        <v>20</v>
      </c>
      <c r="R36" s="14">
        <f t="shared" si="8"/>
        <v>0</v>
      </c>
      <c r="S36" s="15">
        <f t="shared" si="8"/>
        <v>0</v>
      </c>
      <c r="T36" s="74"/>
      <c r="U36" s="75"/>
      <c r="V36" s="75"/>
      <c r="W36" s="75"/>
      <c r="X36" s="75"/>
      <c r="Y36" s="75"/>
      <c r="Z36" s="76"/>
    </row>
    <row r="37" spans="1:26" ht="28.5">
      <c r="A37" s="108">
        <v>4</v>
      </c>
      <c r="B37" s="109" t="s">
        <v>51</v>
      </c>
      <c r="C37" s="59" t="s">
        <v>31</v>
      </c>
      <c r="D37" s="20" t="s">
        <v>234</v>
      </c>
      <c r="E37" s="59" t="s">
        <v>19</v>
      </c>
      <c r="F37" s="6" t="s">
        <v>52</v>
      </c>
      <c r="G37" s="29">
        <v>15</v>
      </c>
      <c r="H37" s="42">
        <v>3</v>
      </c>
      <c r="I37" s="8">
        <v>72</v>
      </c>
      <c r="J37" s="87">
        <v>2700</v>
      </c>
      <c r="K37" s="31">
        <f>G37*I37</f>
        <v>1080</v>
      </c>
      <c r="L37" s="31">
        <v>100</v>
      </c>
      <c r="M37" s="29">
        <v>15</v>
      </c>
      <c r="N37" s="29">
        <v>15</v>
      </c>
      <c r="O37" s="29">
        <v>15</v>
      </c>
      <c r="P37" s="9">
        <v>0</v>
      </c>
      <c r="Q37" s="29">
        <v>15</v>
      </c>
      <c r="R37" s="9">
        <v>0</v>
      </c>
      <c r="S37" s="10">
        <v>0</v>
      </c>
      <c r="T37" s="67"/>
      <c r="U37" s="68"/>
      <c r="V37" s="25">
        <f t="shared" ref="V37:V39" si="9">U37*N37</f>
        <v>0</v>
      </c>
      <c r="W37" s="68"/>
      <c r="X37" s="68"/>
      <c r="Y37" s="68"/>
      <c r="Z37" s="73"/>
    </row>
    <row r="38" spans="1:26" ht="28.5">
      <c r="A38" s="108"/>
      <c r="B38" s="109"/>
      <c r="C38" s="59" t="s">
        <v>53</v>
      </c>
      <c r="D38" s="60" t="s">
        <v>187</v>
      </c>
      <c r="E38" s="59" t="s">
        <v>19</v>
      </c>
      <c r="F38" s="6" t="s">
        <v>54</v>
      </c>
      <c r="G38" s="29">
        <v>2</v>
      </c>
      <c r="H38" s="42">
        <v>13</v>
      </c>
      <c r="I38" s="8">
        <v>40</v>
      </c>
      <c r="J38" s="87">
        <v>2700</v>
      </c>
      <c r="K38" s="31">
        <f>G38*I38</f>
        <v>80</v>
      </c>
      <c r="L38" s="31">
        <v>100</v>
      </c>
      <c r="M38" s="9">
        <v>2</v>
      </c>
      <c r="N38" s="9">
        <v>2</v>
      </c>
      <c r="O38" s="9">
        <v>2</v>
      </c>
      <c r="P38" s="9">
        <v>0</v>
      </c>
      <c r="Q38" s="9">
        <v>2</v>
      </c>
      <c r="R38" s="9">
        <v>0</v>
      </c>
      <c r="S38" s="10">
        <v>0</v>
      </c>
      <c r="T38" s="67"/>
      <c r="U38" s="68"/>
      <c r="V38" s="25">
        <f t="shared" si="9"/>
        <v>0</v>
      </c>
      <c r="W38" s="68"/>
      <c r="X38" s="68"/>
      <c r="Y38" s="68"/>
      <c r="Z38" s="73"/>
    </row>
    <row r="39" spans="1:26" ht="28.5">
      <c r="A39" s="108"/>
      <c r="B39" s="109"/>
      <c r="C39" s="59" t="s">
        <v>55</v>
      </c>
      <c r="D39" s="60" t="s">
        <v>194</v>
      </c>
      <c r="E39" s="59" t="s">
        <v>19</v>
      </c>
      <c r="F39" s="6" t="s">
        <v>56</v>
      </c>
      <c r="G39" s="29">
        <v>3</v>
      </c>
      <c r="H39" s="42">
        <v>13</v>
      </c>
      <c r="I39" s="8">
        <v>40</v>
      </c>
      <c r="J39" s="87">
        <v>2700</v>
      </c>
      <c r="K39" s="31">
        <f>G39*I39</f>
        <v>120</v>
      </c>
      <c r="L39" s="31">
        <v>100</v>
      </c>
      <c r="M39" s="9">
        <v>3</v>
      </c>
      <c r="N39" s="9">
        <v>3</v>
      </c>
      <c r="O39" s="9">
        <v>3</v>
      </c>
      <c r="P39" s="9">
        <v>0</v>
      </c>
      <c r="Q39" s="9">
        <v>3</v>
      </c>
      <c r="R39" s="9">
        <v>0</v>
      </c>
      <c r="S39" s="10">
        <v>0</v>
      </c>
      <c r="T39" s="67"/>
      <c r="U39" s="68"/>
      <c r="V39" s="25">
        <f t="shared" si="9"/>
        <v>0</v>
      </c>
      <c r="W39" s="68"/>
      <c r="X39" s="68"/>
      <c r="Y39" s="68"/>
      <c r="Z39" s="73"/>
    </row>
    <row r="40" spans="1:26" ht="14.25">
      <c r="A40" s="96"/>
      <c r="B40" s="97"/>
      <c r="C40" s="97"/>
      <c r="D40" s="97"/>
      <c r="E40" s="97"/>
      <c r="F40" s="11" t="s">
        <v>33</v>
      </c>
      <c r="G40" s="30">
        <f>SUM(G37:G39)</f>
        <v>20</v>
      </c>
      <c r="H40" s="30"/>
      <c r="I40" s="30"/>
      <c r="J40" s="88"/>
      <c r="K40" s="11">
        <f t="shared" ref="K40:S40" si="10">SUM(K37:K39)</f>
        <v>1280</v>
      </c>
      <c r="L40" s="11">
        <f t="shared" si="10"/>
        <v>300</v>
      </c>
      <c r="M40" s="14">
        <f t="shared" si="10"/>
        <v>20</v>
      </c>
      <c r="N40" s="14">
        <f t="shared" si="10"/>
        <v>20</v>
      </c>
      <c r="O40" s="14">
        <f t="shared" si="10"/>
        <v>20</v>
      </c>
      <c r="P40" s="14">
        <f t="shared" si="10"/>
        <v>0</v>
      </c>
      <c r="Q40" s="14">
        <f t="shared" si="10"/>
        <v>20</v>
      </c>
      <c r="R40" s="14">
        <f t="shared" si="10"/>
        <v>0</v>
      </c>
      <c r="S40" s="15">
        <f t="shared" si="10"/>
        <v>0</v>
      </c>
      <c r="T40" s="74"/>
      <c r="U40" s="75"/>
      <c r="V40" s="75"/>
      <c r="W40" s="75"/>
      <c r="X40" s="75"/>
      <c r="Y40" s="75"/>
      <c r="Z40" s="76"/>
    </row>
    <row r="41" spans="1:26" ht="60.75" customHeight="1">
      <c r="A41" s="61">
        <v>5</v>
      </c>
      <c r="B41" s="59" t="s">
        <v>57</v>
      </c>
      <c r="C41" s="59" t="s">
        <v>31</v>
      </c>
      <c r="D41" s="60" t="s">
        <v>195</v>
      </c>
      <c r="E41" s="59" t="s">
        <v>19</v>
      </c>
      <c r="F41" s="6" t="s">
        <v>58</v>
      </c>
      <c r="G41" s="29">
        <v>15</v>
      </c>
      <c r="H41" s="42">
        <v>4</v>
      </c>
      <c r="I41" s="8">
        <v>80.8</v>
      </c>
      <c r="J41" s="87">
        <v>4000</v>
      </c>
      <c r="K41" s="31">
        <f>G41*I41</f>
        <v>1212</v>
      </c>
      <c r="L41" s="31">
        <v>100</v>
      </c>
      <c r="M41" s="9">
        <v>15</v>
      </c>
      <c r="N41" s="9">
        <v>15</v>
      </c>
      <c r="O41" s="9">
        <v>0</v>
      </c>
      <c r="P41" s="9">
        <v>15</v>
      </c>
      <c r="Q41" s="9">
        <v>0</v>
      </c>
      <c r="R41" s="9">
        <v>0</v>
      </c>
      <c r="S41" s="10">
        <v>0</v>
      </c>
      <c r="T41" s="67"/>
      <c r="U41" s="68"/>
      <c r="V41" s="25">
        <f>U41*N41</f>
        <v>0</v>
      </c>
      <c r="W41" s="68"/>
      <c r="X41" s="68"/>
      <c r="Y41" s="69"/>
      <c r="Z41" s="70"/>
    </row>
    <row r="42" spans="1:26" ht="14.25">
      <c r="A42" s="96"/>
      <c r="B42" s="97"/>
      <c r="C42" s="97"/>
      <c r="D42" s="97"/>
      <c r="E42" s="97"/>
      <c r="F42" s="11" t="s">
        <v>33</v>
      </c>
      <c r="G42" s="30">
        <f>SUM(G41:G41)</f>
        <v>15</v>
      </c>
      <c r="H42" s="30"/>
      <c r="I42" s="30"/>
      <c r="J42" s="88"/>
      <c r="K42" s="11">
        <f>SUM(K41:K41)</f>
        <v>1212</v>
      </c>
      <c r="L42" s="11">
        <v>100</v>
      </c>
      <c r="M42" s="14">
        <f t="shared" ref="M42:S42" si="11">SUM(M41:M41)</f>
        <v>15</v>
      </c>
      <c r="N42" s="14">
        <f t="shared" si="11"/>
        <v>15</v>
      </c>
      <c r="O42" s="14">
        <f t="shared" si="11"/>
        <v>0</v>
      </c>
      <c r="P42" s="14">
        <f t="shared" si="11"/>
        <v>15</v>
      </c>
      <c r="Q42" s="14">
        <f t="shared" si="11"/>
        <v>0</v>
      </c>
      <c r="R42" s="14">
        <f t="shared" si="11"/>
        <v>0</v>
      </c>
      <c r="S42" s="15">
        <f t="shared" si="11"/>
        <v>0</v>
      </c>
      <c r="T42" s="74"/>
      <c r="U42" s="75"/>
      <c r="V42" s="75"/>
      <c r="W42" s="75"/>
      <c r="X42" s="75"/>
      <c r="Y42" s="75"/>
      <c r="Z42" s="76"/>
    </row>
    <row r="43" spans="1:26" ht="28.5">
      <c r="A43" s="108">
        <v>6</v>
      </c>
      <c r="B43" s="109" t="s">
        <v>59</v>
      </c>
      <c r="C43" s="59" t="s">
        <v>60</v>
      </c>
      <c r="D43" s="60" t="s">
        <v>196</v>
      </c>
      <c r="E43" s="59" t="s">
        <v>19</v>
      </c>
      <c r="F43" s="6" t="s">
        <v>61</v>
      </c>
      <c r="G43" s="29">
        <v>22</v>
      </c>
      <c r="H43" s="42">
        <v>8</v>
      </c>
      <c r="I43" s="8">
        <v>51</v>
      </c>
      <c r="J43" s="87">
        <v>3000</v>
      </c>
      <c r="K43" s="31">
        <f t="shared" ref="K43:K48" si="12">G43*I43</f>
        <v>1122</v>
      </c>
      <c r="L43" s="31">
        <v>100</v>
      </c>
      <c r="M43" s="9">
        <v>22</v>
      </c>
      <c r="N43" s="9">
        <v>22</v>
      </c>
      <c r="O43" s="9">
        <v>0</v>
      </c>
      <c r="P43" s="9">
        <v>22</v>
      </c>
      <c r="Q43" s="9">
        <v>0</v>
      </c>
      <c r="R43" s="9">
        <v>0</v>
      </c>
      <c r="S43" s="10">
        <v>0</v>
      </c>
      <c r="T43" s="67"/>
      <c r="U43" s="68"/>
      <c r="V43" s="25">
        <f t="shared" ref="V43:V45" si="13">U43*N43</f>
        <v>0</v>
      </c>
      <c r="W43" s="68"/>
      <c r="X43" s="68"/>
      <c r="Y43" s="69"/>
      <c r="Z43" s="70"/>
    </row>
    <row r="44" spans="1:26" ht="28.5">
      <c r="A44" s="108"/>
      <c r="B44" s="109"/>
      <c r="C44" s="59" t="s">
        <v>62</v>
      </c>
      <c r="D44" s="60" t="s">
        <v>196</v>
      </c>
      <c r="E44" s="59" t="s">
        <v>19</v>
      </c>
      <c r="F44" s="6" t="s">
        <v>63</v>
      </c>
      <c r="G44" s="29">
        <v>10</v>
      </c>
      <c r="H44" s="42">
        <v>8</v>
      </c>
      <c r="I44" s="8">
        <v>51</v>
      </c>
      <c r="J44" s="87">
        <v>3000</v>
      </c>
      <c r="K44" s="31">
        <f t="shared" si="12"/>
        <v>510</v>
      </c>
      <c r="L44" s="31">
        <v>100</v>
      </c>
      <c r="M44" s="9">
        <v>10</v>
      </c>
      <c r="N44" s="9">
        <v>10</v>
      </c>
      <c r="O44" s="9">
        <v>0</v>
      </c>
      <c r="P44" s="9">
        <v>10</v>
      </c>
      <c r="Q44" s="9">
        <v>0</v>
      </c>
      <c r="R44" s="9">
        <v>0</v>
      </c>
      <c r="S44" s="10">
        <v>0</v>
      </c>
      <c r="T44" s="67"/>
      <c r="U44" s="68"/>
      <c r="V44" s="25">
        <f t="shared" si="13"/>
        <v>0</v>
      </c>
      <c r="W44" s="68"/>
      <c r="X44" s="68"/>
      <c r="Y44" s="69"/>
      <c r="Z44" s="70"/>
    </row>
    <row r="45" spans="1:26" ht="42.75">
      <c r="A45" s="108"/>
      <c r="B45" s="109"/>
      <c r="C45" s="59" t="s">
        <v>64</v>
      </c>
      <c r="D45" s="60" t="s">
        <v>196</v>
      </c>
      <c r="E45" s="59" t="s">
        <v>19</v>
      </c>
      <c r="F45" s="6" t="s">
        <v>65</v>
      </c>
      <c r="G45" s="29">
        <v>18</v>
      </c>
      <c r="H45" s="42">
        <v>8</v>
      </c>
      <c r="I45" s="8">
        <v>51</v>
      </c>
      <c r="J45" s="87">
        <v>3000</v>
      </c>
      <c r="K45" s="31">
        <f t="shared" si="12"/>
        <v>918</v>
      </c>
      <c r="L45" s="31">
        <v>100</v>
      </c>
      <c r="M45" s="9">
        <v>18</v>
      </c>
      <c r="N45" s="9">
        <v>18</v>
      </c>
      <c r="O45" s="9">
        <v>0</v>
      </c>
      <c r="P45" s="9">
        <v>18</v>
      </c>
      <c r="Q45" s="9">
        <v>0</v>
      </c>
      <c r="R45" s="9">
        <v>0</v>
      </c>
      <c r="S45" s="10">
        <v>0</v>
      </c>
      <c r="T45" s="67"/>
      <c r="U45" s="68"/>
      <c r="V45" s="25">
        <f t="shared" si="13"/>
        <v>0</v>
      </c>
      <c r="W45" s="68"/>
      <c r="X45" s="68"/>
      <c r="Y45" s="69"/>
      <c r="Z45" s="70"/>
    </row>
    <row r="46" spans="1:26" ht="28.5">
      <c r="A46" s="108"/>
      <c r="B46" s="109"/>
      <c r="C46" s="59" t="s">
        <v>66</v>
      </c>
      <c r="D46" s="60" t="s">
        <v>196</v>
      </c>
      <c r="E46" s="59" t="s">
        <v>19</v>
      </c>
      <c r="F46" s="6" t="s">
        <v>67</v>
      </c>
      <c r="G46" s="29">
        <v>3</v>
      </c>
      <c r="H46" s="42">
        <v>8</v>
      </c>
      <c r="I46" s="8">
        <v>51</v>
      </c>
      <c r="J46" s="87">
        <v>3000</v>
      </c>
      <c r="K46" s="31">
        <f t="shared" si="12"/>
        <v>153</v>
      </c>
      <c r="L46" s="31">
        <v>100</v>
      </c>
      <c r="M46" s="9">
        <v>3</v>
      </c>
      <c r="N46" s="9">
        <v>3</v>
      </c>
      <c r="O46" s="9">
        <v>0</v>
      </c>
      <c r="P46" s="9">
        <v>3</v>
      </c>
      <c r="Q46" s="9">
        <v>0</v>
      </c>
      <c r="R46" s="9">
        <v>0</v>
      </c>
      <c r="S46" s="10">
        <v>0</v>
      </c>
      <c r="T46" s="67"/>
      <c r="U46" s="68"/>
      <c r="V46" s="25">
        <f>U46*N46</f>
        <v>0</v>
      </c>
      <c r="W46" s="68"/>
      <c r="X46" s="68"/>
      <c r="Y46" s="69"/>
      <c r="Z46" s="70"/>
    </row>
    <row r="47" spans="1:26" ht="28.5">
      <c r="A47" s="108"/>
      <c r="B47" s="109"/>
      <c r="C47" s="59" t="s">
        <v>53</v>
      </c>
      <c r="D47" s="60" t="s">
        <v>196</v>
      </c>
      <c r="E47" s="59" t="s">
        <v>19</v>
      </c>
      <c r="F47" s="6" t="s">
        <v>68</v>
      </c>
      <c r="G47" s="29">
        <v>1</v>
      </c>
      <c r="H47" s="42">
        <v>8</v>
      </c>
      <c r="I47" s="8">
        <v>51</v>
      </c>
      <c r="J47" s="87">
        <v>3000</v>
      </c>
      <c r="K47" s="31">
        <f t="shared" si="12"/>
        <v>51</v>
      </c>
      <c r="L47" s="31">
        <v>100</v>
      </c>
      <c r="M47" s="9">
        <v>1</v>
      </c>
      <c r="N47" s="9">
        <v>1</v>
      </c>
      <c r="O47" s="9">
        <v>0</v>
      </c>
      <c r="P47" s="9">
        <v>1</v>
      </c>
      <c r="Q47" s="9">
        <v>0</v>
      </c>
      <c r="R47" s="9">
        <v>0</v>
      </c>
      <c r="S47" s="10">
        <v>0</v>
      </c>
      <c r="T47" s="67"/>
      <c r="U47" s="68"/>
      <c r="V47" s="25">
        <f>U47*N47</f>
        <v>0</v>
      </c>
      <c r="W47" s="68"/>
      <c r="X47" s="68"/>
      <c r="Y47" s="69"/>
      <c r="Z47" s="70"/>
    </row>
    <row r="48" spans="1:26" ht="28.5">
      <c r="A48" s="108"/>
      <c r="B48" s="109"/>
      <c r="C48" s="59" t="s">
        <v>69</v>
      </c>
      <c r="D48" s="60" t="s">
        <v>196</v>
      </c>
      <c r="E48" s="59" t="s">
        <v>19</v>
      </c>
      <c r="F48" s="6" t="s">
        <v>70</v>
      </c>
      <c r="G48" s="29">
        <v>13</v>
      </c>
      <c r="H48" s="42">
        <v>8</v>
      </c>
      <c r="I48" s="8">
        <v>51</v>
      </c>
      <c r="J48" s="87">
        <v>3000</v>
      </c>
      <c r="K48" s="31">
        <f t="shared" si="12"/>
        <v>663</v>
      </c>
      <c r="L48" s="31">
        <v>100</v>
      </c>
      <c r="M48" s="9">
        <v>13</v>
      </c>
      <c r="N48" s="9">
        <v>13</v>
      </c>
      <c r="O48" s="9">
        <v>0</v>
      </c>
      <c r="P48" s="9">
        <v>13</v>
      </c>
      <c r="Q48" s="9">
        <v>0</v>
      </c>
      <c r="R48" s="9">
        <v>0</v>
      </c>
      <c r="S48" s="10">
        <v>0</v>
      </c>
      <c r="T48" s="67"/>
      <c r="U48" s="68"/>
      <c r="V48" s="25">
        <f>U48*N48</f>
        <v>0</v>
      </c>
      <c r="W48" s="68"/>
      <c r="X48" s="68"/>
      <c r="Y48" s="69"/>
      <c r="Z48" s="70"/>
    </row>
    <row r="49" spans="1:26" ht="14.25">
      <c r="A49" s="96"/>
      <c r="B49" s="97"/>
      <c r="C49" s="97"/>
      <c r="D49" s="97"/>
      <c r="E49" s="97"/>
      <c r="F49" s="11" t="s">
        <v>33</v>
      </c>
      <c r="G49" s="30">
        <f>SUM(G43:G48)</f>
        <v>67</v>
      </c>
      <c r="H49" s="30"/>
      <c r="I49" s="30"/>
      <c r="J49" s="88"/>
      <c r="K49" s="11">
        <f>SUM(K43:K48)</f>
        <v>3417</v>
      </c>
      <c r="L49" s="11">
        <v>100</v>
      </c>
      <c r="M49" s="30">
        <f>SUM(M43:M48)</f>
        <v>67</v>
      </c>
      <c r="N49" s="30">
        <f>SUM(N43:N48)</f>
        <v>67</v>
      </c>
      <c r="O49" s="30">
        <f t="shared" ref="O49:S49" si="14">SUM(O43:O48)</f>
        <v>0</v>
      </c>
      <c r="P49" s="30">
        <f t="shared" si="14"/>
        <v>67</v>
      </c>
      <c r="Q49" s="30">
        <f t="shared" si="14"/>
        <v>0</v>
      </c>
      <c r="R49" s="12">
        <f t="shared" si="14"/>
        <v>0</v>
      </c>
      <c r="S49" s="16">
        <f t="shared" si="14"/>
        <v>0</v>
      </c>
      <c r="T49" s="74"/>
      <c r="U49" s="75"/>
      <c r="V49" s="75"/>
      <c r="W49" s="75"/>
      <c r="X49" s="75"/>
      <c r="Y49" s="75"/>
      <c r="Z49" s="76"/>
    </row>
    <row r="50" spans="1:26" ht="71.25">
      <c r="A50" s="91">
        <v>7</v>
      </c>
      <c r="B50" s="109" t="s">
        <v>71</v>
      </c>
      <c r="C50" s="59" t="s">
        <v>72</v>
      </c>
      <c r="D50" s="59" t="s">
        <v>197</v>
      </c>
      <c r="E50" s="59" t="s">
        <v>19</v>
      </c>
      <c r="F50" s="6" t="s">
        <v>73</v>
      </c>
      <c r="G50" s="29">
        <v>23</v>
      </c>
      <c r="H50" s="42">
        <v>13</v>
      </c>
      <c r="I50" s="8">
        <v>40</v>
      </c>
      <c r="J50" s="87">
        <v>3500</v>
      </c>
      <c r="K50" s="31">
        <f>G50*I50</f>
        <v>920</v>
      </c>
      <c r="L50" s="31">
        <v>100</v>
      </c>
      <c r="M50" s="29">
        <v>25</v>
      </c>
      <c r="N50" s="29">
        <v>23</v>
      </c>
      <c r="O50" s="29">
        <v>0</v>
      </c>
      <c r="P50" s="29">
        <v>23</v>
      </c>
      <c r="Q50" s="29">
        <v>23</v>
      </c>
      <c r="R50" s="7">
        <v>0</v>
      </c>
      <c r="S50" s="17">
        <v>0</v>
      </c>
      <c r="T50" s="67"/>
      <c r="U50" s="68"/>
      <c r="V50" s="25">
        <f>U50*N50</f>
        <v>0</v>
      </c>
      <c r="W50" s="68"/>
      <c r="X50" s="68"/>
      <c r="Y50" s="69"/>
      <c r="Z50" s="73"/>
    </row>
    <row r="51" spans="1:26" ht="42.75">
      <c r="A51" s="92"/>
      <c r="B51" s="109"/>
      <c r="C51" s="59" t="s">
        <v>74</v>
      </c>
      <c r="D51" s="59" t="s">
        <v>198</v>
      </c>
      <c r="E51" s="59" t="s">
        <v>19</v>
      </c>
      <c r="F51" s="6" t="s">
        <v>75</v>
      </c>
      <c r="G51" s="29">
        <v>59</v>
      </c>
      <c r="H51" s="42">
        <v>6</v>
      </c>
      <c r="I51" s="8">
        <v>80.8</v>
      </c>
      <c r="J51" s="87">
        <v>4000</v>
      </c>
      <c r="K51" s="31">
        <f>G51*I51</f>
        <v>4767.2</v>
      </c>
      <c r="L51" s="31">
        <v>100</v>
      </c>
      <c r="M51" s="29">
        <v>61</v>
      </c>
      <c r="N51" s="29">
        <v>59</v>
      </c>
      <c r="O51" s="29">
        <v>0</v>
      </c>
      <c r="P51" s="29">
        <v>0</v>
      </c>
      <c r="Q51" s="29">
        <v>0</v>
      </c>
      <c r="R51" s="7">
        <v>1</v>
      </c>
      <c r="S51" s="17">
        <v>0</v>
      </c>
      <c r="T51" s="67"/>
      <c r="U51" s="68"/>
      <c r="V51" s="25">
        <f>U51*N51</f>
        <v>0</v>
      </c>
      <c r="W51" s="68"/>
      <c r="X51" s="68"/>
      <c r="Y51" s="69"/>
      <c r="Z51" s="70"/>
    </row>
    <row r="52" spans="1:26" ht="42.75">
      <c r="A52" s="92"/>
      <c r="B52" s="109"/>
      <c r="C52" s="59" t="s">
        <v>74</v>
      </c>
      <c r="D52" s="59" t="s">
        <v>199</v>
      </c>
      <c r="E52" s="59" t="s">
        <v>19</v>
      </c>
      <c r="F52" s="6" t="s">
        <v>76</v>
      </c>
      <c r="G52" s="29">
        <v>11</v>
      </c>
      <c r="H52" s="42">
        <v>13</v>
      </c>
      <c r="I52" s="8">
        <v>40</v>
      </c>
      <c r="J52" s="87">
        <v>3500</v>
      </c>
      <c r="K52" s="31">
        <f>G52*I52</f>
        <v>440</v>
      </c>
      <c r="L52" s="31">
        <v>100</v>
      </c>
      <c r="M52" s="29">
        <v>11</v>
      </c>
      <c r="N52" s="29">
        <v>11</v>
      </c>
      <c r="O52" s="29">
        <v>0</v>
      </c>
      <c r="P52" s="29">
        <v>11</v>
      </c>
      <c r="Q52" s="29">
        <v>11</v>
      </c>
      <c r="R52" s="7">
        <v>0</v>
      </c>
      <c r="S52" s="17">
        <v>0</v>
      </c>
      <c r="T52" s="67"/>
      <c r="U52" s="68"/>
      <c r="V52" s="25">
        <f>U52*N52</f>
        <v>0</v>
      </c>
      <c r="W52" s="68"/>
      <c r="X52" s="68"/>
      <c r="Y52" s="69"/>
      <c r="Z52" s="73"/>
    </row>
    <row r="53" spans="1:26" ht="42.75">
      <c r="A53" s="93"/>
      <c r="B53" s="109"/>
      <c r="C53" s="59" t="s">
        <v>74</v>
      </c>
      <c r="D53" s="59" t="s">
        <v>200</v>
      </c>
      <c r="E53" s="59" t="s">
        <v>19</v>
      </c>
      <c r="F53" s="6" t="s">
        <v>77</v>
      </c>
      <c r="G53" s="29">
        <v>13</v>
      </c>
      <c r="H53" s="42">
        <v>13</v>
      </c>
      <c r="I53" s="8">
        <v>40</v>
      </c>
      <c r="J53" s="87">
        <v>3500</v>
      </c>
      <c r="K53" s="31">
        <f>G53*I53</f>
        <v>520</v>
      </c>
      <c r="L53" s="31">
        <v>100</v>
      </c>
      <c r="M53" s="29">
        <v>13</v>
      </c>
      <c r="N53" s="29">
        <v>13</v>
      </c>
      <c r="O53" s="29">
        <v>0</v>
      </c>
      <c r="P53" s="29">
        <v>13</v>
      </c>
      <c r="Q53" s="29">
        <v>13</v>
      </c>
      <c r="R53" s="7">
        <v>0</v>
      </c>
      <c r="S53" s="17">
        <v>0</v>
      </c>
      <c r="T53" s="67"/>
      <c r="U53" s="68"/>
      <c r="V53" s="25">
        <f>U53*N53</f>
        <v>0</v>
      </c>
      <c r="W53" s="68"/>
      <c r="X53" s="68"/>
      <c r="Y53" s="69"/>
      <c r="Z53" s="73"/>
    </row>
    <row r="54" spans="1:26" ht="14.25">
      <c r="A54" s="63"/>
      <c r="B54" s="64"/>
      <c r="C54" s="117"/>
      <c r="D54" s="118"/>
      <c r="E54" s="119"/>
      <c r="F54" s="11" t="s">
        <v>33</v>
      </c>
      <c r="G54" s="30">
        <f>SUM(G50:G53)</f>
        <v>106</v>
      </c>
      <c r="H54" s="30"/>
      <c r="I54" s="30"/>
      <c r="J54" s="88"/>
      <c r="K54" s="11">
        <f>SUM(K50:K53)</f>
        <v>6647.2</v>
      </c>
      <c r="L54" s="11">
        <v>100</v>
      </c>
      <c r="M54" s="30">
        <f t="shared" ref="M54:S54" si="15">SUM(M50:M53)</f>
        <v>110</v>
      </c>
      <c r="N54" s="30">
        <f t="shared" si="15"/>
        <v>106</v>
      </c>
      <c r="O54" s="30">
        <f t="shared" si="15"/>
        <v>0</v>
      </c>
      <c r="P54" s="30">
        <f t="shared" si="15"/>
        <v>47</v>
      </c>
      <c r="Q54" s="30">
        <f t="shared" si="15"/>
        <v>47</v>
      </c>
      <c r="R54" s="12">
        <f t="shared" si="15"/>
        <v>1</v>
      </c>
      <c r="S54" s="16">
        <f t="shared" si="15"/>
        <v>0</v>
      </c>
      <c r="T54" s="74"/>
      <c r="U54" s="75"/>
      <c r="V54" s="75"/>
      <c r="W54" s="75"/>
      <c r="X54" s="75"/>
      <c r="Y54" s="75"/>
      <c r="Z54" s="76"/>
    </row>
    <row r="55" spans="1:26" ht="42.75">
      <c r="A55" s="108">
        <v>8</v>
      </c>
      <c r="B55" s="109" t="s">
        <v>78</v>
      </c>
      <c r="C55" s="59" t="s">
        <v>79</v>
      </c>
      <c r="D55" s="60" t="s">
        <v>201</v>
      </c>
      <c r="E55" s="59" t="s">
        <v>19</v>
      </c>
      <c r="F55" s="6" t="s">
        <v>80</v>
      </c>
      <c r="G55" s="29">
        <v>11</v>
      </c>
      <c r="H55" s="42">
        <v>7</v>
      </c>
      <c r="I55" s="8">
        <v>55</v>
      </c>
      <c r="J55" s="87">
        <v>2700</v>
      </c>
      <c r="K55" s="31">
        <f t="shared" ref="K55:K60" si="16">G55*I55</f>
        <v>605</v>
      </c>
      <c r="L55" s="31">
        <v>100</v>
      </c>
      <c r="M55" s="29">
        <v>11</v>
      </c>
      <c r="N55" s="29">
        <v>11</v>
      </c>
      <c r="O55" s="29">
        <v>0</v>
      </c>
      <c r="P55" s="29">
        <v>11</v>
      </c>
      <c r="Q55" s="29">
        <v>11</v>
      </c>
      <c r="R55" s="7">
        <v>0</v>
      </c>
      <c r="S55" s="17">
        <v>0</v>
      </c>
      <c r="T55" s="67"/>
      <c r="U55" s="68"/>
      <c r="V55" s="25">
        <f t="shared" ref="V55:V59" si="17">U55*N55</f>
        <v>0</v>
      </c>
      <c r="W55" s="68"/>
      <c r="X55" s="68"/>
      <c r="Y55" s="69"/>
      <c r="Z55" s="73"/>
    </row>
    <row r="56" spans="1:26" ht="57">
      <c r="A56" s="108"/>
      <c r="B56" s="109"/>
      <c r="C56" s="59" t="s">
        <v>29</v>
      </c>
      <c r="D56" s="60" t="s">
        <v>202</v>
      </c>
      <c r="E56" s="59" t="s">
        <v>19</v>
      </c>
      <c r="F56" s="6" t="s">
        <v>81</v>
      </c>
      <c r="G56" s="29">
        <v>46</v>
      </c>
      <c r="H56" s="42">
        <v>3</v>
      </c>
      <c r="I56" s="8">
        <v>72</v>
      </c>
      <c r="J56" s="87">
        <v>2700</v>
      </c>
      <c r="K56" s="31">
        <f t="shared" si="16"/>
        <v>3312</v>
      </c>
      <c r="L56" s="31">
        <v>100</v>
      </c>
      <c r="M56" s="29">
        <v>47</v>
      </c>
      <c r="N56" s="18">
        <v>46</v>
      </c>
      <c r="O56" s="29">
        <v>46</v>
      </c>
      <c r="P56" s="29">
        <v>0</v>
      </c>
      <c r="Q56" s="29">
        <v>46</v>
      </c>
      <c r="R56" s="7">
        <v>0</v>
      </c>
      <c r="S56" s="17">
        <v>0</v>
      </c>
      <c r="T56" s="67"/>
      <c r="U56" s="68"/>
      <c r="V56" s="25">
        <f t="shared" si="17"/>
        <v>0</v>
      </c>
      <c r="W56" s="68"/>
      <c r="X56" s="68"/>
      <c r="Y56" s="68"/>
      <c r="Z56" s="73"/>
    </row>
    <row r="57" spans="1:26" ht="28.5">
      <c r="A57" s="108"/>
      <c r="B57" s="109"/>
      <c r="C57" s="59" t="s">
        <v>82</v>
      </c>
      <c r="D57" s="60" t="s">
        <v>203</v>
      </c>
      <c r="E57" s="59" t="s">
        <v>19</v>
      </c>
      <c r="F57" s="6" t="s">
        <v>83</v>
      </c>
      <c r="G57" s="29">
        <v>7</v>
      </c>
      <c r="H57" s="42">
        <v>14</v>
      </c>
      <c r="I57" s="8">
        <v>38</v>
      </c>
      <c r="J57" s="87">
        <v>3000</v>
      </c>
      <c r="K57" s="31">
        <f t="shared" si="16"/>
        <v>266</v>
      </c>
      <c r="L57" s="31">
        <v>100</v>
      </c>
      <c r="M57" s="29">
        <v>7</v>
      </c>
      <c r="N57" s="29">
        <v>7</v>
      </c>
      <c r="O57" s="29">
        <v>0</v>
      </c>
      <c r="P57" s="29">
        <v>7</v>
      </c>
      <c r="Q57" s="29">
        <v>0</v>
      </c>
      <c r="R57" s="7">
        <v>0</v>
      </c>
      <c r="S57" s="17">
        <v>0</v>
      </c>
      <c r="T57" s="67"/>
      <c r="U57" s="68"/>
      <c r="V57" s="25">
        <f t="shared" si="17"/>
        <v>0</v>
      </c>
      <c r="W57" s="68"/>
      <c r="X57" s="68"/>
      <c r="Y57" s="69"/>
      <c r="Z57" s="70"/>
    </row>
    <row r="58" spans="1:26" ht="42.75">
      <c r="A58" s="108"/>
      <c r="B58" s="109"/>
      <c r="C58" s="59" t="s">
        <v>82</v>
      </c>
      <c r="D58" s="60" t="s">
        <v>204</v>
      </c>
      <c r="E58" s="59" t="s">
        <v>19</v>
      </c>
      <c r="F58" s="6" t="s">
        <v>84</v>
      </c>
      <c r="G58" s="29">
        <v>5</v>
      </c>
      <c r="H58" s="42">
        <v>13</v>
      </c>
      <c r="I58" s="8">
        <v>40</v>
      </c>
      <c r="J58" s="87">
        <v>2700</v>
      </c>
      <c r="K58" s="31">
        <f t="shared" si="16"/>
        <v>200</v>
      </c>
      <c r="L58" s="31">
        <v>100</v>
      </c>
      <c r="M58" s="29">
        <v>5</v>
      </c>
      <c r="N58" s="29">
        <v>5</v>
      </c>
      <c r="O58" s="29">
        <v>0</v>
      </c>
      <c r="P58" s="29">
        <v>5</v>
      </c>
      <c r="Q58" s="29">
        <v>5</v>
      </c>
      <c r="R58" s="7">
        <v>0</v>
      </c>
      <c r="S58" s="17">
        <v>0</v>
      </c>
      <c r="T58" s="67"/>
      <c r="U58" s="68"/>
      <c r="V58" s="25">
        <f t="shared" si="17"/>
        <v>0</v>
      </c>
      <c r="W58" s="68"/>
      <c r="X58" s="68"/>
      <c r="Y58" s="69"/>
      <c r="Z58" s="73"/>
    </row>
    <row r="59" spans="1:26" ht="23.25" customHeight="1">
      <c r="A59" s="108"/>
      <c r="B59" s="109"/>
      <c r="C59" s="59" t="s">
        <v>82</v>
      </c>
      <c r="D59" s="60" t="s">
        <v>205</v>
      </c>
      <c r="E59" s="59" t="s">
        <v>19</v>
      </c>
      <c r="F59" s="6" t="s">
        <v>85</v>
      </c>
      <c r="G59" s="29">
        <v>24</v>
      </c>
      <c r="H59" s="42">
        <v>5</v>
      </c>
      <c r="I59" s="8">
        <v>52</v>
      </c>
      <c r="J59" s="87">
        <v>4000</v>
      </c>
      <c r="K59" s="31">
        <f t="shared" si="16"/>
        <v>1248</v>
      </c>
      <c r="L59" s="31">
        <v>100</v>
      </c>
      <c r="M59" s="29">
        <v>24</v>
      </c>
      <c r="N59" s="29">
        <v>24</v>
      </c>
      <c r="O59" s="29">
        <v>0</v>
      </c>
      <c r="P59" s="29">
        <v>0</v>
      </c>
      <c r="Q59" s="29">
        <v>0</v>
      </c>
      <c r="R59" s="7">
        <v>0</v>
      </c>
      <c r="S59" s="17">
        <v>0</v>
      </c>
      <c r="T59" s="67"/>
      <c r="U59" s="68"/>
      <c r="V59" s="25">
        <f t="shared" si="17"/>
        <v>0</v>
      </c>
      <c r="W59" s="68"/>
      <c r="X59" s="68"/>
      <c r="Y59" s="69"/>
      <c r="Z59" s="70"/>
    </row>
    <row r="60" spans="1:26" ht="28.5">
      <c r="A60" s="108"/>
      <c r="B60" s="109"/>
      <c r="C60" s="59" t="s">
        <v>86</v>
      </c>
      <c r="D60" s="60" t="s">
        <v>206</v>
      </c>
      <c r="E60" s="59" t="s">
        <v>19</v>
      </c>
      <c r="F60" s="6" t="s">
        <v>87</v>
      </c>
      <c r="G60" s="29">
        <v>34</v>
      </c>
      <c r="H60" s="42">
        <v>6</v>
      </c>
      <c r="I60" s="8">
        <v>80.8</v>
      </c>
      <c r="J60" s="87">
        <v>4000</v>
      </c>
      <c r="K60" s="31">
        <f t="shared" si="16"/>
        <v>2747.2</v>
      </c>
      <c r="L60" s="31">
        <v>100</v>
      </c>
      <c r="M60" s="29">
        <v>34</v>
      </c>
      <c r="N60" s="29">
        <v>34</v>
      </c>
      <c r="O60" s="29">
        <v>0</v>
      </c>
      <c r="P60" s="29">
        <v>3</v>
      </c>
      <c r="Q60" s="29">
        <v>0</v>
      </c>
      <c r="R60" s="7">
        <v>0</v>
      </c>
      <c r="S60" s="17">
        <v>0</v>
      </c>
      <c r="T60" s="67"/>
      <c r="U60" s="68"/>
      <c r="V60" s="25">
        <f>U60*N60</f>
        <v>0</v>
      </c>
      <c r="W60" s="68"/>
      <c r="X60" s="68"/>
      <c r="Y60" s="69"/>
      <c r="Z60" s="70"/>
    </row>
    <row r="61" spans="1:26" ht="14.25">
      <c r="A61" s="96"/>
      <c r="B61" s="97"/>
      <c r="C61" s="97"/>
      <c r="D61" s="97"/>
      <c r="E61" s="97"/>
      <c r="F61" s="11" t="s">
        <v>33</v>
      </c>
      <c r="G61" s="30">
        <f>SUM(G55:G60)</f>
        <v>127</v>
      </c>
      <c r="H61" s="30"/>
      <c r="I61" s="30"/>
      <c r="J61" s="88"/>
      <c r="K61" s="11">
        <f>SUM(K55:K60)</f>
        <v>8378.2000000000007</v>
      </c>
      <c r="L61" s="11">
        <v>100</v>
      </c>
      <c r="M61" s="30">
        <f t="shared" ref="M61:S61" si="18">SUM(M55:M60)</f>
        <v>128</v>
      </c>
      <c r="N61" s="30">
        <f t="shared" si="18"/>
        <v>127</v>
      </c>
      <c r="O61" s="30">
        <f t="shared" si="18"/>
        <v>46</v>
      </c>
      <c r="P61" s="30">
        <f t="shared" si="18"/>
        <v>26</v>
      </c>
      <c r="Q61" s="30">
        <f t="shared" si="18"/>
        <v>62</v>
      </c>
      <c r="R61" s="12">
        <f t="shared" si="18"/>
        <v>0</v>
      </c>
      <c r="S61" s="16">
        <f t="shared" si="18"/>
        <v>0</v>
      </c>
      <c r="T61" s="74"/>
      <c r="U61" s="75"/>
      <c r="V61" s="75"/>
      <c r="W61" s="75"/>
      <c r="X61" s="75"/>
      <c r="Y61" s="75"/>
      <c r="Z61" s="76"/>
    </row>
    <row r="62" spans="1:26" ht="41.25" customHeight="1">
      <c r="A62" s="108">
        <v>9</v>
      </c>
      <c r="B62" s="109" t="s">
        <v>88</v>
      </c>
      <c r="C62" s="59" t="s">
        <v>29</v>
      </c>
      <c r="D62" s="60" t="s">
        <v>207</v>
      </c>
      <c r="E62" s="59" t="s">
        <v>19</v>
      </c>
      <c r="F62" s="6" t="s">
        <v>89</v>
      </c>
      <c r="G62" s="29">
        <v>14</v>
      </c>
      <c r="H62" s="42">
        <v>3</v>
      </c>
      <c r="I62" s="8">
        <v>72</v>
      </c>
      <c r="J62" s="87">
        <v>2700</v>
      </c>
      <c r="K62" s="31">
        <f>G62*I62</f>
        <v>1008</v>
      </c>
      <c r="L62" s="31">
        <v>100</v>
      </c>
      <c r="M62" s="29">
        <v>14</v>
      </c>
      <c r="N62" s="29">
        <v>14</v>
      </c>
      <c r="O62" s="29">
        <v>14</v>
      </c>
      <c r="P62" s="29">
        <v>0</v>
      </c>
      <c r="Q62" s="29">
        <v>14</v>
      </c>
      <c r="R62" s="7">
        <v>0</v>
      </c>
      <c r="S62" s="17">
        <v>0</v>
      </c>
      <c r="T62" s="67"/>
      <c r="U62" s="68"/>
      <c r="V62" s="25">
        <f>U62*N62</f>
        <v>0</v>
      </c>
      <c r="W62" s="68"/>
      <c r="X62" s="68"/>
      <c r="Y62" s="68"/>
      <c r="Z62" s="73"/>
    </row>
    <row r="63" spans="1:26" ht="59.25" customHeight="1">
      <c r="A63" s="108"/>
      <c r="B63" s="109"/>
      <c r="C63" s="59" t="s">
        <v>90</v>
      </c>
      <c r="D63" s="60" t="s">
        <v>208</v>
      </c>
      <c r="E63" s="59" t="s">
        <v>19</v>
      </c>
      <c r="F63" s="6" t="s">
        <v>91</v>
      </c>
      <c r="G63" s="29">
        <v>22</v>
      </c>
      <c r="H63" s="42">
        <v>2</v>
      </c>
      <c r="I63" s="8">
        <v>106.9</v>
      </c>
      <c r="J63" s="87">
        <v>4000</v>
      </c>
      <c r="K63" s="31">
        <f>G63*I63</f>
        <v>2351.8000000000002</v>
      </c>
      <c r="L63" s="31">
        <v>100</v>
      </c>
      <c r="M63" s="29">
        <v>22</v>
      </c>
      <c r="N63" s="29">
        <v>22</v>
      </c>
      <c r="O63" s="29">
        <v>3</v>
      </c>
      <c r="P63" s="29">
        <v>0</v>
      </c>
      <c r="Q63" s="29">
        <v>3</v>
      </c>
      <c r="R63" s="7">
        <v>0</v>
      </c>
      <c r="S63" s="17">
        <v>1</v>
      </c>
      <c r="T63" s="67"/>
      <c r="U63" s="68"/>
      <c r="V63" s="25">
        <f>U63*N63</f>
        <v>0</v>
      </c>
      <c r="W63" s="68"/>
      <c r="X63" s="68"/>
      <c r="Y63" s="68"/>
      <c r="Z63" s="73"/>
    </row>
    <row r="64" spans="1:26" ht="14.25">
      <c r="A64" s="96"/>
      <c r="B64" s="97"/>
      <c r="C64" s="97"/>
      <c r="D64" s="97"/>
      <c r="E64" s="97"/>
      <c r="F64" s="11" t="s">
        <v>33</v>
      </c>
      <c r="G64" s="30">
        <f>SUM(G62:G63)</f>
        <v>36</v>
      </c>
      <c r="H64" s="30"/>
      <c r="I64" s="30"/>
      <c r="J64" s="88"/>
      <c r="K64" s="11">
        <f>SUM(K62:K63)</f>
        <v>3359.8</v>
      </c>
      <c r="L64" s="11">
        <v>100</v>
      </c>
      <c r="M64" s="30">
        <f t="shared" ref="M64:S64" si="19">SUM(M62:M63)</f>
        <v>36</v>
      </c>
      <c r="N64" s="30">
        <f t="shared" si="19"/>
        <v>36</v>
      </c>
      <c r="O64" s="30">
        <f t="shared" si="19"/>
        <v>17</v>
      </c>
      <c r="P64" s="30">
        <f t="shared" si="19"/>
        <v>0</v>
      </c>
      <c r="Q64" s="30">
        <f t="shared" si="19"/>
        <v>17</v>
      </c>
      <c r="R64" s="12">
        <f t="shared" si="19"/>
        <v>0</v>
      </c>
      <c r="S64" s="16">
        <f t="shared" si="19"/>
        <v>1</v>
      </c>
      <c r="T64" s="74"/>
      <c r="U64" s="75"/>
      <c r="V64" s="75"/>
      <c r="W64" s="75"/>
      <c r="X64" s="75"/>
      <c r="Y64" s="75"/>
      <c r="Z64" s="76"/>
    </row>
    <row r="65" spans="1:26" ht="33.75" customHeight="1">
      <c r="A65" s="108">
        <v>10</v>
      </c>
      <c r="B65" s="109" t="s">
        <v>93</v>
      </c>
      <c r="C65" s="59" t="s">
        <v>29</v>
      </c>
      <c r="D65" s="60" t="s">
        <v>210</v>
      </c>
      <c r="E65" s="59" t="s">
        <v>19</v>
      </c>
      <c r="F65" s="6" t="s">
        <v>20</v>
      </c>
      <c r="G65" s="29">
        <v>2</v>
      </c>
      <c r="H65" s="42">
        <v>3</v>
      </c>
      <c r="I65" s="8">
        <v>72</v>
      </c>
      <c r="J65" s="87">
        <v>2700</v>
      </c>
      <c r="K65" s="31">
        <f t="shared" ref="K65:K75" si="20">G65*I65</f>
        <v>144</v>
      </c>
      <c r="L65" s="31">
        <v>100</v>
      </c>
      <c r="M65" s="29">
        <v>2</v>
      </c>
      <c r="N65" s="29">
        <v>2</v>
      </c>
      <c r="O65" s="29">
        <v>2</v>
      </c>
      <c r="P65" s="29">
        <v>0</v>
      </c>
      <c r="Q65" s="29">
        <v>2</v>
      </c>
      <c r="R65" s="7">
        <v>0</v>
      </c>
      <c r="S65" s="17">
        <v>0</v>
      </c>
      <c r="T65" s="67"/>
      <c r="U65" s="68"/>
      <c r="V65" s="25">
        <f t="shared" ref="V65:V75" si="21">U65*N65</f>
        <v>0</v>
      </c>
      <c r="W65" s="68"/>
      <c r="X65" s="68"/>
      <c r="Y65" s="68"/>
      <c r="Z65" s="73"/>
    </row>
    <row r="66" spans="1:26" ht="33.75" customHeight="1">
      <c r="A66" s="108"/>
      <c r="B66" s="109"/>
      <c r="C66" s="59" t="s">
        <v>18</v>
      </c>
      <c r="D66" s="60" t="s">
        <v>211</v>
      </c>
      <c r="E66" s="59" t="s">
        <v>19</v>
      </c>
      <c r="F66" s="6" t="s">
        <v>94</v>
      </c>
      <c r="G66" s="29">
        <v>6</v>
      </c>
      <c r="H66" s="42">
        <v>7</v>
      </c>
      <c r="I66" s="8">
        <v>55</v>
      </c>
      <c r="J66" s="87">
        <v>3500</v>
      </c>
      <c r="K66" s="31">
        <f t="shared" si="20"/>
        <v>330</v>
      </c>
      <c r="L66" s="31">
        <v>100</v>
      </c>
      <c r="M66" s="9">
        <v>6</v>
      </c>
      <c r="N66" s="9">
        <v>6</v>
      </c>
      <c r="O66" s="9">
        <v>3</v>
      </c>
      <c r="P66" s="9">
        <v>3</v>
      </c>
      <c r="Q66" s="9">
        <v>6</v>
      </c>
      <c r="R66" s="9">
        <v>0</v>
      </c>
      <c r="S66" s="10">
        <v>0</v>
      </c>
      <c r="T66" s="67"/>
      <c r="U66" s="68"/>
      <c r="V66" s="25">
        <f t="shared" si="21"/>
        <v>0</v>
      </c>
      <c r="W66" s="68"/>
      <c r="X66" s="68"/>
      <c r="Y66" s="68"/>
      <c r="Z66" s="73"/>
    </row>
    <row r="67" spans="1:26" ht="33.75" customHeight="1">
      <c r="A67" s="108"/>
      <c r="B67" s="109"/>
      <c r="C67" s="59" t="s">
        <v>95</v>
      </c>
      <c r="D67" s="60" t="s">
        <v>209</v>
      </c>
      <c r="E67" s="59" t="s">
        <v>19</v>
      </c>
      <c r="F67" s="19">
        <v>3</v>
      </c>
      <c r="G67" s="29">
        <v>1</v>
      </c>
      <c r="H67" s="42">
        <v>12</v>
      </c>
      <c r="I67" s="8">
        <v>52</v>
      </c>
      <c r="J67" s="87">
        <v>4000</v>
      </c>
      <c r="K67" s="31">
        <f t="shared" si="20"/>
        <v>52</v>
      </c>
      <c r="L67" s="31">
        <v>100</v>
      </c>
      <c r="M67" s="29">
        <v>1</v>
      </c>
      <c r="N67" s="29">
        <v>1</v>
      </c>
      <c r="O67" s="29">
        <v>0</v>
      </c>
      <c r="P67" s="29">
        <v>0</v>
      </c>
      <c r="Q67" s="29">
        <v>0</v>
      </c>
      <c r="R67" s="7">
        <v>0</v>
      </c>
      <c r="S67" s="17">
        <v>0</v>
      </c>
      <c r="T67" s="67"/>
      <c r="U67" s="68"/>
      <c r="V67" s="25">
        <f t="shared" si="21"/>
        <v>0</v>
      </c>
      <c r="W67" s="68"/>
      <c r="X67" s="68"/>
      <c r="Y67" s="69"/>
      <c r="Z67" s="70"/>
    </row>
    <row r="68" spans="1:26" ht="33.75" customHeight="1">
      <c r="A68" s="108"/>
      <c r="B68" s="109"/>
      <c r="C68" s="59" t="s">
        <v>95</v>
      </c>
      <c r="D68" s="60" t="s">
        <v>209</v>
      </c>
      <c r="E68" s="59" t="s">
        <v>19</v>
      </c>
      <c r="F68" s="20" t="s">
        <v>97</v>
      </c>
      <c r="G68" s="29">
        <v>6</v>
      </c>
      <c r="H68" s="42">
        <v>12</v>
      </c>
      <c r="I68" s="8">
        <v>52</v>
      </c>
      <c r="J68" s="87">
        <v>4000</v>
      </c>
      <c r="K68" s="31">
        <f t="shared" si="20"/>
        <v>312</v>
      </c>
      <c r="L68" s="31">
        <v>100</v>
      </c>
      <c r="M68" s="29">
        <v>6</v>
      </c>
      <c r="N68" s="29">
        <v>6</v>
      </c>
      <c r="O68" s="29">
        <v>0</v>
      </c>
      <c r="P68" s="29">
        <v>0</v>
      </c>
      <c r="Q68" s="29">
        <v>0</v>
      </c>
      <c r="R68" s="7">
        <v>0</v>
      </c>
      <c r="S68" s="17">
        <v>0</v>
      </c>
      <c r="T68" s="67"/>
      <c r="U68" s="68"/>
      <c r="V68" s="25">
        <f t="shared" si="21"/>
        <v>0</v>
      </c>
      <c r="W68" s="68"/>
      <c r="X68" s="68"/>
      <c r="Y68" s="69"/>
      <c r="Z68" s="70"/>
    </row>
    <row r="69" spans="1:26" ht="33.75" customHeight="1">
      <c r="A69" s="108"/>
      <c r="B69" s="109"/>
      <c r="C69" s="59" t="s">
        <v>98</v>
      </c>
      <c r="D69" s="60" t="s">
        <v>209</v>
      </c>
      <c r="E69" s="59" t="s">
        <v>19</v>
      </c>
      <c r="F69" s="6" t="s">
        <v>99</v>
      </c>
      <c r="G69" s="29">
        <v>6</v>
      </c>
      <c r="H69" s="42">
        <v>12</v>
      </c>
      <c r="I69" s="8">
        <v>52</v>
      </c>
      <c r="J69" s="87">
        <v>4000</v>
      </c>
      <c r="K69" s="31">
        <f t="shared" si="20"/>
        <v>312</v>
      </c>
      <c r="L69" s="31">
        <v>100</v>
      </c>
      <c r="M69" s="29">
        <v>6</v>
      </c>
      <c r="N69" s="29">
        <v>6</v>
      </c>
      <c r="O69" s="29">
        <v>0</v>
      </c>
      <c r="P69" s="29">
        <v>0</v>
      </c>
      <c r="Q69" s="29">
        <v>0</v>
      </c>
      <c r="R69" s="7">
        <v>0</v>
      </c>
      <c r="S69" s="17">
        <v>0</v>
      </c>
      <c r="T69" s="67"/>
      <c r="U69" s="68"/>
      <c r="V69" s="25">
        <f t="shared" si="21"/>
        <v>0</v>
      </c>
      <c r="W69" s="68"/>
      <c r="X69" s="68"/>
      <c r="Y69" s="69"/>
      <c r="Z69" s="70"/>
    </row>
    <row r="70" spans="1:26" ht="33.75" customHeight="1">
      <c r="A70" s="108"/>
      <c r="B70" s="109"/>
      <c r="C70" s="59" t="s">
        <v>98</v>
      </c>
      <c r="D70" s="60" t="s">
        <v>209</v>
      </c>
      <c r="E70" s="59" t="s">
        <v>19</v>
      </c>
      <c r="F70" s="6" t="s">
        <v>100</v>
      </c>
      <c r="G70" s="29">
        <v>10</v>
      </c>
      <c r="H70" s="42">
        <v>12</v>
      </c>
      <c r="I70" s="8">
        <v>52</v>
      </c>
      <c r="J70" s="87">
        <v>4000</v>
      </c>
      <c r="K70" s="31">
        <f t="shared" si="20"/>
        <v>520</v>
      </c>
      <c r="L70" s="31">
        <v>100</v>
      </c>
      <c r="M70" s="29">
        <v>10</v>
      </c>
      <c r="N70" s="29">
        <v>10</v>
      </c>
      <c r="O70" s="29">
        <v>0</v>
      </c>
      <c r="P70" s="29">
        <v>0</v>
      </c>
      <c r="Q70" s="29">
        <v>0</v>
      </c>
      <c r="R70" s="7">
        <v>0</v>
      </c>
      <c r="S70" s="17">
        <v>0</v>
      </c>
      <c r="T70" s="67"/>
      <c r="U70" s="68"/>
      <c r="V70" s="25">
        <f t="shared" si="21"/>
        <v>0</v>
      </c>
      <c r="W70" s="68"/>
      <c r="X70" s="68"/>
      <c r="Y70" s="69"/>
      <c r="Z70" s="70"/>
    </row>
    <row r="71" spans="1:26" ht="33.75" customHeight="1">
      <c r="A71" s="108"/>
      <c r="B71" s="109"/>
      <c r="C71" s="59" t="s">
        <v>98</v>
      </c>
      <c r="D71" s="60" t="s">
        <v>209</v>
      </c>
      <c r="E71" s="59" t="s">
        <v>19</v>
      </c>
      <c r="F71" s="6" t="s">
        <v>101</v>
      </c>
      <c r="G71" s="29">
        <v>4</v>
      </c>
      <c r="H71" s="42">
        <v>12</v>
      </c>
      <c r="I71" s="8">
        <v>52</v>
      </c>
      <c r="J71" s="87">
        <v>4000</v>
      </c>
      <c r="K71" s="31">
        <f t="shared" si="20"/>
        <v>208</v>
      </c>
      <c r="L71" s="31">
        <v>100</v>
      </c>
      <c r="M71" s="29">
        <v>4</v>
      </c>
      <c r="N71" s="29">
        <v>4</v>
      </c>
      <c r="O71" s="29">
        <v>0</v>
      </c>
      <c r="P71" s="29">
        <v>0</v>
      </c>
      <c r="Q71" s="29">
        <v>0</v>
      </c>
      <c r="R71" s="7">
        <v>0</v>
      </c>
      <c r="S71" s="17">
        <v>0</v>
      </c>
      <c r="T71" s="67"/>
      <c r="U71" s="68"/>
      <c r="V71" s="25">
        <f t="shared" si="21"/>
        <v>0</v>
      </c>
      <c r="W71" s="68"/>
      <c r="X71" s="68"/>
      <c r="Y71" s="69"/>
      <c r="Z71" s="70"/>
    </row>
    <row r="72" spans="1:26" ht="33.75" customHeight="1">
      <c r="A72" s="108"/>
      <c r="B72" s="109"/>
      <c r="C72" s="59" t="s">
        <v>98</v>
      </c>
      <c r="D72" s="60" t="s">
        <v>209</v>
      </c>
      <c r="E72" s="59" t="s">
        <v>19</v>
      </c>
      <c r="F72" s="6" t="s">
        <v>102</v>
      </c>
      <c r="G72" s="29">
        <v>5</v>
      </c>
      <c r="H72" s="42">
        <v>12</v>
      </c>
      <c r="I72" s="8">
        <v>52</v>
      </c>
      <c r="J72" s="87">
        <v>4000</v>
      </c>
      <c r="K72" s="31">
        <f t="shared" si="20"/>
        <v>260</v>
      </c>
      <c r="L72" s="31">
        <v>100</v>
      </c>
      <c r="M72" s="29">
        <v>5</v>
      </c>
      <c r="N72" s="29">
        <v>5</v>
      </c>
      <c r="O72" s="29">
        <v>0</v>
      </c>
      <c r="P72" s="29">
        <v>0</v>
      </c>
      <c r="Q72" s="29">
        <v>0</v>
      </c>
      <c r="R72" s="7">
        <v>0</v>
      </c>
      <c r="S72" s="17">
        <v>0</v>
      </c>
      <c r="T72" s="67"/>
      <c r="U72" s="68"/>
      <c r="V72" s="25">
        <f t="shared" si="21"/>
        <v>0</v>
      </c>
      <c r="W72" s="68"/>
      <c r="X72" s="68"/>
      <c r="Y72" s="69"/>
      <c r="Z72" s="70"/>
    </row>
    <row r="73" spans="1:26" ht="33.75" customHeight="1">
      <c r="A73" s="108"/>
      <c r="B73" s="109"/>
      <c r="C73" s="59" t="s">
        <v>103</v>
      </c>
      <c r="D73" s="60" t="s">
        <v>209</v>
      </c>
      <c r="E73" s="59" t="s">
        <v>19</v>
      </c>
      <c r="F73" s="6" t="s">
        <v>104</v>
      </c>
      <c r="G73" s="29">
        <v>3</v>
      </c>
      <c r="H73" s="42">
        <v>12</v>
      </c>
      <c r="I73" s="8">
        <v>52</v>
      </c>
      <c r="J73" s="87">
        <v>4000</v>
      </c>
      <c r="K73" s="31">
        <f t="shared" si="20"/>
        <v>156</v>
      </c>
      <c r="L73" s="31">
        <v>100</v>
      </c>
      <c r="M73" s="29">
        <v>3</v>
      </c>
      <c r="N73" s="29">
        <v>3</v>
      </c>
      <c r="O73" s="29">
        <v>0</v>
      </c>
      <c r="P73" s="29">
        <v>0</v>
      </c>
      <c r="Q73" s="29">
        <v>0</v>
      </c>
      <c r="R73" s="7">
        <v>0</v>
      </c>
      <c r="S73" s="17">
        <v>0</v>
      </c>
      <c r="T73" s="67"/>
      <c r="U73" s="68"/>
      <c r="V73" s="25">
        <f t="shared" si="21"/>
        <v>0</v>
      </c>
      <c r="W73" s="68"/>
      <c r="X73" s="68"/>
      <c r="Y73" s="69"/>
      <c r="Z73" s="70"/>
    </row>
    <row r="74" spans="1:26" ht="33.75" customHeight="1">
      <c r="A74" s="108"/>
      <c r="B74" s="109"/>
      <c r="C74" s="59" t="s">
        <v>105</v>
      </c>
      <c r="D74" s="60" t="s">
        <v>209</v>
      </c>
      <c r="E74" s="59" t="s">
        <v>19</v>
      </c>
      <c r="F74" s="6" t="s">
        <v>106</v>
      </c>
      <c r="G74" s="29">
        <v>3</v>
      </c>
      <c r="H74" s="42">
        <v>12</v>
      </c>
      <c r="I74" s="8">
        <v>52</v>
      </c>
      <c r="J74" s="87">
        <v>4000</v>
      </c>
      <c r="K74" s="31">
        <f t="shared" si="20"/>
        <v>156</v>
      </c>
      <c r="L74" s="31">
        <v>100</v>
      </c>
      <c r="M74" s="29">
        <v>3</v>
      </c>
      <c r="N74" s="29">
        <v>3</v>
      </c>
      <c r="O74" s="29">
        <v>0</v>
      </c>
      <c r="P74" s="29">
        <v>0</v>
      </c>
      <c r="Q74" s="29">
        <v>0</v>
      </c>
      <c r="R74" s="7">
        <v>0</v>
      </c>
      <c r="S74" s="17">
        <v>0</v>
      </c>
      <c r="T74" s="67"/>
      <c r="U74" s="68"/>
      <c r="V74" s="25">
        <f t="shared" si="21"/>
        <v>0</v>
      </c>
      <c r="W74" s="68"/>
      <c r="X74" s="68"/>
      <c r="Y74" s="69"/>
      <c r="Z74" s="70"/>
    </row>
    <row r="75" spans="1:26" ht="33.75" customHeight="1">
      <c r="A75" s="108"/>
      <c r="B75" s="109"/>
      <c r="C75" s="59" t="s">
        <v>107</v>
      </c>
      <c r="D75" s="60" t="s">
        <v>209</v>
      </c>
      <c r="E75" s="59" t="s">
        <v>19</v>
      </c>
      <c r="F75" s="6" t="s">
        <v>70</v>
      </c>
      <c r="G75" s="29">
        <v>13</v>
      </c>
      <c r="H75" s="42">
        <v>12</v>
      </c>
      <c r="I75" s="8">
        <v>52</v>
      </c>
      <c r="J75" s="87">
        <v>4000</v>
      </c>
      <c r="K75" s="31">
        <f t="shared" si="20"/>
        <v>676</v>
      </c>
      <c r="L75" s="31">
        <v>100</v>
      </c>
      <c r="M75" s="29">
        <v>13</v>
      </c>
      <c r="N75" s="29">
        <v>13</v>
      </c>
      <c r="O75" s="29">
        <v>0</v>
      </c>
      <c r="P75" s="29">
        <v>0</v>
      </c>
      <c r="Q75" s="29">
        <v>0</v>
      </c>
      <c r="R75" s="7">
        <v>0</v>
      </c>
      <c r="S75" s="17">
        <v>0</v>
      </c>
      <c r="T75" s="67"/>
      <c r="U75" s="68"/>
      <c r="V75" s="25">
        <f t="shared" si="21"/>
        <v>0</v>
      </c>
      <c r="W75" s="68"/>
      <c r="X75" s="68"/>
      <c r="Y75" s="69"/>
      <c r="Z75" s="70"/>
    </row>
    <row r="76" spans="1:26" ht="14.25">
      <c r="A76" s="96"/>
      <c r="B76" s="97"/>
      <c r="C76" s="97"/>
      <c r="D76" s="97"/>
      <c r="E76" s="97"/>
      <c r="F76" s="11" t="s">
        <v>33</v>
      </c>
      <c r="G76" s="30">
        <f>SUM(G65:G75)</f>
        <v>59</v>
      </c>
      <c r="H76" s="30"/>
      <c r="I76" s="30"/>
      <c r="J76" s="88"/>
      <c r="K76" s="11">
        <f>SUM(K65:K75)</f>
        <v>3126</v>
      </c>
      <c r="L76" s="11">
        <v>100</v>
      </c>
      <c r="M76" s="30">
        <f t="shared" ref="M76:S76" si="22">SUM(M65:M75)</f>
        <v>59</v>
      </c>
      <c r="N76" s="30">
        <f t="shared" si="22"/>
        <v>59</v>
      </c>
      <c r="O76" s="30">
        <f t="shared" si="22"/>
        <v>5</v>
      </c>
      <c r="P76" s="30">
        <f t="shared" si="22"/>
        <v>3</v>
      </c>
      <c r="Q76" s="30">
        <f t="shared" si="22"/>
        <v>8</v>
      </c>
      <c r="R76" s="12">
        <f t="shared" si="22"/>
        <v>0</v>
      </c>
      <c r="S76" s="16">
        <f t="shared" si="22"/>
        <v>0</v>
      </c>
      <c r="T76" s="74"/>
      <c r="U76" s="75"/>
      <c r="V76" s="75"/>
      <c r="W76" s="75"/>
      <c r="X76" s="75"/>
      <c r="Y76" s="75"/>
      <c r="Z76" s="76"/>
    </row>
    <row r="77" spans="1:26" ht="28.5">
      <c r="A77" s="61">
        <v>11</v>
      </c>
      <c r="B77" s="59" t="s">
        <v>108</v>
      </c>
      <c r="C77" s="59" t="s">
        <v>109</v>
      </c>
      <c r="D77" s="60" t="s">
        <v>212</v>
      </c>
      <c r="E77" s="59" t="s">
        <v>19</v>
      </c>
      <c r="F77" s="6" t="s">
        <v>110</v>
      </c>
      <c r="G77" s="29">
        <v>24</v>
      </c>
      <c r="H77" s="42">
        <v>12</v>
      </c>
      <c r="I77" s="8">
        <v>52</v>
      </c>
      <c r="J77" s="87">
        <v>4000</v>
      </c>
      <c r="K77" s="31">
        <f>G77*I77</f>
        <v>1248</v>
      </c>
      <c r="L77" s="31">
        <v>100</v>
      </c>
      <c r="M77" s="29">
        <v>24</v>
      </c>
      <c r="N77" s="29">
        <v>24</v>
      </c>
      <c r="O77" s="29">
        <v>0</v>
      </c>
      <c r="P77" s="29">
        <v>24</v>
      </c>
      <c r="Q77" s="29">
        <v>0</v>
      </c>
      <c r="R77" s="7">
        <v>0</v>
      </c>
      <c r="S77" s="17">
        <v>0</v>
      </c>
      <c r="T77" s="67"/>
      <c r="U77" s="68"/>
      <c r="V77" s="25">
        <f>U77*N77</f>
        <v>0</v>
      </c>
      <c r="W77" s="68"/>
      <c r="X77" s="68"/>
      <c r="Y77" s="69"/>
      <c r="Z77" s="70"/>
    </row>
    <row r="78" spans="1:26" ht="14.25">
      <c r="A78" s="96"/>
      <c r="B78" s="97"/>
      <c r="C78" s="97"/>
      <c r="D78" s="97"/>
      <c r="E78" s="97"/>
      <c r="F78" s="11" t="s">
        <v>33</v>
      </c>
      <c r="G78" s="30">
        <f>SUM(G77:G77)</f>
        <v>24</v>
      </c>
      <c r="H78" s="30"/>
      <c r="I78" s="30"/>
      <c r="J78" s="88"/>
      <c r="K78" s="11">
        <f>SUM(K77:K77)</f>
        <v>1248</v>
      </c>
      <c r="L78" s="11">
        <v>100</v>
      </c>
      <c r="M78" s="30">
        <f t="shared" ref="M78:S78" si="23">SUM(M77:M77)</f>
        <v>24</v>
      </c>
      <c r="N78" s="30">
        <f t="shared" si="23"/>
        <v>24</v>
      </c>
      <c r="O78" s="30">
        <f t="shared" si="23"/>
        <v>0</v>
      </c>
      <c r="P78" s="30">
        <f t="shared" si="23"/>
        <v>24</v>
      </c>
      <c r="Q78" s="30">
        <f t="shared" si="23"/>
        <v>0</v>
      </c>
      <c r="R78" s="12">
        <f t="shared" si="23"/>
        <v>0</v>
      </c>
      <c r="S78" s="16">
        <f t="shared" si="23"/>
        <v>0</v>
      </c>
      <c r="T78" s="74"/>
      <c r="U78" s="75"/>
      <c r="V78" s="75"/>
      <c r="W78" s="75"/>
      <c r="X78" s="75"/>
      <c r="Y78" s="75"/>
      <c r="Z78" s="76"/>
    </row>
    <row r="79" spans="1:26" ht="36.75" customHeight="1">
      <c r="A79" s="108">
        <v>12</v>
      </c>
      <c r="B79" s="109" t="s">
        <v>111</v>
      </c>
      <c r="C79" s="59" t="s">
        <v>112</v>
      </c>
      <c r="D79" s="59" t="s">
        <v>113</v>
      </c>
      <c r="E79" s="59" t="s">
        <v>19</v>
      </c>
      <c r="F79" s="6" t="s">
        <v>114</v>
      </c>
      <c r="G79" s="29">
        <v>9</v>
      </c>
      <c r="H79" s="29" t="s">
        <v>92</v>
      </c>
      <c r="I79" s="8">
        <v>46</v>
      </c>
      <c r="J79" s="87" t="s">
        <v>230</v>
      </c>
      <c r="K79" s="31">
        <f>G79*I79</f>
        <v>414</v>
      </c>
      <c r="L79" s="31">
        <v>100</v>
      </c>
      <c r="M79" s="29">
        <v>9</v>
      </c>
      <c r="N79" s="29">
        <v>0</v>
      </c>
      <c r="O79" s="29">
        <v>0</v>
      </c>
      <c r="P79" s="29">
        <v>9</v>
      </c>
      <c r="Q79" s="29">
        <v>0</v>
      </c>
      <c r="R79" s="7">
        <v>0</v>
      </c>
      <c r="S79" s="17">
        <v>0</v>
      </c>
      <c r="T79" s="71"/>
      <c r="U79" s="69"/>
      <c r="V79" s="69"/>
      <c r="W79" s="69"/>
      <c r="X79" s="68"/>
      <c r="Y79" s="69"/>
      <c r="Z79" s="70"/>
    </row>
    <row r="80" spans="1:26" ht="36" customHeight="1">
      <c r="A80" s="108"/>
      <c r="B80" s="109"/>
      <c r="C80" s="59" t="s">
        <v>95</v>
      </c>
      <c r="D80" s="59" t="s">
        <v>113</v>
      </c>
      <c r="E80" s="59" t="s">
        <v>19</v>
      </c>
      <c r="F80" s="6" t="s">
        <v>115</v>
      </c>
      <c r="G80" s="29">
        <v>22</v>
      </c>
      <c r="H80" s="29" t="s">
        <v>92</v>
      </c>
      <c r="I80" s="8">
        <v>46</v>
      </c>
      <c r="J80" s="87" t="s">
        <v>230</v>
      </c>
      <c r="K80" s="31">
        <f>G80*I80</f>
        <v>1012</v>
      </c>
      <c r="L80" s="31">
        <v>100</v>
      </c>
      <c r="M80" s="29">
        <v>22</v>
      </c>
      <c r="N80" s="29">
        <v>0</v>
      </c>
      <c r="O80" s="29">
        <v>0</v>
      </c>
      <c r="P80" s="29">
        <v>22</v>
      </c>
      <c r="Q80" s="29">
        <v>0</v>
      </c>
      <c r="R80" s="7">
        <v>0</v>
      </c>
      <c r="S80" s="17">
        <v>0</v>
      </c>
      <c r="T80" s="71"/>
      <c r="U80" s="69"/>
      <c r="V80" s="69"/>
      <c r="W80" s="69"/>
      <c r="X80" s="68"/>
      <c r="Y80" s="69"/>
      <c r="Z80" s="70"/>
    </row>
    <row r="81" spans="1:26" ht="14.25">
      <c r="A81" s="96"/>
      <c r="B81" s="97"/>
      <c r="C81" s="97"/>
      <c r="D81" s="97"/>
      <c r="E81" s="97"/>
      <c r="F81" s="11" t="s">
        <v>33</v>
      </c>
      <c r="G81" s="30">
        <f>SUM(G79:G80)</f>
        <v>31</v>
      </c>
      <c r="H81" s="30"/>
      <c r="I81" s="30"/>
      <c r="J81" s="88"/>
      <c r="K81" s="11">
        <f>SUM(K79:K80)</f>
        <v>1426</v>
      </c>
      <c r="L81" s="11">
        <v>100</v>
      </c>
      <c r="M81" s="30">
        <f t="shared" ref="M81:S81" si="24">SUM(M79:M80)</f>
        <v>31</v>
      </c>
      <c r="N81" s="30">
        <f t="shared" si="24"/>
        <v>0</v>
      </c>
      <c r="O81" s="30">
        <f t="shared" si="24"/>
        <v>0</v>
      </c>
      <c r="P81" s="30">
        <f t="shared" si="24"/>
        <v>31</v>
      </c>
      <c r="Q81" s="30">
        <f t="shared" si="24"/>
        <v>0</v>
      </c>
      <c r="R81" s="12">
        <f t="shared" si="24"/>
        <v>0</v>
      </c>
      <c r="S81" s="16">
        <f t="shared" si="24"/>
        <v>0</v>
      </c>
      <c r="T81" s="74"/>
      <c r="U81" s="75"/>
      <c r="V81" s="75"/>
      <c r="W81" s="75"/>
      <c r="X81" s="75"/>
      <c r="Y81" s="75"/>
      <c r="Z81" s="76"/>
    </row>
    <row r="82" spans="1:26" ht="28.5">
      <c r="A82" s="108">
        <v>13</v>
      </c>
      <c r="B82" s="109" t="s">
        <v>116</v>
      </c>
      <c r="C82" s="59" t="s">
        <v>117</v>
      </c>
      <c r="D82" s="59" t="s">
        <v>113</v>
      </c>
      <c r="E82" s="59" t="s">
        <v>19</v>
      </c>
      <c r="F82" s="6" t="s">
        <v>118</v>
      </c>
      <c r="G82" s="29">
        <v>49</v>
      </c>
      <c r="H82" s="29" t="s">
        <v>92</v>
      </c>
      <c r="I82" s="8">
        <v>46</v>
      </c>
      <c r="J82" s="87" t="s">
        <v>230</v>
      </c>
      <c r="K82" s="31">
        <f>G82*I82</f>
        <v>2254</v>
      </c>
      <c r="L82" s="31">
        <v>100</v>
      </c>
      <c r="M82" s="29">
        <v>49</v>
      </c>
      <c r="N82" s="29">
        <v>0</v>
      </c>
      <c r="O82" s="29">
        <v>0</v>
      </c>
      <c r="P82" s="29">
        <v>49</v>
      </c>
      <c r="Q82" s="29">
        <v>0</v>
      </c>
      <c r="R82" s="7">
        <v>0</v>
      </c>
      <c r="S82" s="17">
        <v>0</v>
      </c>
      <c r="T82" s="71"/>
      <c r="U82" s="69"/>
      <c r="V82" s="69"/>
      <c r="W82" s="69"/>
      <c r="X82" s="68"/>
      <c r="Y82" s="69"/>
      <c r="Z82" s="70"/>
    </row>
    <row r="83" spans="1:26" ht="28.5">
      <c r="A83" s="108"/>
      <c r="B83" s="109"/>
      <c r="C83" s="59" t="s">
        <v>117</v>
      </c>
      <c r="D83" s="60" t="s">
        <v>213</v>
      </c>
      <c r="E83" s="59" t="s">
        <v>19</v>
      </c>
      <c r="F83" s="6" t="s">
        <v>119</v>
      </c>
      <c r="G83" s="29">
        <v>19</v>
      </c>
      <c r="H83" s="42">
        <v>17</v>
      </c>
      <c r="I83" s="8">
        <v>46</v>
      </c>
      <c r="J83" s="87">
        <v>3000</v>
      </c>
      <c r="K83" s="31">
        <f>G83*I83</f>
        <v>874</v>
      </c>
      <c r="L83" s="31">
        <v>100</v>
      </c>
      <c r="M83" s="29">
        <v>19</v>
      </c>
      <c r="N83" s="29">
        <v>19</v>
      </c>
      <c r="O83" s="29">
        <v>0</v>
      </c>
      <c r="P83" s="29">
        <v>19</v>
      </c>
      <c r="Q83" s="29">
        <v>0</v>
      </c>
      <c r="R83" s="7">
        <v>0</v>
      </c>
      <c r="S83" s="17">
        <v>0</v>
      </c>
      <c r="T83" s="67"/>
      <c r="U83" s="68"/>
      <c r="V83" s="25">
        <f>U83*N83</f>
        <v>0</v>
      </c>
      <c r="W83" s="68"/>
      <c r="X83" s="68"/>
      <c r="Y83" s="69"/>
      <c r="Z83" s="70"/>
    </row>
    <row r="84" spans="1:26" ht="14.25">
      <c r="A84" s="96"/>
      <c r="B84" s="97"/>
      <c r="C84" s="97"/>
      <c r="D84" s="97"/>
      <c r="E84" s="97"/>
      <c r="F84" s="11" t="s">
        <v>33</v>
      </c>
      <c r="G84" s="30">
        <f>SUM(G82:G83)</f>
        <v>68</v>
      </c>
      <c r="H84" s="30"/>
      <c r="I84" s="30"/>
      <c r="J84" s="88"/>
      <c r="K84" s="11">
        <f>SUM(K82:K83)</f>
        <v>3128</v>
      </c>
      <c r="L84" s="11">
        <v>100</v>
      </c>
      <c r="M84" s="30">
        <f t="shared" ref="M84:S84" si="25">SUM(M82:M83)</f>
        <v>68</v>
      </c>
      <c r="N84" s="30">
        <f t="shared" si="25"/>
        <v>19</v>
      </c>
      <c r="O84" s="30">
        <f t="shared" si="25"/>
        <v>0</v>
      </c>
      <c r="P84" s="30">
        <f t="shared" si="25"/>
        <v>68</v>
      </c>
      <c r="Q84" s="30">
        <f t="shared" si="25"/>
        <v>0</v>
      </c>
      <c r="R84" s="12">
        <f t="shared" si="25"/>
        <v>0</v>
      </c>
      <c r="S84" s="16">
        <f t="shared" si="25"/>
        <v>0</v>
      </c>
      <c r="T84" s="74"/>
      <c r="U84" s="75"/>
      <c r="V84" s="75"/>
      <c r="W84" s="75"/>
      <c r="X84" s="75"/>
      <c r="Y84" s="75"/>
      <c r="Z84" s="76"/>
    </row>
    <row r="85" spans="1:26" ht="18.75" customHeight="1">
      <c r="A85" s="61">
        <v>14</v>
      </c>
      <c r="B85" s="59" t="s">
        <v>120</v>
      </c>
      <c r="C85" s="59" t="s">
        <v>90</v>
      </c>
      <c r="D85" s="59" t="s">
        <v>96</v>
      </c>
      <c r="E85" s="59" t="s">
        <v>19</v>
      </c>
      <c r="F85" s="6" t="s">
        <v>121</v>
      </c>
      <c r="G85" s="29">
        <v>70</v>
      </c>
      <c r="H85" s="42">
        <v>1</v>
      </c>
      <c r="I85" s="8">
        <v>106.9</v>
      </c>
      <c r="J85" s="87">
        <v>4000</v>
      </c>
      <c r="K85" s="31">
        <f>G85*I85</f>
        <v>7483</v>
      </c>
      <c r="L85" s="31">
        <v>100</v>
      </c>
      <c r="M85" s="29">
        <v>70</v>
      </c>
      <c r="N85" s="29">
        <v>70</v>
      </c>
      <c r="O85" s="29">
        <v>0</v>
      </c>
      <c r="P85" s="29">
        <v>0</v>
      </c>
      <c r="Q85" s="29">
        <v>0</v>
      </c>
      <c r="R85" s="7">
        <v>0</v>
      </c>
      <c r="S85" s="17">
        <v>0</v>
      </c>
      <c r="T85" s="67"/>
      <c r="U85" s="68"/>
      <c r="V85" s="25">
        <f>U85*N85</f>
        <v>0</v>
      </c>
      <c r="W85" s="68"/>
      <c r="X85" s="68"/>
      <c r="Y85" s="69"/>
      <c r="Z85" s="70"/>
    </row>
    <row r="86" spans="1:26" ht="14.25">
      <c r="A86" s="96"/>
      <c r="B86" s="97"/>
      <c r="C86" s="97"/>
      <c r="D86" s="97"/>
      <c r="E86" s="97"/>
      <c r="F86" s="11" t="s">
        <v>33</v>
      </c>
      <c r="G86" s="30">
        <f>SUM(G85:G85)</f>
        <v>70</v>
      </c>
      <c r="H86" s="30"/>
      <c r="I86" s="30"/>
      <c r="J86" s="88"/>
      <c r="K86" s="11">
        <f>SUM(K85:K85)</f>
        <v>7483</v>
      </c>
      <c r="L86" s="11">
        <v>100</v>
      </c>
      <c r="M86" s="30">
        <f t="shared" ref="M86:S86" si="26">SUM(M85:M85)</f>
        <v>70</v>
      </c>
      <c r="N86" s="30">
        <f t="shared" si="26"/>
        <v>70</v>
      </c>
      <c r="O86" s="30">
        <f t="shared" si="26"/>
        <v>0</v>
      </c>
      <c r="P86" s="30">
        <f t="shared" si="26"/>
        <v>0</v>
      </c>
      <c r="Q86" s="30">
        <f t="shared" si="26"/>
        <v>0</v>
      </c>
      <c r="R86" s="12">
        <f t="shared" si="26"/>
        <v>0</v>
      </c>
      <c r="S86" s="16">
        <f t="shared" si="26"/>
        <v>0</v>
      </c>
      <c r="T86" s="74"/>
      <c r="U86" s="75"/>
      <c r="V86" s="75"/>
      <c r="W86" s="75"/>
      <c r="X86" s="75"/>
      <c r="Y86" s="75"/>
      <c r="Z86" s="76"/>
    </row>
    <row r="87" spans="1:26" ht="14.25">
      <c r="A87" s="108">
        <v>15</v>
      </c>
      <c r="B87" s="109" t="s">
        <v>122</v>
      </c>
      <c r="C87" s="59" t="s">
        <v>123</v>
      </c>
      <c r="D87" s="60" t="s">
        <v>214</v>
      </c>
      <c r="E87" s="59" t="s">
        <v>19</v>
      </c>
      <c r="F87" s="6" t="s">
        <v>124</v>
      </c>
      <c r="G87" s="29">
        <v>13</v>
      </c>
      <c r="H87" s="42">
        <v>7</v>
      </c>
      <c r="I87" s="8">
        <v>55</v>
      </c>
      <c r="J87" s="87">
        <v>3500</v>
      </c>
      <c r="K87" s="31">
        <f t="shared" ref="K87:K96" si="27">G87*I87</f>
        <v>715</v>
      </c>
      <c r="L87" s="31">
        <v>100</v>
      </c>
      <c r="M87" s="29">
        <v>13</v>
      </c>
      <c r="N87" s="29">
        <v>13</v>
      </c>
      <c r="O87" s="29">
        <v>0</v>
      </c>
      <c r="P87" s="29">
        <v>0</v>
      </c>
      <c r="Q87" s="29">
        <v>0</v>
      </c>
      <c r="R87" s="7">
        <v>0</v>
      </c>
      <c r="S87" s="17">
        <v>0</v>
      </c>
      <c r="T87" s="67"/>
      <c r="U87" s="68"/>
      <c r="V87" s="25">
        <f t="shared" ref="V87:V95" si="28">U87*N87</f>
        <v>0</v>
      </c>
      <c r="W87" s="68"/>
      <c r="X87" s="68"/>
      <c r="Y87" s="69"/>
      <c r="Z87" s="70"/>
    </row>
    <row r="88" spans="1:26" ht="14.25">
      <c r="A88" s="108"/>
      <c r="B88" s="109"/>
      <c r="C88" s="59" t="s">
        <v>123</v>
      </c>
      <c r="D88" s="60" t="s">
        <v>209</v>
      </c>
      <c r="E88" s="59" t="s">
        <v>19</v>
      </c>
      <c r="F88" s="6" t="s">
        <v>125</v>
      </c>
      <c r="G88" s="29">
        <v>8</v>
      </c>
      <c r="H88" s="42">
        <v>12</v>
      </c>
      <c r="I88" s="8">
        <v>52</v>
      </c>
      <c r="J88" s="87">
        <v>4000</v>
      </c>
      <c r="K88" s="31">
        <f t="shared" si="27"/>
        <v>416</v>
      </c>
      <c r="L88" s="31">
        <v>100</v>
      </c>
      <c r="M88" s="29">
        <v>8</v>
      </c>
      <c r="N88" s="29">
        <v>8</v>
      </c>
      <c r="O88" s="29">
        <v>0</v>
      </c>
      <c r="P88" s="29">
        <v>0</v>
      </c>
      <c r="Q88" s="29">
        <v>0</v>
      </c>
      <c r="R88" s="7">
        <v>0</v>
      </c>
      <c r="S88" s="17">
        <v>0</v>
      </c>
      <c r="T88" s="67"/>
      <c r="U88" s="68"/>
      <c r="V88" s="25">
        <f t="shared" si="28"/>
        <v>0</v>
      </c>
      <c r="W88" s="68"/>
      <c r="X88" s="68"/>
      <c r="Y88" s="69"/>
      <c r="Z88" s="70"/>
    </row>
    <row r="89" spans="1:26" ht="14.25">
      <c r="A89" s="108"/>
      <c r="B89" s="109"/>
      <c r="C89" s="59" t="s">
        <v>126</v>
      </c>
      <c r="D89" s="60" t="s">
        <v>209</v>
      </c>
      <c r="E89" s="59" t="s">
        <v>19</v>
      </c>
      <c r="F89" s="6" t="s">
        <v>127</v>
      </c>
      <c r="G89" s="29">
        <v>12</v>
      </c>
      <c r="H89" s="42">
        <v>12</v>
      </c>
      <c r="I89" s="8">
        <v>52</v>
      </c>
      <c r="J89" s="87">
        <v>4000</v>
      </c>
      <c r="K89" s="31">
        <f t="shared" si="27"/>
        <v>624</v>
      </c>
      <c r="L89" s="31">
        <v>100</v>
      </c>
      <c r="M89" s="29">
        <v>12</v>
      </c>
      <c r="N89" s="29">
        <v>12</v>
      </c>
      <c r="O89" s="29">
        <v>0</v>
      </c>
      <c r="P89" s="29">
        <v>0</v>
      </c>
      <c r="Q89" s="29">
        <v>0</v>
      </c>
      <c r="R89" s="7">
        <v>0</v>
      </c>
      <c r="S89" s="17">
        <v>0</v>
      </c>
      <c r="T89" s="67"/>
      <c r="U89" s="68"/>
      <c r="V89" s="25">
        <f t="shared" si="28"/>
        <v>0</v>
      </c>
      <c r="W89" s="68"/>
      <c r="X89" s="68"/>
      <c r="Y89" s="69"/>
      <c r="Z89" s="70"/>
    </row>
    <row r="90" spans="1:26" ht="28.5">
      <c r="A90" s="108"/>
      <c r="B90" s="109"/>
      <c r="C90" s="59" t="s">
        <v>128</v>
      </c>
      <c r="D90" s="60" t="s">
        <v>215</v>
      </c>
      <c r="E90" s="59" t="s">
        <v>19</v>
      </c>
      <c r="F90" s="6" t="s">
        <v>129</v>
      </c>
      <c r="G90" s="29">
        <v>1</v>
      </c>
      <c r="H90" s="42">
        <v>12</v>
      </c>
      <c r="I90" s="8">
        <v>52</v>
      </c>
      <c r="J90" s="87">
        <v>4000</v>
      </c>
      <c r="K90" s="31">
        <f t="shared" si="27"/>
        <v>52</v>
      </c>
      <c r="L90" s="31">
        <v>100</v>
      </c>
      <c r="M90" s="29">
        <v>1</v>
      </c>
      <c r="N90" s="29">
        <v>1</v>
      </c>
      <c r="O90" s="29">
        <v>1</v>
      </c>
      <c r="P90" s="29">
        <v>0</v>
      </c>
      <c r="Q90" s="29">
        <v>1</v>
      </c>
      <c r="R90" s="7">
        <v>0</v>
      </c>
      <c r="S90" s="17">
        <v>0</v>
      </c>
      <c r="T90" s="67"/>
      <c r="U90" s="68"/>
      <c r="V90" s="25">
        <f t="shared" si="28"/>
        <v>0</v>
      </c>
      <c r="W90" s="68"/>
      <c r="X90" s="68"/>
      <c r="Y90" s="68"/>
      <c r="Z90" s="73"/>
    </row>
    <row r="91" spans="1:26" ht="42.75">
      <c r="A91" s="108"/>
      <c r="B91" s="109"/>
      <c r="C91" s="59" t="s">
        <v>130</v>
      </c>
      <c r="D91" s="60" t="s">
        <v>205</v>
      </c>
      <c r="E91" s="59" t="s">
        <v>19</v>
      </c>
      <c r="F91" s="6" t="s">
        <v>131</v>
      </c>
      <c r="G91" s="29">
        <v>25</v>
      </c>
      <c r="H91" s="42">
        <v>12</v>
      </c>
      <c r="I91" s="8">
        <v>52</v>
      </c>
      <c r="J91" s="87">
        <v>4000</v>
      </c>
      <c r="K91" s="31">
        <f t="shared" si="27"/>
        <v>1300</v>
      </c>
      <c r="L91" s="31">
        <v>100</v>
      </c>
      <c r="M91" s="29">
        <v>25</v>
      </c>
      <c r="N91" s="29">
        <v>25</v>
      </c>
      <c r="O91" s="29">
        <v>0</v>
      </c>
      <c r="P91" s="29">
        <v>0</v>
      </c>
      <c r="Q91" s="29">
        <v>0</v>
      </c>
      <c r="R91" s="7">
        <v>0</v>
      </c>
      <c r="S91" s="17">
        <v>0</v>
      </c>
      <c r="T91" s="67"/>
      <c r="U91" s="68"/>
      <c r="V91" s="25">
        <f t="shared" si="28"/>
        <v>0</v>
      </c>
      <c r="W91" s="68"/>
      <c r="X91" s="68"/>
      <c r="Y91" s="69"/>
      <c r="Z91" s="70"/>
    </row>
    <row r="92" spans="1:26" ht="14.25">
      <c r="A92" s="108"/>
      <c r="B92" s="109"/>
      <c r="C92" s="59" t="s">
        <v>132</v>
      </c>
      <c r="D92" s="60" t="s">
        <v>209</v>
      </c>
      <c r="E92" s="59" t="s">
        <v>19</v>
      </c>
      <c r="F92" s="6" t="s">
        <v>133</v>
      </c>
      <c r="G92" s="29">
        <v>7</v>
      </c>
      <c r="H92" s="42">
        <v>12</v>
      </c>
      <c r="I92" s="8">
        <v>52</v>
      </c>
      <c r="J92" s="87">
        <v>4000</v>
      </c>
      <c r="K92" s="31">
        <f t="shared" si="27"/>
        <v>364</v>
      </c>
      <c r="L92" s="31">
        <v>100</v>
      </c>
      <c r="M92" s="29">
        <v>7</v>
      </c>
      <c r="N92" s="29">
        <v>7</v>
      </c>
      <c r="O92" s="29">
        <v>0</v>
      </c>
      <c r="P92" s="29">
        <v>0</v>
      </c>
      <c r="Q92" s="29">
        <v>0</v>
      </c>
      <c r="R92" s="7">
        <v>0</v>
      </c>
      <c r="S92" s="17">
        <v>0</v>
      </c>
      <c r="T92" s="67"/>
      <c r="U92" s="68"/>
      <c r="V92" s="25">
        <f t="shared" si="28"/>
        <v>0</v>
      </c>
      <c r="W92" s="68"/>
      <c r="X92" s="68"/>
      <c r="Y92" s="69"/>
      <c r="Z92" s="70"/>
    </row>
    <row r="93" spans="1:26" ht="28.5">
      <c r="A93" s="108"/>
      <c r="B93" s="109"/>
      <c r="C93" s="59" t="s">
        <v>134</v>
      </c>
      <c r="D93" s="60" t="s">
        <v>209</v>
      </c>
      <c r="E93" s="59" t="s">
        <v>19</v>
      </c>
      <c r="F93" s="6" t="s">
        <v>135</v>
      </c>
      <c r="G93" s="29">
        <v>4</v>
      </c>
      <c r="H93" s="42">
        <v>12</v>
      </c>
      <c r="I93" s="8">
        <v>52</v>
      </c>
      <c r="J93" s="87">
        <v>4000</v>
      </c>
      <c r="K93" s="31">
        <f t="shared" si="27"/>
        <v>208</v>
      </c>
      <c r="L93" s="31">
        <v>100</v>
      </c>
      <c r="M93" s="29">
        <v>4</v>
      </c>
      <c r="N93" s="29">
        <v>4</v>
      </c>
      <c r="O93" s="29">
        <v>0</v>
      </c>
      <c r="P93" s="29">
        <v>0</v>
      </c>
      <c r="Q93" s="29">
        <v>0</v>
      </c>
      <c r="R93" s="7">
        <v>0</v>
      </c>
      <c r="S93" s="17">
        <v>0</v>
      </c>
      <c r="T93" s="67"/>
      <c r="U93" s="68"/>
      <c r="V93" s="25">
        <f t="shared" si="28"/>
        <v>0</v>
      </c>
      <c r="W93" s="68"/>
      <c r="X93" s="68"/>
      <c r="Y93" s="69"/>
      <c r="Z93" s="70"/>
    </row>
    <row r="94" spans="1:26" ht="28.5">
      <c r="A94" s="108"/>
      <c r="B94" s="109"/>
      <c r="C94" s="59" t="s">
        <v>136</v>
      </c>
      <c r="D94" s="60" t="s">
        <v>209</v>
      </c>
      <c r="E94" s="59" t="s">
        <v>19</v>
      </c>
      <c r="F94" s="6" t="s">
        <v>137</v>
      </c>
      <c r="G94" s="29">
        <v>5</v>
      </c>
      <c r="H94" s="42">
        <v>12</v>
      </c>
      <c r="I94" s="8">
        <v>52</v>
      </c>
      <c r="J94" s="87">
        <v>4000</v>
      </c>
      <c r="K94" s="31">
        <f t="shared" si="27"/>
        <v>260</v>
      </c>
      <c r="L94" s="31">
        <v>100</v>
      </c>
      <c r="M94" s="29">
        <v>5</v>
      </c>
      <c r="N94" s="29">
        <v>5</v>
      </c>
      <c r="O94" s="29">
        <v>0</v>
      </c>
      <c r="P94" s="29">
        <v>5</v>
      </c>
      <c r="Q94" s="29">
        <v>0</v>
      </c>
      <c r="R94" s="7">
        <v>0</v>
      </c>
      <c r="S94" s="17">
        <v>0</v>
      </c>
      <c r="T94" s="67"/>
      <c r="U94" s="68"/>
      <c r="V94" s="25">
        <f t="shared" si="28"/>
        <v>0</v>
      </c>
      <c r="W94" s="68"/>
      <c r="X94" s="68"/>
      <c r="Y94" s="69"/>
      <c r="Z94" s="70"/>
    </row>
    <row r="95" spans="1:26" ht="14.25">
      <c r="A95" s="108"/>
      <c r="B95" s="109"/>
      <c r="C95" s="59" t="s">
        <v>138</v>
      </c>
      <c r="D95" s="60" t="s">
        <v>209</v>
      </c>
      <c r="E95" s="59" t="s">
        <v>19</v>
      </c>
      <c r="F95" s="6" t="s">
        <v>139</v>
      </c>
      <c r="G95" s="29">
        <v>1</v>
      </c>
      <c r="H95" s="42">
        <v>12</v>
      </c>
      <c r="I95" s="8">
        <v>52</v>
      </c>
      <c r="J95" s="87">
        <v>4000</v>
      </c>
      <c r="K95" s="31">
        <f t="shared" si="27"/>
        <v>52</v>
      </c>
      <c r="L95" s="31">
        <v>100</v>
      </c>
      <c r="M95" s="29">
        <v>1</v>
      </c>
      <c r="N95" s="29">
        <v>1</v>
      </c>
      <c r="O95" s="29">
        <v>0</v>
      </c>
      <c r="P95" s="29">
        <v>1</v>
      </c>
      <c r="Q95" s="29">
        <v>0</v>
      </c>
      <c r="R95" s="7">
        <v>0</v>
      </c>
      <c r="S95" s="17">
        <v>0</v>
      </c>
      <c r="T95" s="67"/>
      <c r="U95" s="68"/>
      <c r="V95" s="25">
        <f t="shared" si="28"/>
        <v>0</v>
      </c>
      <c r="W95" s="68"/>
      <c r="X95" s="68"/>
      <c r="Y95" s="69"/>
      <c r="Z95" s="70"/>
    </row>
    <row r="96" spans="1:26" ht="14.25">
      <c r="A96" s="108"/>
      <c r="B96" s="109"/>
      <c r="C96" s="59" t="s">
        <v>138</v>
      </c>
      <c r="D96" s="60" t="s">
        <v>22</v>
      </c>
      <c r="E96" s="59" t="s">
        <v>19</v>
      </c>
      <c r="F96" s="6" t="s">
        <v>140</v>
      </c>
      <c r="G96" s="29">
        <v>7</v>
      </c>
      <c r="H96" s="29" t="s">
        <v>92</v>
      </c>
      <c r="I96" s="8">
        <v>46</v>
      </c>
      <c r="J96" s="87" t="s">
        <v>230</v>
      </c>
      <c r="K96" s="31">
        <f t="shared" si="27"/>
        <v>322</v>
      </c>
      <c r="L96" s="31">
        <v>100</v>
      </c>
      <c r="M96" s="29">
        <v>7</v>
      </c>
      <c r="N96" s="29">
        <v>0</v>
      </c>
      <c r="O96" s="29">
        <v>0</v>
      </c>
      <c r="P96" s="29">
        <v>0</v>
      </c>
      <c r="Q96" s="29">
        <v>0</v>
      </c>
      <c r="R96" s="7">
        <v>0</v>
      </c>
      <c r="S96" s="17">
        <v>0</v>
      </c>
      <c r="T96" s="71"/>
      <c r="U96" s="69"/>
      <c r="V96" s="69"/>
      <c r="W96" s="69"/>
      <c r="X96" s="68"/>
      <c r="Y96" s="69"/>
      <c r="Z96" s="70"/>
    </row>
    <row r="97" spans="1:26" ht="14.25">
      <c r="A97" s="96"/>
      <c r="B97" s="97"/>
      <c r="C97" s="97"/>
      <c r="D97" s="97"/>
      <c r="E97" s="97"/>
      <c r="F97" s="11" t="s">
        <v>33</v>
      </c>
      <c r="G97" s="30">
        <f>SUM(G87:G96)</f>
        <v>83</v>
      </c>
      <c r="H97" s="30"/>
      <c r="I97" s="30"/>
      <c r="J97" s="88"/>
      <c r="K97" s="11">
        <f>SUM(K87:K96)</f>
        <v>4313</v>
      </c>
      <c r="L97" s="11">
        <v>100</v>
      </c>
      <c r="M97" s="30">
        <f t="shared" ref="M97:S97" si="29">SUM(M87:M96)</f>
        <v>83</v>
      </c>
      <c r="N97" s="30">
        <f t="shared" si="29"/>
        <v>76</v>
      </c>
      <c r="O97" s="30">
        <f t="shared" si="29"/>
        <v>1</v>
      </c>
      <c r="P97" s="30">
        <f t="shared" si="29"/>
        <v>6</v>
      </c>
      <c r="Q97" s="30">
        <f t="shared" si="29"/>
        <v>1</v>
      </c>
      <c r="R97" s="12">
        <f t="shared" si="29"/>
        <v>0</v>
      </c>
      <c r="S97" s="16">
        <f t="shared" si="29"/>
        <v>0</v>
      </c>
      <c r="T97" s="74"/>
      <c r="U97" s="75"/>
      <c r="V97" s="75"/>
      <c r="W97" s="75"/>
      <c r="X97" s="75"/>
      <c r="Y97" s="75"/>
      <c r="Z97" s="76"/>
    </row>
    <row r="98" spans="1:26" ht="14.25">
      <c r="A98" s="108">
        <v>16</v>
      </c>
      <c r="B98" s="109" t="s">
        <v>141</v>
      </c>
      <c r="C98" s="59" t="s">
        <v>142</v>
      </c>
      <c r="D98" s="60" t="s">
        <v>22</v>
      </c>
      <c r="E98" s="59" t="s">
        <v>19</v>
      </c>
      <c r="F98" s="6" t="s">
        <v>143</v>
      </c>
      <c r="G98" s="29">
        <v>6</v>
      </c>
      <c r="H98" s="29" t="s">
        <v>92</v>
      </c>
      <c r="I98" s="8">
        <v>52</v>
      </c>
      <c r="J98" s="87" t="s">
        <v>230</v>
      </c>
      <c r="K98" s="31">
        <f>G98*I98</f>
        <v>312</v>
      </c>
      <c r="L98" s="31">
        <v>100</v>
      </c>
      <c r="M98" s="29">
        <v>6</v>
      </c>
      <c r="N98" s="29">
        <v>0</v>
      </c>
      <c r="O98" s="29">
        <v>0</v>
      </c>
      <c r="P98" s="29">
        <v>0</v>
      </c>
      <c r="Q98" s="29">
        <v>0</v>
      </c>
      <c r="R98" s="7">
        <v>0</v>
      </c>
      <c r="S98" s="17">
        <v>0</v>
      </c>
      <c r="T98" s="71"/>
      <c r="U98" s="69"/>
      <c r="V98" s="69"/>
      <c r="W98" s="69"/>
      <c r="X98" s="68"/>
      <c r="Y98" s="69"/>
      <c r="Z98" s="70"/>
    </row>
    <row r="99" spans="1:26" ht="38.25" customHeight="1">
      <c r="A99" s="108"/>
      <c r="B99" s="109"/>
      <c r="C99" s="59" t="s">
        <v>142</v>
      </c>
      <c r="D99" s="60" t="s">
        <v>217</v>
      </c>
      <c r="E99" s="59" t="s">
        <v>19</v>
      </c>
      <c r="F99" s="6" t="s">
        <v>144</v>
      </c>
      <c r="G99" s="29">
        <v>3</v>
      </c>
      <c r="H99" s="42">
        <v>12</v>
      </c>
      <c r="I99" s="8">
        <v>52</v>
      </c>
      <c r="J99" s="87">
        <v>4000</v>
      </c>
      <c r="K99" s="31">
        <f>G99*I99</f>
        <v>156</v>
      </c>
      <c r="L99" s="31">
        <v>100</v>
      </c>
      <c r="M99" s="29">
        <v>3</v>
      </c>
      <c r="N99" s="29">
        <v>3</v>
      </c>
      <c r="O99" s="29">
        <v>0</v>
      </c>
      <c r="P99" s="29">
        <v>3</v>
      </c>
      <c r="Q99" s="29">
        <v>0</v>
      </c>
      <c r="R99" s="7">
        <v>0</v>
      </c>
      <c r="S99" s="17">
        <v>0</v>
      </c>
      <c r="T99" s="67"/>
      <c r="U99" s="68"/>
      <c r="V99" s="25">
        <f>U99*N99</f>
        <v>0</v>
      </c>
      <c r="W99" s="68"/>
      <c r="X99" s="68"/>
      <c r="Y99" s="69"/>
      <c r="Z99" s="70"/>
    </row>
    <row r="100" spans="1:26" ht="48.75" customHeight="1">
      <c r="A100" s="108"/>
      <c r="B100" s="109"/>
      <c r="C100" s="59" t="s">
        <v>142</v>
      </c>
      <c r="D100" s="60" t="s">
        <v>218</v>
      </c>
      <c r="E100" s="59" t="s">
        <v>19</v>
      </c>
      <c r="F100" s="6" t="s">
        <v>145</v>
      </c>
      <c r="G100" s="29">
        <v>2</v>
      </c>
      <c r="H100" s="42">
        <v>13</v>
      </c>
      <c r="I100" s="8">
        <v>40</v>
      </c>
      <c r="J100" s="87">
        <v>3500</v>
      </c>
      <c r="K100" s="31">
        <f>G100*I100</f>
        <v>80</v>
      </c>
      <c r="L100" s="31">
        <v>100</v>
      </c>
      <c r="M100" s="29">
        <v>2</v>
      </c>
      <c r="N100" s="29">
        <v>2</v>
      </c>
      <c r="O100" s="29">
        <v>0</v>
      </c>
      <c r="P100" s="29">
        <v>2</v>
      </c>
      <c r="Q100" s="29">
        <v>2</v>
      </c>
      <c r="R100" s="7">
        <v>0</v>
      </c>
      <c r="S100" s="17">
        <v>0</v>
      </c>
      <c r="T100" s="67"/>
      <c r="U100" s="68"/>
      <c r="V100" s="25">
        <f>U100*N100</f>
        <v>0</v>
      </c>
      <c r="W100" s="68"/>
      <c r="X100" s="68"/>
      <c r="Y100" s="69"/>
      <c r="Z100" s="73"/>
    </row>
    <row r="101" spans="1:26" ht="14.25">
      <c r="A101" s="96"/>
      <c r="B101" s="97"/>
      <c r="C101" s="97"/>
      <c r="D101" s="97"/>
      <c r="E101" s="97"/>
      <c r="F101" s="11" t="s">
        <v>33</v>
      </c>
      <c r="G101" s="30">
        <f>SUM(G98:G100)</f>
        <v>11</v>
      </c>
      <c r="H101" s="30"/>
      <c r="I101" s="30"/>
      <c r="J101" s="88"/>
      <c r="K101" s="11">
        <f>SUM(K98:K100)</f>
        <v>548</v>
      </c>
      <c r="L101" s="11">
        <v>100</v>
      </c>
      <c r="M101" s="30">
        <f t="shared" ref="M101:S101" si="30">SUM(M98:M100)</f>
        <v>11</v>
      </c>
      <c r="N101" s="30">
        <f t="shared" si="30"/>
        <v>5</v>
      </c>
      <c r="O101" s="30">
        <f t="shared" si="30"/>
        <v>0</v>
      </c>
      <c r="P101" s="30">
        <f t="shared" si="30"/>
        <v>5</v>
      </c>
      <c r="Q101" s="30">
        <f t="shared" si="30"/>
        <v>2</v>
      </c>
      <c r="R101" s="12">
        <f t="shared" si="30"/>
        <v>0</v>
      </c>
      <c r="S101" s="16">
        <f t="shared" si="30"/>
        <v>0</v>
      </c>
      <c r="T101" s="74"/>
      <c r="U101" s="75"/>
      <c r="V101" s="75"/>
      <c r="W101" s="75"/>
      <c r="X101" s="75"/>
      <c r="Y101" s="75"/>
      <c r="Z101" s="76"/>
    </row>
    <row r="102" spans="1:26" ht="28.5">
      <c r="A102" s="108">
        <v>17</v>
      </c>
      <c r="B102" s="109" t="s">
        <v>146</v>
      </c>
      <c r="C102" s="59" t="s">
        <v>147</v>
      </c>
      <c r="D102" s="60" t="s">
        <v>219</v>
      </c>
      <c r="E102" s="59" t="s">
        <v>19</v>
      </c>
      <c r="F102" s="21" t="s">
        <v>148</v>
      </c>
      <c r="G102" s="29">
        <v>10</v>
      </c>
      <c r="H102" s="42">
        <v>15</v>
      </c>
      <c r="I102" s="8">
        <v>51</v>
      </c>
      <c r="J102" s="87">
        <v>3000</v>
      </c>
      <c r="K102" s="31">
        <f t="shared" ref="K102:K107" si="31">G102*I102</f>
        <v>510</v>
      </c>
      <c r="L102" s="31">
        <v>100</v>
      </c>
      <c r="M102" s="29">
        <v>10</v>
      </c>
      <c r="N102" s="29">
        <v>10</v>
      </c>
      <c r="O102" s="29">
        <v>0</v>
      </c>
      <c r="P102" s="29">
        <v>10</v>
      </c>
      <c r="Q102" s="29">
        <v>0</v>
      </c>
      <c r="R102" s="7">
        <v>0</v>
      </c>
      <c r="S102" s="17">
        <v>0</v>
      </c>
      <c r="T102" s="67"/>
      <c r="U102" s="68"/>
      <c r="V102" s="25">
        <f t="shared" ref="V102:V107" si="32">U102*N102</f>
        <v>0</v>
      </c>
      <c r="W102" s="68"/>
      <c r="X102" s="68"/>
      <c r="Y102" s="69"/>
      <c r="Z102" s="70"/>
    </row>
    <row r="103" spans="1:26" ht="14.25">
      <c r="A103" s="108"/>
      <c r="B103" s="109"/>
      <c r="C103" s="59" t="s">
        <v>147</v>
      </c>
      <c r="D103" s="60" t="s">
        <v>205</v>
      </c>
      <c r="E103" s="59" t="s">
        <v>19</v>
      </c>
      <c r="F103" s="21" t="s">
        <v>149</v>
      </c>
      <c r="G103" s="29">
        <v>2</v>
      </c>
      <c r="H103" s="42">
        <v>16</v>
      </c>
      <c r="I103" s="8">
        <v>38</v>
      </c>
      <c r="J103" s="87">
        <v>4000</v>
      </c>
      <c r="K103" s="31">
        <f t="shared" si="31"/>
        <v>76</v>
      </c>
      <c r="L103" s="31">
        <v>100</v>
      </c>
      <c r="M103" s="29">
        <v>2</v>
      </c>
      <c r="N103" s="29">
        <v>2</v>
      </c>
      <c r="O103" s="29">
        <v>0</v>
      </c>
      <c r="P103" s="29">
        <v>0</v>
      </c>
      <c r="Q103" s="29">
        <v>0</v>
      </c>
      <c r="R103" s="7">
        <v>0</v>
      </c>
      <c r="S103" s="17">
        <v>0</v>
      </c>
      <c r="T103" s="67"/>
      <c r="U103" s="68"/>
      <c r="V103" s="25">
        <f t="shared" si="32"/>
        <v>0</v>
      </c>
      <c r="W103" s="68"/>
      <c r="X103" s="68"/>
      <c r="Y103" s="69"/>
      <c r="Z103" s="70"/>
    </row>
    <row r="104" spans="1:26" ht="28.5">
      <c r="A104" s="108"/>
      <c r="B104" s="109"/>
      <c r="C104" s="59" t="s">
        <v>150</v>
      </c>
      <c r="D104" s="60" t="s">
        <v>219</v>
      </c>
      <c r="E104" s="59" t="s">
        <v>19</v>
      </c>
      <c r="F104" s="21" t="s">
        <v>151</v>
      </c>
      <c r="G104" s="29">
        <v>10</v>
      </c>
      <c r="H104" s="42">
        <v>15</v>
      </c>
      <c r="I104" s="8">
        <v>51</v>
      </c>
      <c r="J104" s="87">
        <v>3000</v>
      </c>
      <c r="K104" s="31">
        <f t="shared" si="31"/>
        <v>510</v>
      </c>
      <c r="L104" s="31">
        <v>100</v>
      </c>
      <c r="M104" s="29">
        <v>10</v>
      </c>
      <c r="N104" s="29">
        <v>10</v>
      </c>
      <c r="O104" s="29">
        <v>0</v>
      </c>
      <c r="P104" s="29">
        <v>10</v>
      </c>
      <c r="Q104" s="29">
        <v>0</v>
      </c>
      <c r="R104" s="7">
        <v>0</v>
      </c>
      <c r="S104" s="17">
        <v>0</v>
      </c>
      <c r="T104" s="67"/>
      <c r="U104" s="68"/>
      <c r="V104" s="25">
        <f t="shared" si="32"/>
        <v>0</v>
      </c>
      <c r="W104" s="68"/>
      <c r="X104" s="68"/>
      <c r="Y104" s="69"/>
      <c r="Z104" s="70"/>
    </row>
    <row r="105" spans="1:26" ht="14.25">
      <c r="A105" s="108"/>
      <c r="B105" s="109"/>
      <c r="C105" s="59" t="s">
        <v>150</v>
      </c>
      <c r="D105" s="60" t="s">
        <v>205</v>
      </c>
      <c r="E105" s="59" t="s">
        <v>19</v>
      </c>
      <c r="F105" s="21" t="s">
        <v>152</v>
      </c>
      <c r="G105" s="29">
        <v>2</v>
      </c>
      <c r="H105" s="42">
        <v>16</v>
      </c>
      <c r="I105" s="8">
        <v>38</v>
      </c>
      <c r="J105" s="87">
        <v>4000</v>
      </c>
      <c r="K105" s="31">
        <f t="shared" si="31"/>
        <v>76</v>
      </c>
      <c r="L105" s="31">
        <v>100</v>
      </c>
      <c r="M105" s="29">
        <v>2</v>
      </c>
      <c r="N105" s="29">
        <v>2</v>
      </c>
      <c r="O105" s="29">
        <v>0</v>
      </c>
      <c r="P105" s="29">
        <v>0</v>
      </c>
      <c r="Q105" s="29">
        <v>0</v>
      </c>
      <c r="R105" s="7">
        <v>0</v>
      </c>
      <c r="S105" s="17">
        <v>0</v>
      </c>
      <c r="T105" s="67"/>
      <c r="U105" s="68"/>
      <c r="V105" s="25">
        <f t="shared" si="32"/>
        <v>0</v>
      </c>
      <c r="W105" s="68"/>
      <c r="X105" s="68"/>
      <c r="Y105" s="69"/>
      <c r="Z105" s="70"/>
    </row>
    <row r="106" spans="1:26" ht="28.5">
      <c r="A106" s="108"/>
      <c r="B106" s="109"/>
      <c r="C106" s="59" t="s">
        <v>153</v>
      </c>
      <c r="D106" s="60" t="s">
        <v>219</v>
      </c>
      <c r="E106" s="59" t="s">
        <v>19</v>
      </c>
      <c r="F106" s="21" t="s">
        <v>154</v>
      </c>
      <c r="G106" s="29">
        <v>12</v>
      </c>
      <c r="H106" s="42">
        <v>15</v>
      </c>
      <c r="I106" s="8">
        <v>51</v>
      </c>
      <c r="J106" s="87">
        <v>3000</v>
      </c>
      <c r="K106" s="31">
        <f t="shared" si="31"/>
        <v>612</v>
      </c>
      <c r="L106" s="31">
        <v>100</v>
      </c>
      <c r="M106" s="29">
        <v>12</v>
      </c>
      <c r="N106" s="29">
        <v>12</v>
      </c>
      <c r="O106" s="29">
        <v>0</v>
      </c>
      <c r="P106" s="29">
        <v>12</v>
      </c>
      <c r="Q106" s="29">
        <v>0</v>
      </c>
      <c r="R106" s="7">
        <v>0</v>
      </c>
      <c r="S106" s="17">
        <v>0</v>
      </c>
      <c r="T106" s="67"/>
      <c r="U106" s="68"/>
      <c r="V106" s="25">
        <f t="shared" si="32"/>
        <v>0</v>
      </c>
      <c r="W106" s="68"/>
      <c r="X106" s="68"/>
      <c r="Y106" s="69"/>
      <c r="Z106" s="70"/>
    </row>
    <row r="107" spans="1:26" ht="14.25">
      <c r="A107" s="108"/>
      <c r="B107" s="109"/>
      <c r="C107" s="59" t="s">
        <v>153</v>
      </c>
      <c r="D107" s="60" t="s">
        <v>205</v>
      </c>
      <c r="E107" s="59" t="s">
        <v>19</v>
      </c>
      <c r="F107" s="21" t="s">
        <v>155</v>
      </c>
      <c r="G107" s="29">
        <v>2</v>
      </c>
      <c r="H107" s="42">
        <v>16</v>
      </c>
      <c r="I107" s="8">
        <v>38</v>
      </c>
      <c r="J107" s="87">
        <v>4000</v>
      </c>
      <c r="K107" s="31">
        <f t="shared" si="31"/>
        <v>76</v>
      </c>
      <c r="L107" s="31">
        <v>100</v>
      </c>
      <c r="M107" s="29">
        <v>2</v>
      </c>
      <c r="N107" s="29">
        <v>2</v>
      </c>
      <c r="O107" s="29">
        <v>0</v>
      </c>
      <c r="P107" s="29">
        <v>0</v>
      </c>
      <c r="Q107" s="29">
        <v>0</v>
      </c>
      <c r="R107" s="7">
        <v>0</v>
      </c>
      <c r="S107" s="17">
        <v>0</v>
      </c>
      <c r="T107" s="67"/>
      <c r="U107" s="68"/>
      <c r="V107" s="25">
        <f t="shared" si="32"/>
        <v>0</v>
      </c>
      <c r="W107" s="68"/>
      <c r="X107" s="68"/>
      <c r="Y107" s="69"/>
      <c r="Z107" s="70"/>
    </row>
    <row r="108" spans="1:26" ht="14.25">
      <c r="A108" s="96"/>
      <c r="B108" s="97"/>
      <c r="C108" s="97"/>
      <c r="D108" s="97"/>
      <c r="E108" s="97"/>
      <c r="F108" s="11" t="s">
        <v>33</v>
      </c>
      <c r="G108" s="30">
        <f>SUM(G102:G107)</f>
        <v>38</v>
      </c>
      <c r="H108" s="30"/>
      <c r="I108" s="30"/>
      <c r="J108" s="88"/>
      <c r="K108" s="11">
        <f>SUM(K102:K107)</f>
        <v>1860</v>
      </c>
      <c r="L108" s="11">
        <v>100</v>
      </c>
      <c r="M108" s="30">
        <f t="shared" ref="M108:S108" si="33">SUM(M102:M107)</f>
        <v>38</v>
      </c>
      <c r="N108" s="30">
        <f t="shared" si="33"/>
        <v>38</v>
      </c>
      <c r="O108" s="30">
        <f t="shared" si="33"/>
        <v>0</v>
      </c>
      <c r="P108" s="30">
        <f t="shared" si="33"/>
        <v>32</v>
      </c>
      <c r="Q108" s="30">
        <f t="shared" si="33"/>
        <v>0</v>
      </c>
      <c r="R108" s="12">
        <f t="shared" si="33"/>
        <v>0</v>
      </c>
      <c r="S108" s="16">
        <f t="shared" si="33"/>
        <v>0</v>
      </c>
      <c r="T108" s="74"/>
      <c r="U108" s="75"/>
      <c r="V108" s="75"/>
      <c r="W108" s="75"/>
      <c r="X108" s="75"/>
      <c r="Y108" s="75"/>
      <c r="Z108" s="76"/>
    </row>
    <row r="109" spans="1:26" ht="28.5">
      <c r="A109" s="108">
        <v>18</v>
      </c>
      <c r="B109" s="109" t="s">
        <v>156</v>
      </c>
      <c r="C109" s="59" t="s">
        <v>90</v>
      </c>
      <c r="D109" s="60" t="s">
        <v>220</v>
      </c>
      <c r="E109" s="59" t="s">
        <v>19</v>
      </c>
      <c r="F109" s="6" t="s">
        <v>157</v>
      </c>
      <c r="G109" s="29">
        <v>10</v>
      </c>
      <c r="H109" s="42">
        <v>2</v>
      </c>
      <c r="I109" s="8">
        <v>106.9</v>
      </c>
      <c r="J109" s="87">
        <v>4000</v>
      </c>
      <c r="K109" s="31">
        <f>G109*I109</f>
        <v>1069</v>
      </c>
      <c r="L109" s="31">
        <v>100</v>
      </c>
      <c r="M109" s="29">
        <v>10</v>
      </c>
      <c r="N109" s="29">
        <v>10</v>
      </c>
      <c r="O109" s="29">
        <v>8</v>
      </c>
      <c r="P109" s="29">
        <v>0</v>
      </c>
      <c r="Q109" s="29">
        <v>8</v>
      </c>
      <c r="R109" s="7">
        <v>0</v>
      </c>
      <c r="S109" s="17">
        <v>0</v>
      </c>
      <c r="T109" s="67"/>
      <c r="U109" s="68"/>
      <c r="V109" s="25">
        <f>U109*N109</f>
        <v>0</v>
      </c>
      <c r="W109" s="68"/>
      <c r="X109" s="68"/>
      <c r="Y109" s="68"/>
      <c r="Z109" s="73"/>
    </row>
    <row r="110" spans="1:26" ht="57">
      <c r="A110" s="108"/>
      <c r="B110" s="109"/>
      <c r="C110" s="59" t="s">
        <v>117</v>
      </c>
      <c r="D110" s="60" t="s">
        <v>221</v>
      </c>
      <c r="E110" s="59" t="s">
        <v>19</v>
      </c>
      <c r="F110" s="6" t="s">
        <v>158</v>
      </c>
      <c r="G110" s="29">
        <v>42</v>
      </c>
      <c r="H110" s="42">
        <v>2</v>
      </c>
      <c r="I110" s="8">
        <v>106.9</v>
      </c>
      <c r="J110" s="87">
        <v>4000</v>
      </c>
      <c r="K110" s="31">
        <f>G110*I110</f>
        <v>4489.8</v>
      </c>
      <c r="L110" s="31">
        <v>100</v>
      </c>
      <c r="M110" s="29">
        <v>42</v>
      </c>
      <c r="N110" s="29">
        <v>42</v>
      </c>
      <c r="O110" s="29">
        <v>25</v>
      </c>
      <c r="P110" s="29">
        <v>0</v>
      </c>
      <c r="Q110" s="29">
        <v>25</v>
      </c>
      <c r="R110" s="7">
        <v>1</v>
      </c>
      <c r="S110" s="17">
        <v>0</v>
      </c>
      <c r="T110" s="67"/>
      <c r="U110" s="68"/>
      <c r="V110" s="25">
        <f>U110*N110</f>
        <v>0</v>
      </c>
      <c r="W110" s="68"/>
      <c r="X110" s="68"/>
      <c r="Y110" s="68"/>
      <c r="Z110" s="73"/>
    </row>
    <row r="111" spans="1:26" ht="14.25">
      <c r="A111" s="108"/>
      <c r="B111" s="109"/>
      <c r="C111" s="59" t="s">
        <v>159</v>
      </c>
      <c r="D111" s="60" t="s">
        <v>209</v>
      </c>
      <c r="E111" s="59" t="s">
        <v>19</v>
      </c>
      <c r="F111" s="6" t="s">
        <v>160</v>
      </c>
      <c r="G111" s="29">
        <v>3</v>
      </c>
      <c r="H111" s="42">
        <v>2</v>
      </c>
      <c r="I111" s="8">
        <v>106.9</v>
      </c>
      <c r="J111" s="87">
        <v>4000</v>
      </c>
      <c r="K111" s="31">
        <f>G111*I111</f>
        <v>320.70000000000005</v>
      </c>
      <c r="L111" s="31">
        <v>100</v>
      </c>
      <c r="M111" s="29">
        <v>3</v>
      </c>
      <c r="N111" s="29">
        <v>3</v>
      </c>
      <c r="O111" s="29">
        <v>0</v>
      </c>
      <c r="P111" s="29">
        <v>0</v>
      </c>
      <c r="Q111" s="29">
        <v>0</v>
      </c>
      <c r="R111" s="7">
        <v>0</v>
      </c>
      <c r="S111" s="17">
        <v>0</v>
      </c>
      <c r="T111" s="67"/>
      <c r="U111" s="68"/>
      <c r="V111" s="25">
        <f>U111*N111</f>
        <v>0</v>
      </c>
      <c r="W111" s="68"/>
      <c r="X111" s="68"/>
      <c r="Y111" s="69"/>
      <c r="Z111" s="70"/>
    </row>
    <row r="112" spans="1:26" ht="14.25">
      <c r="A112" s="108"/>
      <c r="B112" s="109"/>
      <c r="C112" s="59" t="s">
        <v>161</v>
      </c>
      <c r="D112" s="60" t="s">
        <v>209</v>
      </c>
      <c r="E112" s="59" t="s">
        <v>19</v>
      </c>
      <c r="F112" s="6" t="s">
        <v>162</v>
      </c>
      <c r="G112" s="29">
        <v>8</v>
      </c>
      <c r="H112" s="42">
        <v>12</v>
      </c>
      <c r="I112" s="8">
        <v>52</v>
      </c>
      <c r="J112" s="87">
        <v>4000</v>
      </c>
      <c r="K112" s="31">
        <f>G112*I112</f>
        <v>416</v>
      </c>
      <c r="L112" s="31">
        <v>100</v>
      </c>
      <c r="M112" s="29">
        <v>8</v>
      </c>
      <c r="N112" s="29">
        <v>8</v>
      </c>
      <c r="O112" s="29">
        <v>0</v>
      </c>
      <c r="P112" s="29">
        <v>0</v>
      </c>
      <c r="Q112" s="29">
        <v>0</v>
      </c>
      <c r="R112" s="7">
        <v>0</v>
      </c>
      <c r="S112" s="17">
        <v>0</v>
      </c>
      <c r="T112" s="67"/>
      <c r="U112" s="68"/>
      <c r="V112" s="25">
        <f>U112*N112</f>
        <v>0</v>
      </c>
      <c r="W112" s="68"/>
      <c r="X112" s="68"/>
      <c r="Y112" s="69"/>
      <c r="Z112" s="70"/>
    </row>
    <row r="113" spans="1:26" ht="14.25">
      <c r="A113" s="96"/>
      <c r="B113" s="97"/>
      <c r="C113" s="97"/>
      <c r="D113" s="97"/>
      <c r="E113" s="97"/>
      <c r="F113" s="11" t="s">
        <v>33</v>
      </c>
      <c r="G113" s="30">
        <f>SUM(G109:G112)</f>
        <v>63</v>
      </c>
      <c r="H113" s="30"/>
      <c r="I113" s="30"/>
      <c r="J113" s="88"/>
      <c r="K113" s="11">
        <f>SUM(K109:K112)</f>
        <v>6295.5</v>
      </c>
      <c r="L113" s="11">
        <v>100</v>
      </c>
      <c r="M113" s="30">
        <f t="shared" ref="M113:S113" si="34">SUM(M109:M112)</f>
        <v>63</v>
      </c>
      <c r="N113" s="30">
        <f t="shared" si="34"/>
        <v>63</v>
      </c>
      <c r="O113" s="30">
        <f t="shared" si="34"/>
        <v>33</v>
      </c>
      <c r="P113" s="30">
        <f t="shared" si="34"/>
        <v>0</v>
      </c>
      <c r="Q113" s="30">
        <f t="shared" si="34"/>
        <v>33</v>
      </c>
      <c r="R113" s="12">
        <f t="shared" si="34"/>
        <v>1</v>
      </c>
      <c r="S113" s="16">
        <f t="shared" si="34"/>
        <v>0</v>
      </c>
      <c r="T113" s="74"/>
      <c r="U113" s="75"/>
      <c r="V113" s="75"/>
      <c r="W113" s="75"/>
      <c r="X113" s="75"/>
      <c r="Y113" s="75"/>
      <c r="Z113" s="76"/>
    </row>
    <row r="114" spans="1:26" ht="28.5">
      <c r="A114" s="61">
        <v>19</v>
      </c>
      <c r="B114" s="59" t="s">
        <v>163</v>
      </c>
      <c r="C114" s="59" t="s">
        <v>164</v>
      </c>
      <c r="D114" s="60" t="s">
        <v>219</v>
      </c>
      <c r="E114" s="59" t="s">
        <v>19</v>
      </c>
      <c r="F114" s="6" t="s">
        <v>165</v>
      </c>
      <c r="G114" s="29">
        <v>22</v>
      </c>
      <c r="H114" s="42">
        <v>11</v>
      </c>
      <c r="I114" s="8">
        <v>51</v>
      </c>
      <c r="J114" s="87">
        <v>3000</v>
      </c>
      <c r="K114" s="31">
        <f>G114*I114</f>
        <v>1122</v>
      </c>
      <c r="L114" s="31">
        <v>100</v>
      </c>
      <c r="M114" s="29">
        <v>22</v>
      </c>
      <c r="N114" s="29">
        <v>22</v>
      </c>
      <c r="O114" s="29">
        <v>0</v>
      </c>
      <c r="P114" s="29">
        <v>22</v>
      </c>
      <c r="Q114" s="29">
        <v>0</v>
      </c>
      <c r="R114" s="7">
        <v>0</v>
      </c>
      <c r="S114" s="17">
        <v>0</v>
      </c>
      <c r="T114" s="67"/>
      <c r="U114" s="68"/>
      <c r="V114" s="25">
        <f>U114*N114</f>
        <v>0</v>
      </c>
      <c r="W114" s="68"/>
      <c r="X114" s="68"/>
      <c r="Y114" s="69"/>
      <c r="Z114" s="70"/>
    </row>
    <row r="115" spans="1:26" ht="14.25">
      <c r="A115" s="96"/>
      <c r="B115" s="97"/>
      <c r="C115" s="97"/>
      <c r="D115" s="97"/>
      <c r="E115" s="97"/>
      <c r="F115" s="11" t="s">
        <v>33</v>
      </c>
      <c r="G115" s="30">
        <f>SUM(G114:G114)</f>
        <v>22</v>
      </c>
      <c r="H115" s="30"/>
      <c r="I115" s="30"/>
      <c r="J115" s="88"/>
      <c r="K115" s="11">
        <f>SUM(K114:K114)</f>
        <v>1122</v>
      </c>
      <c r="L115" s="11">
        <v>100</v>
      </c>
      <c r="M115" s="30">
        <f t="shared" ref="M115:S115" si="35">SUM(M114:M114)</f>
        <v>22</v>
      </c>
      <c r="N115" s="30">
        <f t="shared" si="35"/>
        <v>22</v>
      </c>
      <c r="O115" s="30">
        <f t="shared" si="35"/>
        <v>0</v>
      </c>
      <c r="P115" s="30">
        <f t="shared" si="35"/>
        <v>22</v>
      </c>
      <c r="Q115" s="30">
        <f t="shared" si="35"/>
        <v>0</v>
      </c>
      <c r="R115" s="12">
        <f t="shared" si="35"/>
        <v>0</v>
      </c>
      <c r="S115" s="16">
        <f t="shared" si="35"/>
        <v>0</v>
      </c>
      <c r="T115" s="74"/>
      <c r="U115" s="75"/>
      <c r="V115" s="75"/>
      <c r="W115" s="75"/>
      <c r="X115" s="75"/>
      <c r="Y115" s="75"/>
      <c r="Z115" s="76"/>
    </row>
    <row r="116" spans="1:26" ht="28.5">
      <c r="A116" s="108">
        <v>20</v>
      </c>
      <c r="B116" s="109" t="s">
        <v>166</v>
      </c>
      <c r="C116" s="59" t="s">
        <v>167</v>
      </c>
      <c r="D116" s="60" t="s">
        <v>222</v>
      </c>
      <c r="E116" s="59" t="s">
        <v>19</v>
      </c>
      <c r="F116" s="6" t="s">
        <v>168</v>
      </c>
      <c r="G116" s="29">
        <v>11</v>
      </c>
      <c r="H116" s="42">
        <v>9</v>
      </c>
      <c r="I116" s="8">
        <v>51</v>
      </c>
      <c r="J116" s="87">
        <v>3000</v>
      </c>
      <c r="K116" s="31">
        <f>G116*I116</f>
        <v>561</v>
      </c>
      <c r="L116" s="31">
        <v>100</v>
      </c>
      <c r="M116" s="29">
        <v>11</v>
      </c>
      <c r="N116" s="29">
        <v>11</v>
      </c>
      <c r="O116" s="29">
        <v>0</v>
      </c>
      <c r="P116" s="29">
        <v>11</v>
      </c>
      <c r="Q116" s="29">
        <v>0</v>
      </c>
      <c r="R116" s="7">
        <v>0</v>
      </c>
      <c r="S116" s="17">
        <v>0</v>
      </c>
      <c r="T116" s="67"/>
      <c r="U116" s="68"/>
      <c r="V116" s="25">
        <f>U116*N116</f>
        <v>0</v>
      </c>
      <c r="W116" s="68"/>
      <c r="X116" s="68"/>
      <c r="Y116" s="69"/>
      <c r="Z116" s="70"/>
    </row>
    <row r="117" spans="1:26" ht="28.5">
      <c r="A117" s="108"/>
      <c r="B117" s="109"/>
      <c r="C117" s="59" t="s">
        <v>169</v>
      </c>
      <c r="D117" s="60" t="s">
        <v>222</v>
      </c>
      <c r="E117" s="59" t="s">
        <v>19</v>
      </c>
      <c r="F117" s="6" t="s">
        <v>170</v>
      </c>
      <c r="G117" s="29">
        <v>8</v>
      </c>
      <c r="H117" s="42">
        <v>9</v>
      </c>
      <c r="I117" s="8">
        <v>51</v>
      </c>
      <c r="J117" s="87">
        <v>3000</v>
      </c>
      <c r="K117" s="31">
        <f>G117*I117</f>
        <v>408</v>
      </c>
      <c r="L117" s="31">
        <v>100</v>
      </c>
      <c r="M117" s="29">
        <v>8</v>
      </c>
      <c r="N117" s="29">
        <v>8</v>
      </c>
      <c r="O117" s="29">
        <v>0</v>
      </c>
      <c r="P117" s="29">
        <v>8</v>
      </c>
      <c r="Q117" s="29">
        <v>0</v>
      </c>
      <c r="R117" s="7">
        <v>0</v>
      </c>
      <c r="S117" s="17">
        <v>0</v>
      </c>
      <c r="T117" s="67"/>
      <c r="U117" s="68"/>
      <c r="V117" s="25">
        <f>U117*N117</f>
        <v>0</v>
      </c>
      <c r="W117" s="68"/>
      <c r="X117" s="68"/>
      <c r="Y117" s="69"/>
      <c r="Z117" s="70"/>
    </row>
    <row r="118" spans="1:26" ht="29.25" thickBot="1">
      <c r="A118" s="91"/>
      <c r="B118" s="110"/>
      <c r="C118" s="65" t="s">
        <v>169</v>
      </c>
      <c r="D118" s="66" t="s">
        <v>223</v>
      </c>
      <c r="E118" s="65" t="s">
        <v>19</v>
      </c>
      <c r="F118" s="46" t="s">
        <v>171</v>
      </c>
      <c r="G118" s="47">
        <v>29</v>
      </c>
      <c r="H118" s="48">
        <v>10</v>
      </c>
      <c r="I118" s="49">
        <v>51</v>
      </c>
      <c r="J118" s="89">
        <v>4000</v>
      </c>
      <c r="K118" s="45">
        <f>G118*I118</f>
        <v>1479</v>
      </c>
      <c r="L118" s="45">
        <v>100</v>
      </c>
      <c r="M118" s="47">
        <v>29</v>
      </c>
      <c r="N118" s="47">
        <v>29</v>
      </c>
      <c r="O118" s="47">
        <v>0</v>
      </c>
      <c r="P118" s="47">
        <v>29</v>
      </c>
      <c r="Q118" s="47">
        <v>0</v>
      </c>
      <c r="R118" s="47">
        <v>0</v>
      </c>
      <c r="S118" s="50">
        <v>0</v>
      </c>
      <c r="T118" s="77"/>
      <c r="U118" s="78"/>
      <c r="V118" s="26">
        <f>U118*N118</f>
        <v>0</v>
      </c>
      <c r="W118" s="78"/>
      <c r="X118" s="78"/>
      <c r="Y118" s="79"/>
      <c r="Z118" s="80"/>
    </row>
    <row r="119" spans="1:26" ht="17.25" customHeight="1">
      <c r="A119" s="111"/>
      <c r="B119" s="112"/>
      <c r="C119" s="112"/>
      <c r="D119" s="112"/>
      <c r="E119" s="112"/>
      <c r="F119" s="51" t="s">
        <v>33</v>
      </c>
      <c r="G119" s="52">
        <f>SUM(G116:G118)</f>
        <v>48</v>
      </c>
      <c r="H119" s="52"/>
      <c r="I119" s="52"/>
      <c r="J119" s="52"/>
      <c r="K119" s="51">
        <f>SUM(K116:K118)</f>
        <v>2448</v>
      </c>
      <c r="L119" s="51">
        <v>100</v>
      </c>
      <c r="M119" s="52">
        <f t="shared" ref="M119:S119" si="36">SUM(M116:M118)</f>
        <v>48</v>
      </c>
      <c r="N119" s="52">
        <f t="shared" si="36"/>
        <v>48</v>
      </c>
      <c r="O119" s="52">
        <f t="shared" si="36"/>
        <v>0</v>
      </c>
      <c r="P119" s="52">
        <f t="shared" si="36"/>
        <v>48</v>
      </c>
      <c r="Q119" s="52">
        <f t="shared" si="36"/>
        <v>0</v>
      </c>
      <c r="R119" s="52">
        <f t="shared" si="36"/>
        <v>0</v>
      </c>
      <c r="S119" s="53">
        <f t="shared" si="36"/>
        <v>0</v>
      </c>
      <c r="T119" s="54"/>
      <c r="U119" s="55" t="s">
        <v>184</v>
      </c>
      <c r="V119" s="55">
        <f>SUM(V18:V118)</f>
        <v>0</v>
      </c>
    </row>
    <row r="120" spans="1:26" ht="14.25">
      <c r="A120" s="113"/>
      <c r="B120" s="114"/>
      <c r="C120" s="114"/>
      <c r="D120" s="114"/>
      <c r="E120" s="114"/>
      <c r="F120" s="100" t="s">
        <v>172</v>
      </c>
      <c r="G120" s="102">
        <f>(SUM(G25,G27,G36,G40,G42,G49,G54,G61,G64,G76,G78,G81,G84,G86,G97,G101,G108,G113,G115,G119))</f>
        <v>1127</v>
      </c>
      <c r="H120" s="43"/>
      <c r="I120" s="100" t="s">
        <v>173</v>
      </c>
      <c r="J120" s="84"/>
      <c r="K120" s="104">
        <f>(SUM(K25,K27,K36,K40,K42,K49,K54,K61,K64,K76,K78,K81,K84,K86,K97,K101,K108,K113,K115,K119))/1000</f>
        <v>70.51870000000001</v>
      </c>
      <c r="L120" s="100">
        <v>100</v>
      </c>
      <c r="M120" s="106">
        <f t="shared" ref="M120:S120" si="37">(SUM(M25,M27,M36,M40,M42,M49,M54,M61,M64,M76,M78,M81,M84,M86,M97,M101,M108,M113,M115,M119))</f>
        <v>1133</v>
      </c>
      <c r="N120" s="106">
        <f t="shared" si="37"/>
        <v>985</v>
      </c>
      <c r="O120" s="106">
        <f t="shared" si="37"/>
        <v>191</v>
      </c>
      <c r="P120" s="106">
        <f t="shared" si="37"/>
        <v>492</v>
      </c>
      <c r="Q120" s="106">
        <f t="shared" si="37"/>
        <v>348</v>
      </c>
      <c r="R120" s="106">
        <f t="shared" ref="R120" si="38">(SUM(R25,R27,R36,R40,R42,R49,R54,R61,R64,R76,R78,R81,R84,R86,R97,R101,R108,R113,R115,R119))</f>
        <v>3</v>
      </c>
      <c r="S120" s="98">
        <f t="shared" si="37"/>
        <v>2</v>
      </c>
    </row>
    <row r="121" spans="1:26" ht="24.6" customHeight="1" thickBot="1">
      <c r="A121" s="115"/>
      <c r="B121" s="116"/>
      <c r="C121" s="116"/>
      <c r="D121" s="116"/>
      <c r="E121" s="116"/>
      <c r="F121" s="101"/>
      <c r="G121" s="103"/>
      <c r="H121" s="44"/>
      <c r="I121" s="101"/>
      <c r="J121" s="85"/>
      <c r="K121" s="105"/>
      <c r="L121" s="101"/>
      <c r="M121" s="107"/>
      <c r="N121" s="107"/>
      <c r="O121" s="107"/>
      <c r="P121" s="107"/>
      <c r="Q121" s="107"/>
      <c r="R121" s="107"/>
      <c r="S121" s="99"/>
    </row>
    <row r="122" spans="1:26">
      <c r="J122" s="28"/>
    </row>
    <row r="123" spans="1:26">
      <c r="J123" s="28"/>
    </row>
    <row r="124" spans="1:26">
      <c r="J124" s="28"/>
    </row>
    <row r="125" spans="1:26">
      <c r="J125" s="28"/>
    </row>
    <row r="126" spans="1:26">
      <c r="J126" s="28"/>
    </row>
    <row r="127" spans="1:26">
      <c r="J127" s="28"/>
    </row>
    <row r="128" spans="1:26">
      <c r="J128" s="28"/>
    </row>
    <row r="129" spans="10:10">
      <c r="J129" s="28"/>
    </row>
    <row r="130" spans="10:10">
      <c r="J130" s="28"/>
    </row>
    <row r="131" spans="10:10">
      <c r="J131" s="28"/>
    </row>
    <row r="132" spans="10:10">
      <c r="J132" s="28"/>
    </row>
    <row r="133" spans="10:10">
      <c r="J133" s="28"/>
    </row>
    <row r="134" spans="10:10">
      <c r="J134" s="28"/>
    </row>
    <row r="135" spans="10:10">
      <c r="J135" s="28"/>
    </row>
    <row r="136" spans="10:10">
      <c r="J136" s="28"/>
    </row>
    <row r="137" spans="10:10">
      <c r="J137" s="28"/>
    </row>
  </sheetData>
  <autoFilter ref="A17:AA121" xr:uid="{DC171645-F9EA-412A-9B96-45F72C253064}"/>
  <mergeCells count="75">
    <mergeCell ref="C54:E54"/>
    <mergeCell ref="T15:Z15"/>
    <mergeCell ref="A15:E15"/>
    <mergeCell ref="A18:A24"/>
    <mergeCell ref="B18:B24"/>
    <mergeCell ref="A36:E36"/>
    <mergeCell ref="A37:A39"/>
    <mergeCell ref="B37:B39"/>
    <mergeCell ref="A25:E25"/>
    <mergeCell ref="A27:E27"/>
    <mergeCell ref="A28:A35"/>
    <mergeCell ref="B28:B35"/>
    <mergeCell ref="A55:A60"/>
    <mergeCell ref="B55:B60"/>
    <mergeCell ref="B50:B53"/>
    <mergeCell ref="A43:A48"/>
    <mergeCell ref="B43:B48"/>
    <mergeCell ref="A64:E64"/>
    <mergeCell ref="A65:A75"/>
    <mergeCell ref="B65:B75"/>
    <mergeCell ref="A61:E61"/>
    <mergeCell ref="A62:A63"/>
    <mergeCell ref="B62:B63"/>
    <mergeCell ref="A79:A80"/>
    <mergeCell ref="B79:B80"/>
    <mergeCell ref="A81:E81"/>
    <mergeCell ref="A76:E76"/>
    <mergeCell ref="A78:E78"/>
    <mergeCell ref="A86:E86"/>
    <mergeCell ref="A87:A96"/>
    <mergeCell ref="B87:B96"/>
    <mergeCell ref="A82:A83"/>
    <mergeCell ref="B82:B83"/>
    <mergeCell ref="A84:E84"/>
    <mergeCell ref="A101:E101"/>
    <mergeCell ref="A102:A107"/>
    <mergeCell ref="B102:B107"/>
    <mergeCell ref="A97:E97"/>
    <mergeCell ref="A98:A100"/>
    <mergeCell ref="B98:B100"/>
    <mergeCell ref="A113:E113"/>
    <mergeCell ref="A115:E115"/>
    <mergeCell ref="A108:E108"/>
    <mergeCell ref="A109:A112"/>
    <mergeCell ref="B109:B112"/>
    <mergeCell ref="A116:A118"/>
    <mergeCell ref="B116:B118"/>
    <mergeCell ref="A119:E121"/>
    <mergeCell ref="Q120:Q121"/>
    <mergeCell ref="R120:R121"/>
    <mergeCell ref="S120:S121"/>
    <mergeCell ref="F120:F121"/>
    <mergeCell ref="G120:G121"/>
    <mergeCell ref="I120:I121"/>
    <mergeCell ref="K120:K121"/>
    <mergeCell ref="L120:L121"/>
    <mergeCell ref="M120:M121"/>
    <mergeCell ref="N120:N121"/>
    <mergeCell ref="O120:O121"/>
    <mergeCell ref="P120:P121"/>
    <mergeCell ref="B2:R2"/>
    <mergeCell ref="A50:A53"/>
    <mergeCell ref="B3:R3"/>
    <mergeCell ref="B4:R4"/>
    <mergeCell ref="B5:R5"/>
    <mergeCell ref="A49:E49"/>
    <mergeCell ref="A40:E40"/>
    <mergeCell ref="A42:E42"/>
    <mergeCell ref="B9:R10"/>
    <mergeCell ref="B11:R11"/>
    <mergeCell ref="B12:R12"/>
    <mergeCell ref="B13:R13"/>
    <mergeCell ref="B6:R6"/>
    <mergeCell ref="B7:R7"/>
    <mergeCell ref="B8:R8"/>
  </mergeCells>
  <pageMargins left="0.7" right="0.7" top="0.75" bottom="0.75" header="0.3" footer="0.3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Kupis RAIOS</dc:creator>
  <cp:lastModifiedBy>Marek Kot</cp:lastModifiedBy>
  <cp:lastPrinted>2021-12-22T10:33:13Z</cp:lastPrinted>
  <dcterms:created xsi:type="dcterms:W3CDTF">2020-12-10T10:35:54Z</dcterms:created>
  <dcterms:modified xsi:type="dcterms:W3CDTF">2021-12-22T11:27:57Z</dcterms:modified>
</cp:coreProperties>
</file>